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IC\"/>
    </mc:Choice>
  </mc:AlternateContent>
  <xr:revisionPtr revIDLastSave="0" documentId="13_ncr:1_{F033C478-7A42-49E9-9DE2-BA2FC1D40134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Planilha1" sheetId="3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2" i="31"/>
  <c r="V36" i="31" l="1"/>
  <c r="U36" i="31"/>
  <c r="T36" i="31"/>
  <c r="S36" i="31"/>
  <c r="O36" i="31"/>
  <c r="N36" i="31"/>
  <c r="M36" i="31"/>
  <c r="L36" i="31"/>
  <c r="V43" i="31"/>
  <c r="U43" i="31"/>
  <c r="T43" i="31"/>
  <c r="S43" i="31"/>
  <c r="O43" i="31"/>
  <c r="N43" i="31"/>
  <c r="M43" i="31"/>
  <c r="L43" i="31"/>
  <c r="O53" i="31"/>
  <c r="V53" i="31"/>
  <c r="U53" i="31"/>
  <c r="T53" i="31"/>
  <c r="S53" i="31"/>
  <c r="N53" i="31"/>
  <c r="M53" i="31"/>
  <c r="L53" i="31"/>
  <c r="V52" i="31"/>
  <c r="U52" i="31"/>
  <c r="T52" i="31"/>
  <c r="S52" i="31"/>
  <c r="O52" i="31"/>
  <c r="N52" i="31"/>
  <c r="M52" i="31"/>
  <c r="L52" i="31"/>
  <c r="V56" i="31"/>
  <c r="U56" i="31"/>
  <c r="T56" i="31"/>
  <c r="S56" i="31"/>
  <c r="O56" i="31"/>
  <c r="N56" i="31"/>
  <c r="M56" i="31"/>
  <c r="L56" i="31"/>
  <c r="V54" i="31"/>
  <c r="U54" i="31"/>
  <c r="T54" i="31"/>
  <c r="S54" i="31"/>
  <c r="O54" i="31"/>
  <c r="N54" i="31"/>
  <c r="M54" i="31"/>
  <c r="L54" i="31"/>
  <c r="V60" i="31"/>
  <c r="U60" i="31"/>
  <c r="T60" i="31"/>
  <c r="S60" i="31"/>
  <c r="O60" i="31"/>
  <c r="N60" i="31"/>
  <c r="M60" i="31"/>
  <c r="L60" i="31"/>
  <c r="V59" i="31"/>
  <c r="U59" i="31"/>
  <c r="T59" i="31"/>
  <c r="S59" i="31"/>
  <c r="O59" i="31"/>
  <c r="N59" i="31"/>
  <c r="M59" i="31"/>
  <c r="L59" i="31"/>
  <c r="V41" i="31"/>
  <c r="U41" i="31"/>
  <c r="T41" i="31"/>
  <c r="S41" i="31"/>
  <c r="O41" i="31"/>
  <c r="N41" i="31"/>
  <c r="M41" i="31"/>
  <c r="L41" i="31"/>
  <c r="V57" i="31"/>
  <c r="U57" i="31"/>
  <c r="T57" i="31"/>
  <c r="S57" i="31"/>
  <c r="O57" i="31"/>
  <c r="N57" i="31"/>
  <c r="M57" i="31"/>
  <c r="L57" i="31"/>
  <c r="V44" i="31"/>
  <c r="U44" i="31"/>
  <c r="T44" i="31"/>
  <c r="S44" i="31"/>
  <c r="O44" i="31"/>
  <c r="N44" i="31"/>
  <c r="M44" i="31"/>
  <c r="L44" i="31"/>
  <c r="V48" i="31"/>
  <c r="U48" i="31"/>
  <c r="T48" i="31"/>
  <c r="S48" i="31"/>
  <c r="O48" i="31"/>
  <c r="N48" i="31"/>
  <c r="M48" i="31"/>
  <c r="L48" i="31"/>
  <c r="V39" i="31"/>
  <c r="U39" i="31"/>
  <c r="T39" i="31"/>
  <c r="S39" i="31"/>
  <c r="O39" i="31"/>
  <c r="N39" i="31"/>
  <c r="M39" i="31"/>
  <c r="L39" i="31"/>
  <c r="V50" i="31"/>
  <c r="U50" i="31"/>
  <c r="T50" i="31"/>
  <c r="S50" i="31"/>
  <c r="O50" i="31"/>
  <c r="N50" i="31"/>
  <c r="M50" i="31"/>
  <c r="L50" i="31"/>
  <c r="V49" i="31"/>
  <c r="U49" i="31"/>
  <c r="T49" i="31"/>
  <c r="S49" i="31"/>
  <c r="O49" i="31"/>
  <c r="N49" i="31"/>
  <c r="M49" i="31"/>
  <c r="L49" i="31"/>
  <c r="V46" i="31"/>
  <c r="U46" i="31"/>
  <c r="T46" i="31"/>
  <c r="S46" i="31"/>
  <c r="O46" i="31"/>
  <c r="N46" i="31"/>
  <c r="M46" i="31"/>
  <c r="L46" i="31"/>
  <c r="V47" i="31"/>
  <c r="U47" i="31"/>
  <c r="T47" i="31"/>
  <c r="S47" i="31"/>
  <c r="O47" i="31"/>
  <c r="N47" i="31"/>
  <c r="M47" i="31"/>
  <c r="L47" i="31"/>
  <c r="V42" i="31"/>
  <c r="U42" i="31"/>
  <c r="T42" i="31"/>
  <c r="S42" i="31"/>
  <c r="O42" i="31"/>
  <c r="N42" i="31"/>
  <c r="M42" i="31"/>
  <c r="L42" i="31"/>
  <c r="N35" i="31"/>
  <c r="N37" i="31"/>
  <c r="N38" i="31"/>
  <c r="N40" i="31"/>
  <c r="N45" i="31"/>
  <c r="N51" i="31"/>
  <c r="N55" i="31"/>
  <c r="N58" i="31"/>
  <c r="O38" i="31"/>
  <c r="O40" i="31"/>
  <c r="O45" i="31"/>
  <c r="O51" i="31"/>
  <c r="O55" i="31"/>
  <c r="O58" i="31"/>
  <c r="W62" i="32"/>
  <c r="V62" i="32"/>
  <c r="U62" i="32"/>
  <c r="T62" i="32"/>
  <c r="S62" i="32"/>
  <c r="O62" i="32"/>
  <c r="N62" i="32"/>
  <c r="M62" i="32"/>
  <c r="L62" i="32"/>
  <c r="W61" i="32"/>
  <c r="V61" i="32"/>
  <c r="U61" i="32"/>
  <c r="T61" i="32"/>
  <c r="S61" i="32"/>
  <c r="O61" i="32"/>
  <c r="N61" i="32"/>
  <c r="M61" i="32"/>
  <c r="L61" i="32"/>
  <c r="W60" i="32"/>
  <c r="V60" i="32"/>
  <c r="U60" i="32"/>
  <c r="T60" i="32"/>
  <c r="S60" i="32"/>
  <c r="O60" i="32"/>
  <c r="N60" i="32"/>
  <c r="M60" i="32"/>
  <c r="L60" i="32"/>
  <c r="W59" i="32"/>
  <c r="V59" i="32"/>
  <c r="U59" i="32"/>
  <c r="T59" i="32"/>
  <c r="S59" i="32"/>
  <c r="O59" i="32"/>
  <c r="N59" i="32"/>
  <c r="M59" i="32"/>
  <c r="L59" i="32"/>
  <c r="W58" i="32"/>
  <c r="V58" i="32"/>
  <c r="U58" i="32"/>
  <c r="T58" i="32"/>
  <c r="S58" i="32"/>
  <c r="O58" i="32"/>
  <c r="N58" i="32"/>
  <c r="M58" i="32"/>
  <c r="L58" i="32"/>
  <c r="W57" i="32"/>
  <c r="V57" i="32"/>
  <c r="U57" i="32"/>
  <c r="T57" i="32"/>
  <c r="S57" i="32"/>
  <c r="O57" i="32"/>
  <c r="N57" i="32"/>
  <c r="M57" i="32"/>
  <c r="L57" i="32"/>
  <c r="W56" i="32"/>
  <c r="V56" i="32"/>
  <c r="U56" i="32"/>
  <c r="T56" i="32"/>
  <c r="S56" i="32"/>
  <c r="O56" i="32"/>
  <c r="N56" i="32"/>
  <c r="M56" i="32"/>
  <c r="L56" i="32"/>
  <c r="W55" i="32"/>
  <c r="V55" i="32"/>
  <c r="U55" i="32"/>
  <c r="T55" i="32"/>
  <c r="S55" i="32"/>
  <c r="O55" i="32"/>
  <c r="N55" i="32"/>
  <c r="M55" i="32"/>
  <c r="L55" i="32"/>
  <c r="W54" i="32"/>
  <c r="V54" i="32"/>
  <c r="U54" i="32"/>
  <c r="T54" i="32"/>
  <c r="S54" i="32"/>
  <c r="O54" i="32"/>
  <c r="N54" i="32"/>
  <c r="M54" i="32"/>
  <c r="L54" i="32"/>
  <c r="W53" i="32"/>
  <c r="V53" i="32"/>
  <c r="U53" i="32"/>
  <c r="T53" i="32"/>
  <c r="S53" i="32"/>
  <c r="O53" i="32"/>
  <c r="N53" i="32"/>
  <c r="M53" i="32"/>
  <c r="L53" i="32"/>
  <c r="W52" i="32"/>
  <c r="V52" i="32"/>
  <c r="U52" i="32"/>
  <c r="T52" i="32"/>
  <c r="S52" i="32"/>
  <c r="O52" i="32"/>
  <c r="N52" i="32"/>
  <c r="M52" i="32"/>
  <c r="L52" i="32"/>
  <c r="W51" i="32"/>
  <c r="V51" i="32"/>
  <c r="U51" i="32"/>
  <c r="T51" i="32"/>
  <c r="S51" i="32"/>
  <c r="O51" i="32"/>
  <c r="N51" i="32"/>
  <c r="M51" i="32"/>
  <c r="L51" i="32"/>
  <c r="W50" i="32"/>
  <c r="V50" i="32"/>
  <c r="U50" i="32"/>
  <c r="T50" i="32"/>
  <c r="S50" i="32"/>
  <c r="O50" i="32"/>
  <c r="N50" i="32"/>
  <c r="M50" i="32"/>
  <c r="L50" i="32"/>
  <c r="W49" i="32"/>
  <c r="V49" i="32"/>
  <c r="U49" i="32"/>
  <c r="T49" i="32"/>
  <c r="S49" i="32"/>
  <c r="O49" i="32"/>
  <c r="N49" i="32"/>
  <c r="M49" i="32"/>
  <c r="L49" i="32"/>
  <c r="W48" i="32"/>
  <c r="V48" i="32"/>
  <c r="U48" i="32"/>
  <c r="T48" i="32"/>
  <c r="S48" i="32"/>
  <c r="O48" i="32"/>
  <c r="N48" i="32"/>
  <c r="M48" i="32"/>
  <c r="L48" i="32"/>
  <c r="W47" i="32"/>
  <c r="V47" i="32"/>
  <c r="U47" i="32"/>
  <c r="T47" i="32"/>
  <c r="S47" i="32"/>
  <c r="O47" i="32"/>
  <c r="N47" i="32"/>
  <c r="M47" i="32"/>
  <c r="L47" i="32"/>
  <c r="W46" i="32"/>
  <c r="V46" i="32"/>
  <c r="U46" i="32"/>
  <c r="T46" i="32"/>
  <c r="S46" i="32"/>
  <c r="O46" i="32"/>
  <c r="N46" i="32"/>
  <c r="M46" i="32"/>
  <c r="L46" i="32"/>
  <c r="W45" i="32"/>
  <c r="V45" i="32"/>
  <c r="U45" i="32"/>
  <c r="T45" i="32"/>
  <c r="S45" i="32"/>
  <c r="O45" i="32"/>
  <c r="N45" i="32"/>
  <c r="M45" i="32"/>
  <c r="L45" i="32"/>
  <c r="W44" i="32"/>
  <c r="V44" i="32"/>
  <c r="U44" i="32"/>
  <c r="T44" i="32"/>
  <c r="S44" i="32"/>
  <c r="O44" i="32"/>
  <c r="N44" i="32"/>
  <c r="M44" i="32"/>
  <c r="L44" i="32"/>
  <c r="W43" i="32"/>
  <c r="V43" i="32"/>
  <c r="U43" i="32"/>
  <c r="T43" i="32"/>
  <c r="S43" i="32"/>
  <c r="O43" i="32"/>
  <c r="N43" i="32"/>
  <c r="M43" i="32"/>
  <c r="L43" i="32"/>
  <c r="W42" i="32"/>
  <c r="V42" i="32"/>
  <c r="U42" i="32"/>
  <c r="T42" i="32"/>
  <c r="S42" i="32"/>
  <c r="O42" i="32"/>
  <c r="N42" i="32"/>
  <c r="M42" i="32"/>
  <c r="L42" i="32"/>
  <c r="W41" i="32"/>
  <c r="V41" i="32"/>
  <c r="U41" i="32"/>
  <c r="T41" i="32"/>
  <c r="S41" i="32"/>
  <c r="O41" i="32"/>
  <c r="N41" i="32"/>
  <c r="M41" i="32"/>
  <c r="L41" i="32"/>
  <c r="W40" i="32"/>
  <c r="V40" i="32"/>
  <c r="U40" i="32"/>
  <c r="T40" i="32"/>
  <c r="S40" i="32"/>
  <c r="O40" i="32"/>
  <c r="N40" i="32"/>
  <c r="M40" i="32"/>
  <c r="L40" i="32"/>
  <c r="W39" i="32"/>
  <c r="V39" i="32"/>
  <c r="U39" i="32"/>
  <c r="T39" i="32"/>
  <c r="S39" i="32"/>
  <c r="O39" i="32"/>
  <c r="N39" i="32"/>
  <c r="M39" i="32"/>
  <c r="L39" i="32"/>
  <c r="W38" i="32"/>
  <c r="V38" i="32"/>
  <c r="U38" i="32"/>
  <c r="T38" i="32"/>
  <c r="S38" i="32"/>
  <c r="O38" i="32"/>
  <c r="N38" i="32"/>
  <c r="M38" i="32"/>
  <c r="L38" i="32"/>
  <c r="W36" i="32"/>
  <c r="V36" i="32"/>
  <c r="U36" i="32"/>
  <c r="T36" i="32"/>
  <c r="S36" i="32"/>
  <c r="O36" i="32"/>
  <c r="N36" i="32"/>
  <c r="M36" i="32"/>
  <c r="L36" i="32"/>
  <c r="W35" i="32"/>
  <c r="V35" i="32"/>
  <c r="U35" i="32"/>
  <c r="T35" i="32"/>
  <c r="S35" i="32"/>
  <c r="O35" i="32"/>
  <c r="N35" i="32"/>
  <c r="M35" i="32"/>
  <c r="L35" i="32"/>
  <c r="W34" i="32"/>
  <c r="V34" i="32"/>
  <c r="U34" i="32"/>
  <c r="T34" i="32"/>
  <c r="S34" i="32"/>
  <c r="O34" i="32"/>
  <c r="N34" i="32"/>
  <c r="M34" i="32"/>
  <c r="L34" i="32"/>
  <c r="W33" i="32"/>
  <c r="V33" i="32"/>
  <c r="U33" i="32"/>
  <c r="T33" i="32"/>
  <c r="S33" i="32"/>
  <c r="O33" i="32"/>
  <c r="N33" i="32"/>
  <c r="M33" i="32"/>
  <c r="L33" i="32"/>
  <c r="W32" i="32"/>
  <c r="V32" i="32"/>
  <c r="U32" i="32"/>
  <c r="T32" i="32"/>
  <c r="S32" i="32"/>
  <c r="O32" i="32"/>
  <c r="N32" i="32"/>
  <c r="M32" i="32"/>
  <c r="L32" i="32"/>
  <c r="W31" i="32"/>
  <c r="V31" i="32"/>
  <c r="U31" i="32"/>
  <c r="T31" i="32"/>
  <c r="S31" i="32"/>
  <c r="O31" i="32"/>
  <c r="N31" i="32"/>
  <c r="M31" i="32"/>
  <c r="L31" i="32"/>
  <c r="W30" i="32"/>
  <c r="V30" i="32"/>
  <c r="U30" i="32"/>
  <c r="T30" i="32"/>
  <c r="S30" i="32"/>
  <c r="O30" i="32"/>
  <c r="N30" i="32"/>
  <c r="M30" i="32"/>
  <c r="L30" i="32"/>
  <c r="W84" i="32"/>
  <c r="V84" i="32"/>
  <c r="U84" i="32"/>
  <c r="T84" i="32"/>
  <c r="S84" i="32"/>
  <c r="O84" i="32"/>
  <c r="N84" i="32"/>
  <c r="M84" i="32"/>
  <c r="L84" i="32"/>
  <c r="W37" i="32"/>
  <c r="V37" i="32"/>
  <c r="U37" i="32"/>
  <c r="T37" i="32"/>
  <c r="S37" i="32"/>
  <c r="O37" i="32"/>
  <c r="N37" i="32"/>
  <c r="M37" i="32"/>
  <c r="L37" i="32"/>
  <c r="W77" i="32"/>
  <c r="V77" i="32"/>
  <c r="U77" i="32"/>
  <c r="T77" i="32"/>
  <c r="S77" i="32"/>
  <c r="O77" i="32"/>
  <c r="N77" i="32"/>
  <c r="M77" i="32"/>
  <c r="L77" i="32"/>
  <c r="W16" i="32"/>
  <c r="V16" i="32"/>
  <c r="U16" i="32"/>
  <c r="T16" i="32"/>
  <c r="S16" i="32"/>
  <c r="O16" i="32"/>
  <c r="N16" i="32"/>
  <c r="M16" i="32"/>
  <c r="L16" i="32"/>
  <c r="W13" i="32"/>
  <c r="V13" i="32"/>
  <c r="U13" i="32"/>
  <c r="T13" i="32"/>
  <c r="S13" i="32"/>
  <c r="O13" i="32"/>
  <c r="N13" i="32"/>
  <c r="M13" i="32"/>
  <c r="L13" i="32"/>
  <c r="W76" i="32"/>
  <c r="V76" i="32"/>
  <c r="U76" i="32"/>
  <c r="T76" i="32"/>
  <c r="S76" i="32"/>
  <c r="O76" i="32"/>
  <c r="N76" i="32"/>
  <c r="M76" i="32"/>
  <c r="L76" i="32"/>
  <c r="W75" i="32"/>
  <c r="V75" i="32"/>
  <c r="U75" i="32"/>
  <c r="T75" i="32"/>
  <c r="S75" i="32"/>
  <c r="O75" i="32"/>
  <c r="N75" i="32"/>
  <c r="M75" i="32"/>
  <c r="L75" i="32"/>
  <c r="W74" i="32"/>
  <c r="V74" i="32"/>
  <c r="U74" i="32"/>
  <c r="T74" i="32"/>
  <c r="S74" i="32"/>
  <c r="O74" i="32"/>
  <c r="N74" i="32"/>
  <c r="M74" i="32"/>
  <c r="L74" i="32"/>
  <c r="W73" i="32"/>
  <c r="V73" i="32"/>
  <c r="U73" i="32"/>
  <c r="T73" i="32"/>
  <c r="S73" i="32"/>
  <c r="O73" i="32"/>
  <c r="N73" i="32"/>
  <c r="M73" i="32"/>
  <c r="L73" i="32"/>
  <c r="W71" i="32"/>
  <c r="V71" i="32"/>
  <c r="U71" i="32"/>
  <c r="T71" i="32"/>
  <c r="S71" i="32"/>
  <c r="O71" i="32"/>
  <c r="N71" i="32"/>
  <c r="M71" i="32"/>
  <c r="L71" i="32"/>
  <c r="W66" i="32"/>
  <c r="V66" i="32"/>
  <c r="U66" i="32"/>
  <c r="T66" i="32"/>
  <c r="S66" i="32"/>
  <c r="O66" i="32"/>
  <c r="N66" i="32"/>
  <c r="M66" i="32"/>
  <c r="L66" i="32"/>
  <c r="W29" i="32"/>
  <c r="V29" i="32"/>
  <c r="U29" i="32"/>
  <c r="T29" i="32"/>
  <c r="S29" i="32"/>
  <c r="O29" i="32"/>
  <c r="N29" i="32"/>
  <c r="M29" i="32"/>
  <c r="L29" i="32"/>
  <c r="W15" i="32"/>
  <c r="V15" i="32"/>
  <c r="U15" i="32"/>
  <c r="T15" i="32"/>
  <c r="S15" i="32"/>
  <c r="O15" i="32"/>
  <c r="N15" i="32"/>
  <c r="M15" i="32"/>
  <c r="L15" i="32"/>
  <c r="W27" i="32"/>
  <c r="V27" i="32"/>
  <c r="U27" i="32"/>
  <c r="T27" i="32"/>
  <c r="S27" i="32"/>
  <c r="O27" i="32"/>
  <c r="N27" i="32"/>
  <c r="M27" i="32"/>
  <c r="L27" i="32"/>
  <c r="W26" i="32"/>
  <c r="V26" i="32"/>
  <c r="U26" i="32"/>
  <c r="T26" i="32"/>
  <c r="S26" i="32"/>
  <c r="O26" i="32"/>
  <c r="N26" i="32"/>
  <c r="M26" i="32"/>
  <c r="L26" i="32"/>
  <c r="W25" i="32"/>
  <c r="V25" i="32"/>
  <c r="U25" i="32"/>
  <c r="T25" i="32"/>
  <c r="S25" i="32"/>
  <c r="O25" i="32"/>
  <c r="N25" i="32"/>
  <c r="M25" i="32"/>
  <c r="L25" i="32"/>
  <c r="W24" i="32"/>
  <c r="V24" i="32"/>
  <c r="U24" i="32"/>
  <c r="T24" i="32"/>
  <c r="S24" i="32"/>
  <c r="O24" i="32"/>
  <c r="N24" i="32"/>
  <c r="M24" i="32"/>
  <c r="L24" i="32"/>
  <c r="W23" i="32"/>
  <c r="V23" i="32"/>
  <c r="U23" i="32"/>
  <c r="T23" i="32"/>
  <c r="S23" i="32"/>
  <c r="O23" i="32"/>
  <c r="N23" i="32"/>
  <c r="M23" i="32"/>
  <c r="L23" i="32"/>
  <c r="W22" i="32"/>
  <c r="V22" i="32"/>
  <c r="U22" i="32"/>
  <c r="T22" i="32"/>
  <c r="S22" i="32"/>
  <c r="O22" i="32"/>
  <c r="N22" i="32"/>
  <c r="M22" i="32"/>
  <c r="L22" i="32"/>
  <c r="W21" i="32"/>
  <c r="V21" i="32"/>
  <c r="U21" i="32"/>
  <c r="T21" i="32"/>
  <c r="S21" i="32"/>
  <c r="O21" i="32"/>
  <c r="N21" i="32"/>
  <c r="M21" i="32"/>
  <c r="L21" i="32"/>
  <c r="W20" i="32"/>
  <c r="V20" i="32"/>
  <c r="U20" i="32"/>
  <c r="T20" i="32"/>
  <c r="S20" i="32"/>
  <c r="O20" i="32"/>
  <c r="N20" i="32"/>
  <c r="M20" i="32"/>
  <c r="L20" i="32"/>
  <c r="W19" i="32"/>
  <c r="V19" i="32"/>
  <c r="U19" i="32"/>
  <c r="T19" i="32"/>
  <c r="S19" i="32"/>
  <c r="O19" i="32"/>
  <c r="N19" i="32"/>
  <c r="M19" i="32"/>
  <c r="L19" i="32"/>
  <c r="W18" i="32"/>
  <c r="V18" i="32"/>
  <c r="U18" i="32"/>
  <c r="T18" i="32"/>
  <c r="S18" i="32"/>
  <c r="O18" i="32"/>
  <c r="N18" i="32"/>
  <c r="M18" i="32"/>
  <c r="L18" i="32"/>
  <c r="W17" i="32"/>
  <c r="V17" i="32"/>
  <c r="U17" i="32"/>
  <c r="T17" i="32"/>
  <c r="S17" i="32"/>
  <c r="O17" i="32"/>
  <c r="N17" i="32"/>
  <c r="M17" i="32"/>
  <c r="L17" i="32"/>
  <c r="W79" i="32"/>
  <c r="V79" i="32"/>
  <c r="U79" i="32"/>
  <c r="T79" i="32"/>
  <c r="S79" i="32"/>
  <c r="O79" i="32"/>
  <c r="N79" i="32"/>
  <c r="M79" i="32"/>
  <c r="L79" i="32"/>
  <c r="W68" i="32"/>
  <c r="V68" i="32"/>
  <c r="U68" i="32"/>
  <c r="T68" i="32"/>
  <c r="S68" i="32"/>
  <c r="O68" i="32"/>
  <c r="N68" i="32"/>
  <c r="M68" i="32"/>
  <c r="L68" i="32"/>
  <c r="W11" i="32"/>
  <c r="V11" i="32"/>
  <c r="U11" i="32"/>
  <c r="T11" i="32"/>
  <c r="S11" i="32"/>
  <c r="O11" i="32"/>
  <c r="N11" i="32"/>
  <c r="M11" i="32"/>
  <c r="L11" i="32"/>
  <c r="W83" i="32"/>
  <c r="V83" i="32"/>
  <c r="U83" i="32"/>
  <c r="T83" i="32"/>
  <c r="S83" i="32"/>
  <c r="O83" i="32"/>
  <c r="N83" i="32"/>
  <c r="M83" i="32"/>
  <c r="L83" i="32"/>
  <c r="W82" i="32"/>
  <c r="V82" i="32"/>
  <c r="U82" i="32"/>
  <c r="T82" i="32"/>
  <c r="S82" i="32"/>
  <c r="O82" i="32"/>
  <c r="N82" i="32"/>
  <c r="M82" i="32"/>
  <c r="L82" i="32"/>
  <c r="W81" i="32"/>
  <c r="V81" i="32"/>
  <c r="U81" i="32"/>
  <c r="T81" i="32"/>
  <c r="S81" i="32"/>
  <c r="O81" i="32"/>
  <c r="N81" i="32"/>
  <c r="M81" i="32"/>
  <c r="L81" i="32"/>
  <c r="W80" i="32"/>
  <c r="V80" i="32"/>
  <c r="U80" i="32"/>
  <c r="T80" i="32"/>
  <c r="S80" i="32"/>
  <c r="O80" i="32"/>
  <c r="N80" i="32"/>
  <c r="M80" i="32"/>
  <c r="L80" i="32"/>
  <c r="W78" i="32"/>
  <c r="V78" i="32"/>
  <c r="U78" i="32"/>
  <c r="T78" i="32"/>
  <c r="S78" i="32"/>
  <c r="O78" i="32"/>
  <c r="N78" i="32"/>
  <c r="M78" i="32"/>
  <c r="L78" i="32"/>
  <c r="W72" i="32"/>
  <c r="V72" i="32"/>
  <c r="U72" i="32"/>
  <c r="T72" i="32"/>
  <c r="S72" i="32"/>
  <c r="O72" i="32"/>
  <c r="N72" i="32"/>
  <c r="M72" i="32"/>
  <c r="L72" i="32"/>
  <c r="W67" i="32"/>
  <c r="V67" i="32"/>
  <c r="U67" i="32"/>
  <c r="T67" i="32"/>
  <c r="S67" i="32"/>
  <c r="O67" i="32"/>
  <c r="N67" i="32"/>
  <c r="M67" i="32"/>
  <c r="L67" i="32"/>
  <c r="W65" i="32"/>
  <c r="V65" i="32"/>
  <c r="U65" i="32"/>
  <c r="T65" i="32"/>
  <c r="S65" i="32"/>
  <c r="O65" i="32"/>
  <c r="N65" i="32"/>
  <c r="M65" i="32"/>
  <c r="L65" i="32"/>
  <c r="W64" i="32"/>
  <c r="V64" i="32"/>
  <c r="U64" i="32"/>
  <c r="T64" i="32"/>
  <c r="S64" i="32"/>
  <c r="O64" i="32"/>
  <c r="N64" i="32"/>
  <c r="M64" i="32"/>
  <c r="L64" i="32"/>
  <c r="W63" i="32"/>
  <c r="V63" i="32"/>
  <c r="U63" i="32"/>
  <c r="T63" i="32"/>
  <c r="S63" i="32"/>
  <c r="O63" i="32"/>
  <c r="N63" i="32"/>
  <c r="M63" i="32"/>
  <c r="L63" i="32"/>
  <c r="W14" i="32"/>
  <c r="V14" i="32"/>
  <c r="U14" i="32"/>
  <c r="T14" i="32"/>
  <c r="S14" i="32"/>
  <c r="O14" i="32"/>
  <c r="N14" i="32"/>
  <c r="M14" i="32"/>
  <c r="L14" i="32"/>
  <c r="W70" i="32"/>
  <c r="V70" i="32"/>
  <c r="U70" i="32"/>
  <c r="T70" i="32"/>
  <c r="S70" i="32"/>
  <c r="O70" i="32"/>
  <c r="N70" i="32"/>
  <c r="M70" i="32"/>
  <c r="L70" i="32"/>
  <c r="W28" i="32"/>
  <c r="V28" i="32"/>
  <c r="U28" i="32"/>
  <c r="T28" i="32"/>
  <c r="S28" i="32"/>
  <c r="O28" i="32"/>
  <c r="N28" i="32"/>
  <c r="M28" i="32"/>
  <c r="L28" i="32"/>
  <c r="W12" i="32"/>
  <c r="V12" i="32"/>
  <c r="U12" i="32"/>
  <c r="T12" i="32"/>
  <c r="S12" i="32"/>
  <c r="O12" i="32"/>
  <c r="N12" i="32"/>
  <c r="M12" i="32"/>
  <c r="L12" i="32"/>
  <c r="W69" i="32"/>
  <c r="V69" i="32"/>
  <c r="U69" i="32"/>
  <c r="T69" i="32"/>
  <c r="S69" i="32"/>
  <c r="O69" i="32"/>
  <c r="N69" i="32"/>
  <c r="M69" i="32"/>
  <c r="L69" i="32"/>
  <c r="W9" i="32"/>
  <c r="V9" i="32"/>
  <c r="U9" i="32"/>
  <c r="T9" i="32"/>
  <c r="S9" i="32"/>
  <c r="O9" i="32"/>
  <c r="N9" i="32"/>
  <c r="M9" i="32"/>
  <c r="L9" i="32"/>
  <c r="W8" i="32"/>
  <c r="V8" i="32"/>
  <c r="U8" i="32"/>
  <c r="T8" i="32"/>
  <c r="S8" i="32"/>
  <c r="O8" i="32"/>
  <c r="N8" i="32"/>
  <c r="M8" i="32"/>
  <c r="L8" i="32"/>
  <c r="W7" i="32"/>
  <c r="V7" i="32"/>
  <c r="U7" i="32"/>
  <c r="T7" i="32"/>
  <c r="S7" i="32"/>
  <c r="O7" i="32"/>
  <c r="N7" i="32"/>
  <c r="M7" i="32"/>
  <c r="L7" i="32"/>
  <c r="W6" i="32"/>
  <c r="V6" i="32"/>
  <c r="U6" i="32"/>
  <c r="T6" i="32"/>
  <c r="S6" i="32"/>
  <c r="O6" i="32"/>
  <c r="N6" i="32"/>
  <c r="M6" i="32"/>
  <c r="L6" i="32"/>
  <c r="W5" i="32"/>
  <c r="V5" i="32"/>
  <c r="U5" i="32"/>
  <c r="T5" i="32"/>
  <c r="S5" i="32"/>
  <c r="O5" i="32"/>
  <c r="N5" i="32"/>
  <c r="M5" i="32"/>
  <c r="L5" i="32"/>
  <c r="W4" i="32"/>
  <c r="V4" i="32"/>
  <c r="U4" i="32"/>
  <c r="T4" i="32"/>
  <c r="S4" i="32"/>
  <c r="O4" i="32"/>
  <c r="N4" i="32"/>
  <c r="M4" i="32"/>
  <c r="L4" i="32"/>
  <c r="W3" i="32"/>
  <c r="V3" i="32"/>
  <c r="U3" i="32"/>
  <c r="T3" i="32"/>
  <c r="S3" i="32"/>
  <c r="O3" i="32"/>
  <c r="N3" i="32"/>
  <c r="M3" i="32"/>
  <c r="L3" i="32"/>
  <c r="W2" i="32"/>
  <c r="V2" i="32"/>
  <c r="U2" i="32"/>
  <c r="T2" i="32"/>
  <c r="S2" i="32"/>
  <c r="O2" i="32"/>
  <c r="N2" i="32"/>
  <c r="M2" i="32"/>
  <c r="L2" i="32"/>
  <c r="W1" i="32"/>
  <c r="V1" i="32"/>
  <c r="U1" i="32"/>
  <c r="T1" i="32"/>
  <c r="S1" i="32"/>
  <c r="O1" i="32"/>
  <c r="N1" i="32"/>
  <c r="M1" i="32"/>
  <c r="L1" i="32"/>
  <c r="W10" i="32"/>
  <c r="V10" i="32"/>
  <c r="U10" i="32"/>
  <c r="T10" i="32"/>
  <c r="S10" i="32"/>
  <c r="O10" i="32"/>
  <c r="N10" i="32"/>
  <c r="M10" i="32"/>
  <c r="L10" i="32"/>
  <c r="V58" i="31"/>
  <c r="U58" i="31"/>
  <c r="T58" i="31"/>
  <c r="S58" i="31"/>
  <c r="M58" i="31"/>
  <c r="L58" i="31"/>
  <c r="V55" i="31"/>
  <c r="U55" i="31"/>
  <c r="T55" i="31"/>
  <c r="S55" i="31"/>
  <c r="M55" i="31"/>
  <c r="L55" i="31"/>
  <c r="V51" i="31"/>
  <c r="U51" i="31"/>
  <c r="T51" i="31"/>
  <c r="S51" i="31"/>
  <c r="M51" i="31"/>
  <c r="L51" i="31"/>
  <c r="V45" i="31"/>
  <c r="U45" i="31"/>
  <c r="T45" i="31"/>
  <c r="S45" i="31"/>
  <c r="M45" i="31"/>
  <c r="L45" i="31"/>
  <c r="V40" i="31"/>
  <c r="U40" i="31"/>
  <c r="T40" i="31"/>
  <c r="S40" i="31"/>
  <c r="M40" i="31"/>
  <c r="L40" i="31"/>
  <c r="V38" i="31"/>
  <c r="U38" i="31"/>
  <c r="T38" i="31"/>
  <c r="S38" i="31"/>
  <c r="M38" i="31"/>
  <c r="L38" i="31"/>
  <c r="Q56" i="31"/>
  <c r="Q36" i="31"/>
  <c r="Q45" i="31"/>
  <c r="Q52" i="31"/>
  <c r="Q54" i="31"/>
  <c r="Q38" i="31"/>
  <c r="Q60" i="31"/>
  <c r="Q59" i="31"/>
  <c r="Q40" i="31"/>
  <c r="Q43" i="31"/>
  <c r="Q39" i="31"/>
  <c r="Q44" i="31"/>
  <c r="Q46" i="31"/>
  <c r="Q41" i="31"/>
  <c r="Q47" i="31"/>
  <c r="Q48" i="31"/>
  <c r="Q49" i="31"/>
  <c r="Q50" i="31"/>
  <c r="Q55" i="31"/>
  <c r="Q57" i="31"/>
  <c r="Q58" i="31"/>
  <c r="Q53" i="31"/>
  <c r="Q42" i="31"/>
  <c r="Q51" i="31"/>
  <c r="V21" i="31" l="1"/>
  <c r="U21" i="31"/>
  <c r="T21" i="31"/>
  <c r="S21" i="31"/>
  <c r="O21" i="31"/>
  <c r="N21" i="31"/>
  <c r="M21" i="31"/>
  <c r="L21" i="31"/>
  <c r="V20" i="31"/>
  <c r="U20" i="31"/>
  <c r="T20" i="31"/>
  <c r="S20" i="31"/>
  <c r="O20" i="31"/>
  <c r="N20" i="31"/>
  <c r="M20" i="31"/>
  <c r="L20" i="31"/>
  <c r="V22" i="31"/>
  <c r="U22" i="31"/>
  <c r="T22" i="31"/>
  <c r="S22" i="31"/>
  <c r="O22" i="31"/>
  <c r="N22" i="31"/>
  <c r="M22" i="31"/>
  <c r="L22" i="31"/>
  <c r="V23" i="31"/>
  <c r="U23" i="31"/>
  <c r="T23" i="31"/>
  <c r="S23" i="31"/>
  <c r="O23" i="31"/>
  <c r="N23" i="31"/>
  <c r="M23" i="31"/>
  <c r="L23" i="31"/>
  <c r="V24" i="31"/>
  <c r="U24" i="31"/>
  <c r="T24" i="31"/>
  <c r="S24" i="31"/>
  <c r="O24" i="31"/>
  <c r="N24" i="31"/>
  <c r="M24" i="31"/>
  <c r="L24" i="31"/>
  <c r="V18" i="31"/>
  <c r="U18" i="31"/>
  <c r="T18" i="31"/>
  <c r="S18" i="31"/>
  <c r="O18" i="31"/>
  <c r="N18" i="31"/>
  <c r="M18" i="31"/>
  <c r="L18" i="31"/>
  <c r="V28" i="31"/>
  <c r="U28" i="31"/>
  <c r="T28" i="31"/>
  <c r="S28" i="31"/>
  <c r="O28" i="31"/>
  <c r="N28" i="31"/>
  <c r="M28" i="31"/>
  <c r="L28" i="31"/>
  <c r="V27" i="31"/>
  <c r="U27" i="31"/>
  <c r="T27" i="31"/>
  <c r="S27" i="31"/>
  <c r="O27" i="31"/>
  <c r="N27" i="31"/>
  <c r="M27" i="31"/>
  <c r="L27" i="31"/>
  <c r="V26" i="31"/>
  <c r="U26" i="31"/>
  <c r="T26" i="31"/>
  <c r="S26" i="31"/>
  <c r="O26" i="31"/>
  <c r="N26" i="31"/>
  <c r="M26" i="31"/>
  <c r="L26" i="31"/>
  <c r="V37" i="31"/>
  <c r="U37" i="31"/>
  <c r="T37" i="31"/>
  <c r="S37" i="31"/>
  <c r="O37" i="31"/>
  <c r="M37" i="31"/>
  <c r="L37" i="31"/>
  <c r="V35" i="31"/>
  <c r="U35" i="31"/>
  <c r="T35" i="31"/>
  <c r="S35" i="31"/>
  <c r="O35" i="31"/>
  <c r="M35" i="31"/>
  <c r="L35" i="31"/>
  <c r="V34" i="31"/>
  <c r="U34" i="31"/>
  <c r="T34" i="31"/>
  <c r="S34" i="31"/>
  <c r="O34" i="31"/>
  <c r="N34" i="31"/>
  <c r="M34" i="31"/>
  <c r="L34" i="31"/>
  <c r="V33" i="31"/>
  <c r="U33" i="31"/>
  <c r="T33" i="31"/>
  <c r="S33" i="31"/>
  <c r="O33" i="31"/>
  <c r="N33" i="31"/>
  <c r="M33" i="31"/>
  <c r="L33" i="31"/>
  <c r="V25" i="31"/>
  <c r="U25" i="31"/>
  <c r="T25" i="31"/>
  <c r="S25" i="31"/>
  <c r="O25" i="31"/>
  <c r="N25" i="31"/>
  <c r="M25" i="31"/>
  <c r="L25" i="31"/>
  <c r="V29" i="31"/>
  <c r="U29" i="31"/>
  <c r="T29" i="31"/>
  <c r="S29" i="31"/>
  <c r="O29" i="31"/>
  <c r="N29" i="31"/>
  <c r="M29" i="31"/>
  <c r="L29" i="31"/>
  <c r="V19" i="31"/>
  <c r="U19" i="31"/>
  <c r="T19" i="31"/>
  <c r="S19" i="31"/>
  <c r="O19" i="31"/>
  <c r="N19" i="31"/>
  <c r="M19" i="31"/>
  <c r="L19" i="31"/>
  <c r="V31" i="31"/>
  <c r="U31" i="31"/>
  <c r="T31" i="31"/>
  <c r="S31" i="31"/>
  <c r="O31" i="31"/>
  <c r="N31" i="31"/>
  <c r="M31" i="31"/>
  <c r="L31" i="31"/>
  <c r="V30" i="31"/>
  <c r="U30" i="31"/>
  <c r="T30" i="31"/>
  <c r="S30" i="31"/>
  <c r="O30" i="31"/>
  <c r="N30" i="31"/>
  <c r="M30" i="31"/>
  <c r="L30" i="31"/>
  <c r="V32" i="31"/>
  <c r="U32" i="31"/>
  <c r="T32" i="31"/>
  <c r="S32" i="31"/>
  <c r="O32" i="31"/>
  <c r="N32" i="31"/>
  <c r="M32" i="31"/>
  <c r="L32" i="31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3" i="31"/>
  <c r="T3" i="31"/>
  <c r="U3" i="31"/>
  <c r="S3" i="31"/>
  <c r="Q9" i="31"/>
  <c r="Q27" i="31"/>
  <c r="Q10" i="31"/>
  <c r="Q33" i="31"/>
  <c r="Q24" i="31"/>
  <c r="Q16" i="31"/>
  <c r="Q12" i="31"/>
  <c r="Q32" i="31"/>
  <c r="Q5" i="31"/>
  <c r="Q11" i="31"/>
  <c r="Q17" i="31"/>
  <c r="Q13" i="31"/>
  <c r="Q26" i="31"/>
  <c r="Q37" i="31"/>
  <c r="Q29" i="31"/>
  <c r="Q19" i="31"/>
  <c r="Q35" i="31"/>
  <c r="Q30" i="31"/>
  <c r="Q7" i="31"/>
  <c r="Q21" i="31"/>
  <c r="Q14" i="31"/>
  <c r="Q18" i="31"/>
  <c r="Q22" i="31"/>
  <c r="Q28" i="31"/>
  <c r="Q15" i="31"/>
  <c r="Q34" i="31"/>
  <c r="Q3" i="31"/>
  <c r="Q8" i="31"/>
  <c r="Q23" i="31"/>
  <c r="Q4" i="31"/>
  <c r="Q25" i="31"/>
  <c r="Q6" i="31"/>
  <c r="Q31" i="31"/>
  <c r="Q20" i="31"/>
  <c r="U4" i="31" l="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 l="1"/>
  <c r="T2" i="31"/>
  <c r="S2" i="31"/>
  <c r="O2" i="31"/>
  <c r="N2" i="31"/>
  <c r="M2" i="31"/>
  <c r="L2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S17" i="31" l="1"/>
  <c r="O17" i="31"/>
  <c r="N17" i="31"/>
  <c r="M17" i="31"/>
  <c r="L17" i="31"/>
  <c r="S16" i="31"/>
  <c r="O16" i="31"/>
  <c r="N16" i="31"/>
  <c r="M16" i="31"/>
  <c r="L16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12" i="31"/>
  <c r="O12" i="31"/>
  <c r="N12" i="31"/>
  <c r="M12" i="31"/>
  <c r="L12" i="31"/>
  <c r="S11" i="31"/>
  <c r="O11" i="31"/>
  <c r="N11" i="31"/>
  <c r="M11" i="31"/>
  <c r="L11" i="31"/>
  <c r="S10" i="31"/>
  <c r="O10" i="31"/>
  <c r="N10" i="31"/>
  <c r="M10" i="31"/>
  <c r="L10" i="31"/>
  <c r="S9" i="31"/>
  <c r="O9" i="31"/>
  <c r="N9" i="31"/>
  <c r="M9" i="31"/>
  <c r="L9" i="31"/>
  <c r="S8" i="31"/>
  <c r="O8" i="31"/>
  <c r="N8" i="31"/>
  <c r="M8" i="31"/>
  <c r="L8" i="31"/>
  <c r="S7" i="31"/>
  <c r="O7" i="31"/>
  <c r="N7" i="31"/>
  <c r="M7" i="31"/>
  <c r="L7" i="31"/>
  <c r="S6" i="31"/>
  <c r="O6" i="31"/>
  <c r="N6" i="31"/>
  <c r="M6" i="31"/>
  <c r="L6" i="31"/>
  <c r="S5" i="31"/>
  <c r="O5" i="31"/>
  <c r="N5" i="31"/>
  <c r="M5" i="31"/>
  <c r="L5" i="31"/>
  <c r="S4" i="31"/>
  <c r="O4" i="31"/>
  <c r="N4" i="31"/>
  <c r="M4" i="31"/>
  <c r="L4" i="31"/>
  <c r="O3" i="31"/>
  <c r="N3" i="31"/>
  <c r="M3" i="31"/>
  <c r="L3" i="31"/>
  <c r="B18" i="26" l="1"/>
  <c r="B6" i="26" l="1"/>
  <c r="B5" i="26"/>
</calcChain>
</file>

<file path=xl/sharedStrings.xml><?xml version="1.0" encoding="utf-8"?>
<sst xmlns="http://schemas.openxmlformats.org/spreadsheetml/2006/main" count="2191" uniqueCount="490">
  <si>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</si>
  <si>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</si>
  <si>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</si>
  <si>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</si>
  <si>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</si>
  <si>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</si>
  <si>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</si>
  <si>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</si>
  <si>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</si>
  <si>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</si>
  <si>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</si>
  <si>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</si>
  <si>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</si>
  <si>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</si>
  <si>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</si>
  <si>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</si>
  <si>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</si>
  <si>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</si>
  <si>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</si>
  <si>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</si>
  <si>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</si>
  <si>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</si>
  <si>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</si>
  <si>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</si>
  <si>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</si>
  <si>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</si>
  <si>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</si>
  <si>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</si>
  <si>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</si>
  <si>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</si>
  <si>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</si>
  <si>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</si>
  <si>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</si>
  <si>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</si>
  <si>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</si>
  <si>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</si>
  <si>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</si>
  <si>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</si>
  <si>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</si>
  <si>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</si>
  <si>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</si>
  <si>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</si>
  <si>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</si>
  <si>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</si>
  <si>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</si>
  <si>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</si>
  <si>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</si>
  <si>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</si>
  <si>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</si>
  <si>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</si>
  <si>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</si>
  <si>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</si>
  <si>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</si>
  <si>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</si>
  <si>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</si>
  <si>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</si>
  <si>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</si>
  <si>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</si>
  <si>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</si>
  <si>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</si>
  <si>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</si>
  <si>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</si>
  <si>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</si>
  <si>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</si>
  <si>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</si>
  <si>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</si>
  <si>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</si>
  <si>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</si>
  <si>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</si>
  <si>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</si>
  <si>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</si>
  <si>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</si>
  <si>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</si>
  <si>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</si>
  <si>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</si>
  <si>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</si>
  <si>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</si>
  <si>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</si>
  <si>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</si>
  <si>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</si>
  <si>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</si>
  <si>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</si>
  <si>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</si>
  <si>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</si>
  <si>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</si>
  <si>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</si>
  <si>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</si>
  <si>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</si>
  <si>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</si>
  <si>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Veículos</t>
  </si>
  <si>
    <t>Conceitos de elementos veiculares.</t>
  </si>
  <si>
    <t>Formalizar conceitos de elementos de veiculares. NBR 7188 2013</t>
  </si>
  <si>
    <t>Formalizar conceptos de elementos de veiculares marítima. NBR 7188 2013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</si>
  <si>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</si>
  <si>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</si>
  <si>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</si>
  <si>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</si>
  <si>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</si>
  <si>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</si>
  <si>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</si>
  <si>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</si>
  <si>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</si>
  <si>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Veículo de carga com capacidade elevada.</t>
  </si>
  <si>
    <t>Usado para tracionar semirreboques.</t>
  </si>
  <si>
    <t>Transporte coletivo com mais de 20 passageiros.</t>
  </si>
  <si>
    <t>Transporte coletivo com até 20 passageiros.</t>
  </si>
  <si>
    <t>Veículos não motorizados acoplados a outros.</t>
  </si>
  <si>
    <t>Veículos que transportam cargas e passageiros simultaneamente.</t>
  </si>
  <si>
    <t>Veículos adaptados para funções específicas como ambulância, carro de bombeiro, transporte escolar, etc.</t>
  </si>
  <si>
    <t>Automóvel</t>
  </si>
  <si>
    <t>Camioneta</t>
  </si>
  <si>
    <t>Caminhonete</t>
  </si>
  <si>
    <t>Caminhão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</si>
  <si>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</si>
  <si>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</si>
  <si>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</si>
  <si>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</si>
  <si>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</si>
  <si>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</si>
  <si>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</si>
  <si>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</si>
  <si>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Viária</t>
  </si>
  <si>
    <t>Veículo</t>
  </si>
  <si>
    <t>Caminhão.Trator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</si>
  <si>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</si>
  <si>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</si>
  <si>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</si>
  <si>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</si>
  <si>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</si>
  <si>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</si>
  <si>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Veículos abertos e motorizados de duas rodas.</t>
  </si>
  <si>
    <t>Veículos abertos e motorizados de três rodas.</t>
  </si>
  <si>
    <t>Veículos abertos e motorizados de quatro rodas.</t>
  </si>
  <si>
    <t>Cortina.de.Contenção</t>
  </si>
  <si>
    <t>Guardacorpo</t>
  </si>
  <si>
    <t>Faixa.de.Rolamento</t>
  </si>
  <si>
    <t>Elemento com altura superior a 1,5 m, engastado na superestrutura que funciona para evitar a queda do veículo da ponte ou viaduto sobre vias metroviárias e ferroviárias.</t>
  </si>
  <si>
    <t>Perfil.de.Contenção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</si>
  <si>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</si>
  <si>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</si>
  <si>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</si>
  <si>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</si>
  <si>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</si>
  <si>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</si>
  <si>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</si>
  <si>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</si>
  <si>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</si>
  <si>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</si>
  <si>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</si>
  <si>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</si>
  <si>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</si>
  <si>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</si>
  <si>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</si>
  <si>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</si>
  <si>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</si>
  <si>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</si>
  <si>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</si>
  <si>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</si>
  <si>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</si>
  <si>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</si>
  <si>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</si>
  <si>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</si>
  <si>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</si>
  <si>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</si>
  <si>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</si>
  <si>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</si>
  <si>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</si>
  <si>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</si>
  <si>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</si>
  <si>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Ponte é uma obra de engenharia civil que permite a passagem de pedestres, animais, veículos.</t>
  </si>
  <si>
    <t>El puente es una obra de ingeniería civil que permite el paso de peatones, animales, vehículos.</t>
  </si>
  <si>
    <t>Ponte.Aparelho.Apóio</t>
  </si>
  <si>
    <t>IfcBearing</t>
  </si>
  <si>
    <t>Tipo de elemento estrutural geralmente utilizado para transmitir cargas.</t>
  </si>
  <si>
    <t>Tipo de elemento estructural generalmente utilizado para transmitir cargas.</t>
  </si>
  <si>
    <t>IfcBearingCYLINDRICAL</t>
  </si>
  <si>
    <t>A função estrutural é fornecida por um cilindro num cilindro côncavo.</t>
  </si>
  <si>
    <t>La función estructural la proporciona un cilindro en un cilindro cóncavo.</t>
  </si>
  <si>
    <t>IfcBearingDISK</t>
  </si>
  <si>
    <t>Aparelho de apoio que consiste num disco elastomérico entre duas placas de ancoragem metálicas.</t>
  </si>
  <si>
    <t>Dispositivo de soporte formado por un disco elastomérico entre dos placas metálicas de anclaje.</t>
  </si>
  <si>
    <t>IfcBearingELASTOMERIC</t>
  </si>
  <si>
    <t>Aparelho de apoio que consiste num bloco elastomérico que suporta a carga vertical.</t>
  </si>
  <si>
    <t>Dispositivo de soporte consistente en un bloque elastomérico que soporta la carga vertical.</t>
  </si>
  <si>
    <t>IfcBearingGUIDE</t>
  </si>
  <si>
    <t>Aparelho de apoio que garante que a estrutura mantenha a correta localização ou trajetória.</t>
  </si>
  <si>
    <t>Dispositivo de soporte que asegura que la estructura mantenga la ubicación o trayectoria correcta.</t>
  </si>
  <si>
    <t>IfcBearingPOT</t>
  </si>
  <si>
    <t>Aparelho de apoio que suporta a carga vertical por meio da compressão de um disco (elastomérico).</t>
  </si>
  <si>
    <t>Dispositivo de soporte que soporta la carga vertical comprimiendo un disco (elastomérico).</t>
  </si>
  <si>
    <t>IfcBearingROCKER</t>
  </si>
  <si>
    <t>A função estrutural é fornecida por um elemento construtivo oscilante ou pendular.</t>
  </si>
  <si>
    <t>La función estructural la proporciona un elemento constructivo oscilante o pendular.</t>
  </si>
  <si>
    <t>IfcBearingROLLER</t>
  </si>
  <si>
    <t>A função estrutural é fornecida por um ou mais roletes colocados entre duas placas.</t>
  </si>
  <si>
    <t>La función estructural es proporcionada por uno o más rodillos colocados entre dos placas.</t>
  </si>
  <si>
    <t>IfcBearingSPHERICAL</t>
  </si>
  <si>
    <t>A função estrutural é fornecida por uma placa na forma de uma semi-esfera convexa numa placa de base.</t>
  </si>
  <si>
    <t>La función estructural es proporcionada por una placa en forma de semiesfera convexa sobre una placa base.</t>
  </si>
  <si>
    <t>OST_BridgeBearings</t>
  </si>
  <si>
    <t>Estradas.</t>
  </si>
  <si>
    <t>Carreteras.</t>
  </si>
  <si>
    <t>Ponte.Estai</t>
  </si>
  <si>
    <t>IfcBridgeCABLE_STAYED</t>
  </si>
  <si>
    <t>Ponte com uma ou mais torres e cabos inclinados que são conectados ao topo ou ao eixo.</t>
  </si>
  <si>
    <t>Puente con una o más torres y cables inclinados que están conectados a la parte superior o eje.</t>
  </si>
  <si>
    <t>IfcBridgeSUSPENSION</t>
  </si>
  <si>
    <t>Ponte, cujos principais membros estruturais são cabos catenários a partir dos quais o tabuleiro está suspenso.</t>
  </si>
  <si>
    <t>Puente, cuyos principales elementos estructurales son cables catenarios de los que se suspende el tablero.</t>
  </si>
  <si>
    <t>OST_BridgeCables</t>
  </si>
  <si>
    <t>Pilares da ponte.</t>
  </si>
  <si>
    <t>Pilares del puente.</t>
  </si>
  <si>
    <t>Ponte.Fundação</t>
  </si>
  <si>
    <t>IfcBridgeCULVERT</t>
  </si>
  <si>
    <t>Drenagem transversal ou construção de vias navegáveis sob uma estrada, ferroviária ou canal.</t>
  </si>
  <si>
    <t>Drenaje transversal o construcción de vías fluviales debajo de una carretera, ferrocarril o canal.</t>
  </si>
  <si>
    <t>OST_AbutmentFoundations</t>
  </si>
  <si>
    <t>Fundações da ponte.</t>
  </si>
  <si>
    <t>Fundaciones del puente.</t>
  </si>
  <si>
    <t>OST_AbutmentPiles</t>
  </si>
  <si>
    <t>Estacas de fundação da ponte.</t>
  </si>
  <si>
    <t>Estacas de fundaciones del puente.</t>
  </si>
  <si>
    <t>OST_AbutmentWalls</t>
  </si>
  <si>
    <t>Paredes de fundação da ponte.</t>
  </si>
  <si>
    <t>Paredes de fundaciones del puente.</t>
  </si>
  <si>
    <t>OST_BridgeAbutments</t>
  </si>
  <si>
    <t>Fundação da ponte.</t>
  </si>
  <si>
    <t>Cimentación del puente.</t>
  </si>
  <si>
    <t>OST_BridgeFoundations</t>
  </si>
  <si>
    <t>Pilotes de muelle.</t>
  </si>
  <si>
    <t>OST_BridgePiers</t>
  </si>
  <si>
    <t>Rolamentos de ponte.</t>
  </si>
  <si>
    <t>Rodamientos de puentes.</t>
  </si>
  <si>
    <t>OST_PierCaps</t>
  </si>
  <si>
    <t>Pontes fundações blocos.</t>
  </si>
  <si>
    <t>Puentes, cimentaciones, bloques.</t>
  </si>
  <si>
    <t>OST_PierColumns</t>
  </si>
  <si>
    <t>Pontes fundações colunas.</t>
  </si>
  <si>
    <t>Puentes, cimentaciones, columnas.</t>
  </si>
  <si>
    <t>OST_PierPiles</t>
  </si>
  <si>
    <t>Pontes fundações estacas.</t>
  </si>
  <si>
    <t>Puentes, cimentaciones, pilotes.</t>
  </si>
  <si>
    <t>OST_PierWalls</t>
  </si>
  <si>
    <t>Pontes fundações paredes.</t>
  </si>
  <si>
    <t>Puentes, cimientos, muros.</t>
  </si>
  <si>
    <t>Ponte.Mastro</t>
  </si>
  <si>
    <t>IfcBridgeARCHED</t>
  </si>
  <si>
    <t>Ponte que tem um ou mais arcos como sua estrutura principal.</t>
  </si>
  <si>
    <t>Un puente que tiene uno o más arcos como estructura principal.</t>
  </si>
  <si>
    <t>OST_BridgeArches</t>
  </si>
  <si>
    <t>Arcos da ponte.</t>
  </si>
  <si>
    <t>Arcos de puentes.</t>
  </si>
  <si>
    <t>OST_BridgeTowers</t>
  </si>
  <si>
    <t>Mastro da ponte.</t>
  </si>
  <si>
    <t>Mástil del puente.</t>
  </si>
  <si>
    <t>Ponte.Parte</t>
  </si>
  <si>
    <t>IfcBridgePart</t>
  </si>
  <si>
    <t>Partes de uma ponte.</t>
  </si>
  <si>
    <t>Partes de un puente.</t>
  </si>
  <si>
    <t>IfcBridgePartABUTMENT</t>
  </si>
  <si>
    <t>As subestruturas nas extremidades de uma ponte, sustentando sua superestrutura.</t>
  </si>
  <si>
    <t>Las subestructuras en los extremos de un puente, que soportan su superestructura.</t>
  </si>
  <si>
    <t>IfcBridgePartDECK</t>
  </si>
  <si>
    <t>O tabuleiro de uma ponte é composto pelos elementos utilizados para o transporte de tráfego.</t>
  </si>
  <si>
    <t>El tablero de un puente está compuesto por los elementos utilizados para el transporte del tráfico.</t>
  </si>
  <si>
    <t>IfcBridgePartDECK_SEGMENT</t>
  </si>
  <si>
    <t>Segmentos do tabuleiro da ponte. os segmentoss podem ser separados por juntas de construção ou de dilatação.</t>
  </si>
  <si>
    <t>Segmentos del tablero del puente. Los segmentos se pueden separar mediante juntas de construcción o de expansión.</t>
  </si>
  <si>
    <t>IfcBridgePartFOUNDATION</t>
  </si>
  <si>
    <t>Os elementos estruturais que sustentam e fixam a ponte ao solo, transmitindo todas as cargas.</t>
  </si>
  <si>
    <t>Los elementos estructurales que soportan y fijan el puente al suelo, transmitiendo todas las cargas.</t>
  </si>
  <si>
    <t>IfcBridgePartPIER</t>
  </si>
  <si>
    <t>Píer ou cais de ponte é um tipo de estrutura que se estende até o solo abaixo ou na água.</t>
  </si>
  <si>
    <t>Muelle o puente muelle es un tipo de estructura que se extiende hasta el suelo por debajo o dentro del agua.</t>
  </si>
  <si>
    <t>IfcBridgePartPIER_SEGMENT</t>
  </si>
  <si>
    <t>Segmentos do cais da ponte. os segmentoss podem ser separados por juntas de construção ou de dilatação.</t>
  </si>
  <si>
    <t>Segmentos de pila de puente. Los segmentos se pueden separar mediante juntas de construcción o de expansión.</t>
  </si>
  <si>
    <t>IfcBridgePartPYLON</t>
  </si>
  <si>
    <t>Estrutura vertical que suporta cabo em estruturas suspensas ou estaiadas.</t>
  </si>
  <si>
    <t>Estructura vertical que soporta cable en estructuras suspendidas o atirantadas.</t>
  </si>
  <si>
    <t>IfcBridgePartSUBSTRUCTURE</t>
  </si>
  <si>
    <t>Os elementos que transferem cargas para o solo. inclui cabeceiras e pilares.</t>
  </si>
  <si>
    <t>Los elementos que transfieren las cargas al suelo. Incluye cabeceros y pilares.</t>
  </si>
  <si>
    <t>IfcBridgePartSUPERSTRUCTURE</t>
  </si>
  <si>
    <t>A parte da ponte que se estende horizontalmente e transfere a carga do tráfego para as subestruturas.</t>
  </si>
  <si>
    <t>La parte del puente que se extiende horizontalmente y transfiere la carga de tráfico a las subestructuras.</t>
  </si>
  <si>
    <t>IfcBridgePartSURFACESTRUCTURE</t>
  </si>
  <si>
    <t>Nota técnica: como esta classe é um 'tipo predefinido' no Ifc, o que significa uma especialização.</t>
  </si>
  <si>
    <t>Nota técnica: Dado que esta clase es un 'tipo predeterminado' en Ifc, lo que significa una especialización.</t>
  </si>
  <si>
    <t>Ponte.Tabuleiro</t>
  </si>
  <si>
    <t>IfcBridgeFRAMEWORK</t>
  </si>
  <si>
    <t>Ponte de armação.</t>
  </si>
  <si>
    <t>Puente de marco.</t>
  </si>
  <si>
    <t>IfcBridgeTRUSS</t>
  </si>
  <si>
    <t>Ponte com pórtico triangular contraventado concebido para funcionar como viga.</t>
  </si>
  <si>
    <t>Puente con pórtico triangular arriostrado diseñado para funcionar como viga.</t>
  </si>
  <si>
    <t>OST_ApproachSlabs</t>
  </si>
  <si>
    <t>Laje de aproximação da ponte.</t>
  </si>
  <si>
    <t>Losa de aproximação del puente.</t>
  </si>
  <si>
    <t>OST_BridgeDecks</t>
  </si>
  <si>
    <t>Enquadramento da ponte.</t>
  </si>
  <si>
    <t>Enmarcado de puentes.</t>
  </si>
  <si>
    <t>OST_BridgeFraming</t>
  </si>
  <si>
    <t>Vigas de ponte.</t>
  </si>
  <si>
    <t>Vigas de puente.</t>
  </si>
  <si>
    <t>OST_BridgeFramingCrossBracing</t>
  </si>
  <si>
    <t>Contraventamentos da ponte.</t>
  </si>
  <si>
    <t>Arriostramiento de puentes.</t>
  </si>
  <si>
    <t>OST_BridgeFramingDiaphragms</t>
  </si>
  <si>
    <t>Vigas de diafragma da ponte.</t>
  </si>
  <si>
    <t>Vigas diafragma del puente.</t>
  </si>
  <si>
    <t>OST_BridgeFramingTrusses</t>
  </si>
  <si>
    <t>Treliças da ponte.</t>
  </si>
  <si>
    <t>Cerchas de puentes.</t>
  </si>
  <si>
    <t>Ponte.Viga</t>
  </si>
  <si>
    <t>IfcBridgeCANTILEVER</t>
  </si>
  <si>
    <t>Ponte cujos principais membros estruturais são cantilevers.</t>
  </si>
  <si>
    <t>Puente cuyos principales elementos estructurales son voladizos.</t>
  </si>
  <si>
    <t>IfcBridgeGIRDER</t>
  </si>
  <si>
    <t>Ponte que usa as vigas como meio de apoiar seu tabuleiro.</t>
  </si>
  <si>
    <t>Puente que utiliza las vigas como medio de apoyo de su tablero.</t>
  </si>
  <si>
    <t>OST_BridgeGirders</t>
  </si>
  <si>
    <t>Longarinas.</t>
  </si>
  <si>
    <t>Vigas principales.</t>
  </si>
  <si>
    <t>IfcRoad</t>
  </si>
  <si>
    <t>Rota construída em terra para permitir viagens de um local para outro, incluindo rodovias e ruas.</t>
  </si>
  <si>
    <t>Ruta construida en tierra para permitir el viaje de un lugar a otro, incluyendo carreteras y calles.</t>
  </si>
  <si>
    <t>OST_Roads</t>
  </si>
  <si>
    <t>Caminhos.</t>
  </si>
  <si>
    <t>Caminos.</t>
  </si>
  <si>
    <t>Via.Leito</t>
  </si>
  <si>
    <t>IfcCourse</t>
  </si>
  <si>
    <t>Elemento construído cuja extensão é muito maior que a espessura e largur. único material como agregados de areia graduada.</t>
  </si>
  <si>
    <t>Un elemento construido cuya extensión es mucho mayor que el grosor y el ancho. un solo material, como agregados de arena graduados.</t>
  </si>
  <si>
    <t>IfcCourseARMOUR</t>
  </si>
  <si>
    <t>Camada de agregados cuja principal função é proteger contra a erosão do material subjacente por água, por exemplo, enrocamento.</t>
  </si>
  <si>
    <t>Una capa de agregados cuya función principal es proteger contra la erosión del material subyacente por el agua, por ejemplo, relleno de roca.</t>
  </si>
  <si>
    <t>IfcCourseBALLASTBED</t>
  </si>
  <si>
    <t>Camada composta por pedra britada situada abaixo dos dormentes.</t>
  </si>
  <si>
    <t>Capa compuesta por piedra triturada situada debajo de las traviesas.</t>
  </si>
  <si>
    <t>IfcCourseCORE</t>
  </si>
  <si>
    <t>Camada central é a estrutura interna principal das estruturas de agregados.</t>
  </si>
  <si>
    <t>La capa central es la estructura interna principal de las estructuras agregadas.</t>
  </si>
  <si>
    <t>IfcCourseFILTER</t>
  </si>
  <si>
    <t>Camada intermediária cuja principal função é evitar o carreamento de materiais finos.</t>
  </si>
  <si>
    <t>Capa intermedia cuya función principal es evitar el arrastre de materiales finos.</t>
  </si>
  <si>
    <t>IfcCoursePAVEMENT</t>
  </si>
  <si>
    <t>Camada da estrutura do pavimento que forma uma área pavimentada ou rodovia.</t>
  </si>
  <si>
    <t>Una capa de estructura de pavimento que forma un área pavimentada o una carretera.</t>
  </si>
  <si>
    <t>IfcCoursePROTECTION</t>
  </si>
  <si>
    <t>Camada cuja tarefa principal é fornecer proteção contra erosão e desgaste.</t>
  </si>
  <si>
    <t>Capa cuya tarea principal es proporcionar protección contra la erosión y el desgaste.</t>
  </si>
  <si>
    <t>Via.Parte</t>
  </si>
  <si>
    <t>IfcRoadPart</t>
  </si>
  <si>
    <t>Especifica as propriedades gerais para parte rodoviária.</t>
  </si>
  <si>
    <t>Especifica las propiedades generales de la parte de carretera.</t>
  </si>
  <si>
    <t>IfcRoadPartBICYCLECROSSING</t>
  </si>
  <si>
    <t>Passagem de nível designada sobre uma estrada para ciclistas.</t>
  </si>
  <si>
    <t>Paso a nivel designado sobre una carretera para ciclistas.</t>
  </si>
  <si>
    <t>IfcRoadPartBUS_STOP</t>
  </si>
  <si>
    <t>Parte lateral da estrada para parar os ônibus permitindo que eles saiam das faixas de tráfego e esperem.</t>
  </si>
  <si>
    <t>Lado de la carretera para detener los autobuses, lo que les permite salir de los carriles de tráfico y esperar.</t>
  </si>
  <si>
    <t>IfcRoadPartCARRIAGEWAY</t>
  </si>
  <si>
    <t>Parte lateral unitária da estrada construída para o tráfego.</t>
  </si>
  <si>
    <t>Parte de la carretera de un solo lado construida para el tráfico.</t>
  </si>
  <si>
    <t>IfcRoadPartCENTRALISLAND</t>
  </si>
  <si>
    <t>O centro de uma rotatória não destinada ao tráfego pode ser pintado ou levantado.</t>
  </si>
  <si>
    <t>El centro de una rotonda no destinada al tráfico se puede pintar o elevar.</t>
  </si>
  <si>
    <t>IfcRoadPartCENTRALRESERVE</t>
  </si>
  <si>
    <t>Estrada lateralparte que separa duas faixas de rodagem da mesma estrada ou separa faixas de tráfego e calçada.</t>
  </si>
  <si>
    <t>Carretera lateralParte que separa dos carriles de la misma carretera o separa los carriles de tráfico y las aceras.</t>
  </si>
  <si>
    <t>IfcRoadPartHARDSHOULDER</t>
  </si>
  <si>
    <t>Tipo de acostamento pavimentado, que fornece uma utilização segura para veículos com problemas.</t>
  </si>
  <si>
    <t>Un tipo de arcén pavimentado, que proporciona un uso seguro para los vehículos en problemas.</t>
  </si>
  <si>
    <t>IfcRoadPartINTERSECTION</t>
  </si>
  <si>
    <t>Entroncamento em nível onde duas ou mais estradas se encontram ou se cruzam.</t>
  </si>
  <si>
    <t>Un cruce a un nivel donde dos o más carreteras se encuentran o se cruzan.</t>
  </si>
  <si>
    <t>IfcRoadPartLAYBY</t>
  </si>
  <si>
    <t>Parte lateral da estrada onde os veículos podem desviar do fluxo normal de tráfego.</t>
  </si>
  <si>
    <t>Lado de la carretera donde los vehículos pueden evitar el flujo normal de tráfico.</t>
  </si>
  <si>
    <t>IfcRoadPartPARKINGBAY</t>
  </si>
  <si>
    <t>Parte lateral da estrada para estacionamento de veículos.</t>
  </si>
  <si>
    <t>Lado de la carretera para el estacionamiento de vehículos.</t>
  </si>
  <si>
    <t>IfcRoadPartPASSINGBAY</t>
  </si>
  <si>
    <t>Parte lateral da estrada que é um alargamento de uma estrada de pista única onde um veículo pode se mover.</t>
  </si>
  <si>
    <t>Parte lateral de la carretera que es un ensanchamiento de una carretera de un solo carril donde puede moverse un vehículo.</t>
  </si>
  <si>
    <t>IfcRoadPartPEDESTRIAN_CROSSING</t>
  </si>
  <si>
    <t>Passagem de nível designada sobre uma estrada para pedestres.</t>
  </si>
  <si>
    <t>Paso a nivel designado sobre una vía peatonal.</t>
  </si>
  <si>
    <t>IfcRoadPartRAILWAYCROSSING</t>
  </si>
  <si>
    <t>Travessia de nível entre estrada e ferrovia.</t>
  </si>
  <si>
    <t>Paso a nivel entre carretera y ferrocarril.</t>
  </si>
  <si>
    <t>IfcRoadPartREFUGEISLAND</t>
  </si>
  <si>
    <t>Plataforma elevada ou uma área vigiada situada na faixa de rodagem de modo a dividir os fluxos de tráfego.</t>
  </si>
  <si>
    <t>Plataforma elevada o zona vigilada situada en la calzada con el fin de dividir los flujos de tráfico.</t>
  </si>
  <si>
    <t>IfcRoadPartROADSEGMENT</t>
  </si>
  <si>
    <t>Segmentos longitudinal e linear de uma estrada, seja definido por características uniformes, seja como um transitório.</t>
  </si>
  <si>
    <t>Segmentos longitudinales y lineales de una carretera, ya sea definidos por características uniformes o como un transitorio.</t>
  </si>
  <si>
    <t>IfcRoadPartROADSIDE</t>
  </si>
  <si>
    <t>Peça lateral da estrada localizada ao longo da estrada adjacente às bordas externas dos acostamentos.</t>
  </si>
  <si>
    <t>Tramo lateral de la carretera situado a lo largo de la carretera adyacente a los bordes exteriores de los arcenes.</t>
  </si>
  <si>
    <t>IfcRoadPartROADSIDEPART</t>
  </si>
  <si>
    <t>Conceito geral para várias partes da estrada.</t>
  </si>
  <si>
    <t>Concepto general para varias partes de la carretera.</t>
  </si>
  <si>
    <t>IfcRoadPartROADWAYPLATEAU</t>
  </si>
  <si>
    <t>Parte lateral da estrada compreendendo a(s) faixa(s), acostamentos e canteiros centrais.</t>
  </si>
  <si>
    <t>Lado de la carretera que comprende los carriles, los arcenes y las medianas.</t>
  </si>
  <si>
    <t>IfcRoadPartROUNDABOUT</t>
  </si>
  <si>
    <t>Tipo de junção em nível em que os fluxos de tráfego são direcionados em torno de um círculo.</t>
  </si>
  <si>
    <t>Un tipo de cruce a nivel donde los flujos de tráfico se dirigen alrededor de un círculo.</t>
  </si>
  <si>
    <t>IfcRoadPartSHOULDER</t>
  </si>
  <si>
    <t>Parte lateral da estrada adjacente e geralmente no mesmo nível da faixa de rodagem.</t>
  </si>
  <si>
    <t>A un lado de la carretera adyacente y, por lo general, al mismo nivel que la calzada.</t>
  </si>
  <si>
    <t>IfcRoadPartSIDEWALK</t>
  </si>
  <si>
    <t>Trilha ao longo do lado de uma estrada.</t>
  </si>
  <si>
    <t>Sendero a lo largo del costado de una carretera.</t>
  </si>
  <si>
    <t>IfcRoadPartSOFTSHOULDER</t>
  </si>
  <si>
    <t>Tipo de acostamento que não é pavimentado.</t>
  </si>
  <si>
    <t>Tipo de arcén que no está pavimentado.</t>
  </si>
  <si>
    <t>IfcRoadPartTOLLPLAZA</t>
  </si>
  <si>
    <t>Parte da instalação rodoviária onde os pedágios são cobrados para uso de estrada, túnel ou ponte com pedágio.</t>
  </si>
  <si>
    <t>Parte de la instalación vial donde se cobran peajes por el uso de carreteras, túneles o puentes de peaje.</t>
  </si>
  <si>
    <t>IfcRoadPartTRAFFICISLAND</t>
  </si>
  <si>
    <t>Área central ou subsidiária elevada ou marcada na faixa de rodagem, geralmente num entroncamento rodoviário.</t>
  </si>
  <si>
    <t>Área central o subsidiaria elevada o señalizada en la calzada, generalmente en un cruce de carreteras.</t>
  </si>
  <si>
    <t>IfcRoadPartTRAFFICLANE</t>
  </si>
  <si>
    <t>Parte lateral da faixa de rodagem destinada ao tráfego de veículos para um fim específico.</t>
  </si>
  <si>
    <t>Lado de la calzada destinado al tráfico rodado para un fin específico.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</si>
  <si>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</si>
  <si>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</si>
  <si>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</si>
  <si>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</si>
  <si>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</si>
  <si>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</si>
  <si>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</si>
  <si>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</si>
  <si>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</si>
  <si>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</si>
  <si>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</si>
  <si>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OST_Railings</t>
  </si>
  <si>
    <t>Obra.de.Arte.Especial</t>
  </si>
  <si>
    <t>AOE.Parte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</si>
  <si>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</si>
  <si>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</si>
  <si>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</si>
  <si>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</si>
  <si>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</si>
  <si>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</si>
  <si>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</si>
  <si>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</si>
  <si>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</si>
  <si>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</si>
  <si>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</si>
  <si>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</si>
  <si>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</si>
  <si>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</si>
  <si>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</si>
  <si>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</si>
  <si>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</si>
  <si>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</si>
  <si>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</si>
  <si>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</si>
  <si>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</si>
  <si>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</si>
  <si>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</si>
  <si>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Túnel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</si>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</sst>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BE79D"/>
        <bgColor indexed="64"/>
      </patternFill>
    </fill>
    <fill>
      <patternFill patternType="solid">
        <fgColor theme="5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4" borderId="1" xfId="0" applyFont="1" applyFill="1" applyBorder="1" applyAlignment="1">
      <alignment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vertical="center"/>
    </xf>
    <xf numFmtId="0" fontId="7" fillId="19" borderId="3" xfId="0" applyFont="1" applyFill="1" applyBorder="1" applyAlignment="1">
      <alignment vertical="center"/>
    </xf>
    <xf numFmtId="0" fontId="7" fillId="19" borderId="1" xfId="0" applyFont="1" applyFill="1" applyBorder="1" applyAlignment="1">
      <alignment vertical="center"/>
    </xf>
    <xf numFmtId="0" fontId="10" fillId="15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10" borderId="1" xfId="0" applyFont="1" applyFill="1" applyBorder="1" applyAlignment="1">
      <alignment vertical="center"/>
    </xf>
    <xf numFmtId="1" fontId="6" fillId="7" borderId="1" xfId="0" applyNumberFormat="1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6" fillId="7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6" fillId="7" borderId="1" xfId="0" applyNumberFormat="1" applyFont="1" applyFill="1" applyBorder="1" applyAlignment="1">
      <alignment horizontal="center" vertical="center"/>
    </xf>
    <xf numFmtId="2" fontId="12" fillId="1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6" fillId="7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8" fillId="21" borderId="1" xfId="0" applyFont="1" applyFill="1" applyBorder="1" applyAlignment="1">
      <alignment horizontal="left" vertical="center"/>
    </xf>
    <xf numFmtId="0" fontId="8" fillId="21" borderId="4" xfId="0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left" vertical="center" wrapText="1"/>
    </xf>
    <xf numFmtId="0" fontId="8" fillId="21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horizontal="left" vertical="center" wrapText="1"/>
    </xf>
    <xf numFmtId="0" fontId="12" fillId="22" borderId="1" xfId="0" applyFont="1" applyFill="1" applyBorder="1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12" activePane="bottomLeft" state="frozen"/>
      <selection activeCell="C18" sqref="C18"/>
      <selection pane="bottomLeft" activeCell="B26" sqref="B26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89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90</v>
      </c>
    </row>
    <row r="18" spans="1:2" ht="8.25" customHeight="1" x14ac:dyDescent="0.4">
      <c r="A18" s="8" t="s">
        <v>57</v>
      </c>
      <c r="B18" s="11">
        <f ca="1">NOW()</f>
        <v>45922.459224305552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91</v>
      </c>
    </row>
    <row r="23" spans="1:2" ht="8.25" customHeight="1" x14ac:dyDescent="0.4">
      <c r="A23" s="10" t="s">
        <v>62</v>
      </c>
      <c r="B23" s="12" t="s">
        <v>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60"/>
  <sheetViews>
    <sheetView tabSelected="1" zoomScale="235" zoomScaleNormal="235" workbookViewId="0">
      <pane ySplit="1" topLeftCell="A2" activePane="bottomLeft" state="frozen"/>
      <selection pane="bottomLeft" activeCell="W2" sqref="W2:W60"/>
    </sheetView>
  </sheetViews>
  <sheetFormatPr defaultColWidth="9.07421875" defaultRowHeight="14.6" x14ac:dyDescent="0.4"/>
  <cols>
    <col min="1" max="1" width="2.53515625" customWidth="1"/>
    <col min="2" max="2" width="4.61328125" customWidth="1"/>
    <col min="3" max="3" width="7.3046875" customWidth="1"/>
    <col min="4" max="4" width="5.69140625" customWidth="1"/>
    <col min="5" max="5" width="9.07421875" customWidth="1"/>
    <col min="6" max="6" width="10.84375" customWidth="1"/>
    <col min="7" max="11" width="6.4609375" style="35" bestFit="1" customWidth="1"/>
    <col min="12" max="12" width="6.3828125" customWidth="1"/>
    <col min="13" max="13" width="5" bestFit="1" customWidth="1"/>
    <col min="14" max="14" width="9.921875" customWidth="1"/>
    <col min="15" max="15" width="10.3046875" customWidth="1"/>
    <col min="16" max="16" width="56.07421875" customWidth="1"/>
    <col min="17" max="17" width="70.84375" customWidth="1"/>
    <col min="18" max="18" width="3.69140625" bestFit="1" customWidth="1"/>
    <col min="19" max="19" width="6.765625" customWidth="1"/>
    <col min="20" max="20" width="5.15234375" customWidth="1"/>
    <col min="21" max="21" width="9.765625" customWidth="1"/>
    <col min="22" max="23" width="6.765625" customWidth="1"/>
    <col min="24" max="24" width="13.61328125" customWidth="1"/>
    <col min="25" max="25" width="10.765625" customWidth="1"/>
  </cols>
  <sheetData>
    <row r="1" spans="1:25" ht="55.5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9" t="s">
        <v>24</v>
      </c>
      <c r="H1" s="49" t="s">
        <v>25</v>
      </c>
      <c r="I1" s="49" t="s">
        <v>26</v>
      </c>
      <c r="J1" s="49" t="s">
        <v>27</v>
      </c>
      <c r="K1" s="49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4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429</v>
      </c>
      <c r="Y1" s="16" t="s">
        <v>428</v>
      </c>
    </row>
    <row r="2" spans="1:25" ht="6.65" customHeight="1" x14ac:dyDescent="0.4">
      <c r="A2" s="41">
        <v>2</v>
      </c>
      <c r="B2" s="51" t="s">
        <v>78</v>
      </c>
      <c r="C2" s="52" t="s">
        <v>81</v>
      </c>
      <c r="D2" s="51" t="s">
        <v>82</v>
      </c>
      <c r="E2" s="59" t="s">
        <v>83</v>
      </c>
      <c r="F2" s="61" t="s">
        <v>84</v>
      </c>
      <c r="G2" s="62" t="s">
        <v>1</v>
      </c>
      <c r="H2" s="62" t="s">
        <v>1</v>
      </c>
      <c r="I2" s="62" t="s">
        <v>1</v>
      </c>
      <c r="J2" s="42" t="s">
        <v>1</v>
      </c>
      <c r="K2" s="42" t="s">
        <v>1</v>
      </c>
      <c r="L2" s="63" t="str">
        <f>CONCATENATE("", C2)</f>
        <v>Gestão</v>
      </c>
      <c r="M2" s="43" t="str">
        <f t="shared" ref="M2" si="0">CONCATENATE("", D2)</f>
        <v>Produzido</v>
      </c>
      <c r="N2" s="43" t="str">
        <f t="shared" ref="N2" si="1">(SUBSTITUTE(SUBSTITUTE(CONCATENATE("",E2),"."," ")," De "," de "))</f>
        <v>Informação</v>
      </c>
      <c r="O2" s="44" t="str">
        <f t="shared" ref="O2" si="2">F2</f>
        <v>Contêiner</v>
      </c>
      <c r="P2" s="44" t="s">
        <v>85</v>
      </c>
      <c r="Q2" s="57" t="s">
        <v>86</v>
      </c>
      <c r="R2" s="45" t="s">
        <v>1</v>
      </c>
      <c r="S2" s="46" t="str">
        <f>SUBSTITUTE(C2, ".", " ")</f>
        <v>Gestão</v>
      </c>
      <c r="T2" s="46" t="str">
        <f t="shared" ref="T2:T3" si="3">SUBSTITUTE(D2, "_", " ")</f>
        <v>Produzido</v>
      </c>
      <c r="U2" s="46" t="str">
        <f>SUBSTITUTE(E2, ".", " ")</f>
        <v>Informação</v>
      </c>
      <c r="V2" s="46" t="s">
        <v>81</v>
      </c>
      <c r="W2" s="20" t="str">
        <f t="shared" ref="W2:W60" si="4">CONCATENATE("Key.",LEFT(C2,3),".",A2)</f>
        <v>Key.Ges.2</v>
      </c>
      <c r="X2" s="46" t="s">
        <v>1</v>
      </c>
      <c r="Y2" s="46" t="s">
        <v>1</v>
      </c>
    </row>
    <row r="3" spans="1:25" ht="6.65" customHeight="1" x14ac:dyDescent="0.4">
      <c r="A3" s="41">
        <v>3</v>
      </c>
      <c r="B3" s="51" t="s">
        <v>78</v>
      </c>
      <c r="C3" s="52" t="s">
        <v>87</v>
      </c>
      <c r="D3" s="51" t="s">
        <v>121</v>
      </c>
      <c r="E3" s="58" t="s">
        <v>122</v>
      </c>
      <c r="F3" s="60" t="s">
        <v>109</v>
      </c>
      <c r="G3" s="50" t="s">
        <v>1</v>
      </c>
      <c r="H3" s="50" t="s">
        <v>1</v>
      </c>
      <c r="I3" s="50" t="s">
        <v>1</v>
      </c>
      <c r="J3" s="50" t="s">
        <v>1</v>
      </c>
      <c r="K3" s="50" t="s">
        <v>1</v>
      </c>
      <c r="L3" s="47" t="str">
        <f t="shared" ref="L3:L15" si="5">_xlfn.CONCAT(C3)</f>
        <v>Infraestrutura</v>
      </c>
      <c r="M3" s="43" t="str">
        <f t="shared" ref="M3:M15" si="6">CONCATENATE("", D3)</f>
        <v>Viária</v>
      </c>
      <c r="N3" s="43" t="str">
        <f t="shared" ref="N3:N15" si="7">(SUBSTITUTE(SUBSTITUTE(CONCATENATE("",E3),"."," ")," De "," de "))</f>
        <v>Veículo</v>
      </c>
      <c r="O3" s="44" t="str">
        <f t="shared" ref="O3:O15" si="8">F3</f>
        <v>Automóvel</v>
      </c>
      <c r="P3" s="48" t="s">
        <v>99</v>
      </c>
      <c r="Q3" s="47" t="str">
        <f>_xlfn.TRANSLATE(P3,"pt","es")</f>
        <v>Vehículo ligero para transportar hasta 5 pasajeros.</v>
      </c>
      <c r="R3" s="45" t="s">
        <v>1</v>
      </c>
      <c r="S3" s="46" t="str">
        <f t="shared" ref="S3:S15" si="9">SUBSTITUTE(C3, "_", " ")</f>
        <v>Infraestrutura</v>
      </c>
      <c r="T3" s="46" t="str">
        <f t="shared" si="3"/>
        <v>Viária</v>
      </c>
      <c r="U3" s="46" t="str">
        <f t="shared" ref="U3" si="10">SUBSTITUTE(E3, "_", " ")</f>
        <v>Veículo</v>
      </c>
      <c r="V3" s="43" t="str">
        <f>C3</f>
        <v>Infraestrutura</v>
      </c>
      <c r="W3" s="20" t="str">
        <f t="shared" si="4"/>
        <v>Key.Inf.3</v>
      </c>
      <c r="X3" s="46" t="s">
        <v>1</v>
      </c>
      <c r="Y3" s="46" t="s">
        <v>1</v>
      </c>
    </row>
    <row r="4" spans="1:25" ht="6.65" customHeight="1" x14ac:dyDescent="0.4">
      <c r="A4" s="41">
        <v>4</v>
      </c>
      <c r="B4" s="51" t="s">
        <v>78</v>
      </c>
      <c r="C4" s="52" t="s">
        <v>87</v>
      </c>
      <c r="D4" s="51" t="s">
        <v>121</v>
      </c>
      <c r="E4" s="58" t="s">
        <v>122</v>
      </c>
      <c r="F4" s="60" t="s">
        <v>110</v>
      </c>
      <c r="G4" s="50" t="s">
        <v>1</v>
      </c>
      <c r="H4" s="50" t="s">
        <v>1</v>
      </c>
      <c r="I4" s="50" t="s">
        <v>1</v>
      </c>
      <c r="J4" s="50" t="s">
        <v>1</v>
      </c>
      <c r="K4" s="50" t="s">
        <v>1</v>
      </c>
      <c r="L4" s="47" t="str">
        <f t="shared" si="5"/>
        <v>Infraestrutura</v>
      </c>
      <c r="M4" s="43" t="str">
        <f t="shared" si="6"/>
        <v>Viária</v>
      </c>
      <c r="N4" s="43" t="str">
        <f t="shared" si="7"/>
        <v>Veículo</v>
      </c>
      <c r="O4" s="44" t="str">
        <f t="shared" si="8"/>
        <v>Camioneta</v>
      </c>
      <c r="P4" s="48" t="s">
        <v>100</v>
      </c>
      <c r="Q4" s="47" t="str">
        <f t="shared" ref="Q4:Q58" si="11">_xlfn.TRANSLATE(P4,"pt","es")</f>
        <v>Similar al coche, pero con un compartimento de carga.</v>
      </c>
      <c r="R4" s="45" t="s">
        <v>1</v>
      </c>
      <c r="S4" s="46" t="str">
        <f t="shared" si="9"/>
        <v>Infraestrutura</v>
      </c>
      <c r="T4" s="46" t="str">
        <f t="shared" ref="T4:T32" si="12">SUBSTITUTE(D4, "_", " ")</f>
        <v>Viária</v>
      </c>
      <c r="U4" s="43" t="str">
        <f t="shared" ref="U4:U32" si="13">SUBSTITUTE(E4, "_", " ")</f>
        <v>Veículo</v>
      </c>
      <c r="V4" s="43" t="str">
        <f t="shared" ref="V4:V32" si="14">C4</f>
        <v>Infraestrutura</v>
      </c>
      <c r="W4" s="20" t="str">
        <f t="shared" si="4"/>
        <v>Key.Inf.4</v>
      </c>
      <c r="X4" s="46" t="s">
        <v>1</v>
      </c>
      <c r="Y4" s="46" t="s">
        <v>1</v>
      </c>
    </row>
    <row r="5" spans="1:25" ht="6.65" customHeight="1" x14ac:dyDescent="0.4">
      <c r="A5" s="41">
        <v>5</v>
      </c>
      <c r="B5" s="51" t="s">
        <v>78</v>
      </c>
      <c r="C5" s="52" t="s">
        <v>87</v>
      </c>
      <c r="D5" s="51" t="s">
        <v>121</v>
      </c>
      <c r="E5" s="58" t="s">
        <v>122</v>
      </c>
      <c r="F5" s="60" t="s">
        <v>111</v>
      </c>
      <c r="G5" s="50" t="s">
        <v>1</v>
      </c>
      <c r="H5" s="50" t="s">
        <v>1</v>
      </c>
      <c r="I5" s="50" t="s">
        <v>1</v>
      </c>
      <c r="J5" s="50" t="s">
        <v>1</v>
      </c>
      <c r="K5" s="50" t="s">
        <v>1</v>
      </c>
      <c r="L5" s="47" t="str">
        <f t="shared" si="5"/>
        <v>Infraestrutura</v>
      </c>
      <c r="M5" s="43" t="str">
        <f t="shared" si="6"/>
        <v>Viária</v>
      </c>
      <c r="N5" s="43" t="str">
        <f t="shared" si="7"/>
        <v>Veículo</v>
      </c>
      <c r="O5" s="44" t="str">
        <f t="shared" si="8"/>
        <v>Caminhonete</v>
      </c>
      <c r="P5" s="48" t="s">
        <v>101</v>
      </c>
      <c r="Q5" s="47" t="str">
        <f t="shared" si="11"/>
        <v>Vehículo mixto con cabina y cubo.</v>
      </c>
      <c r="R5" s="45" t="s">
        <v>1</v>
      </c>
      <c r="S5" s="46" t="str">
        <f t="shared" si="9"/>
        <v>Infraestrutura</v>
      </c>
      <c r="T5" s="46" t="str">
        <f t="shared" si="12"/>
        <v>Viária</v>
      </c>
      <c r="U5" s="43" t="str">
        <f t="shared" si="13"/>
        <v>Veículo</v>
      </c>
      <c r="V5" s="43" t="str">
        <f t="shared" si="14"/>
        <v>Infraestrutura</v>
      </c>
      <c r="W5" s="20" t="str">
        <f t="shared" si="4"/>
        <v>Key.Inf.5</v>
      </c>
      <c r="X5" s="46" t="s">
        <v>1</v>
      </c>
      <c r="Y5" s="46" t="s">
        <v>1</v>
      </c>
    </row>
    <row r="6" spans="1:25" ht="6.65" customHeight="1" x14ac:dyDescent="0.4">
      <c r="A6" s="41">
        <v>6</v>
      </c>
      <c r="B6" s="51" t="s">
        <v>78</v>
      </c>
      <c r="C6" s="52" t="s">
        <v>87</v>
      </c>
      <c r="D6" s="51" t="s">
        <v>121</v>
      </c>
      <c r="E6" s="58" t="s">
        <v>122</v>
      </c>
      <c r="F6" s="60" t="s">
        <v>112</v>
      </c>
      <c r="G6" s="50" t="s">
        <v>1</v>
      </c>
      <c r="H6" s="50" t="s">
        <v>1</v>
      </c>
      <c r="I6" s="50" t="s">
        <v>1</v>
      </c>
      <c r="J6" s="50" t="s">
        <v>1</v>
      </c>
      <c r="K6" s="50" t="s">
        <v>1</v>
      </c>
      <c r="L6" s="47" t="str">
        <f t="shared" si="5"/>
        <v>Infraestrutura</v>
      </c>
      <c r="M6" s="43" t="str">
        <f t="shared" si="6"/>
        <v>Viária</v>
      </c>
      <c r="N6" s="43" t="str">
        <f t="shared" si="7"/>
        <v>Veículo</v>
      </c>
      <c r="O6" s="44" t="str">
        <f t="shared" si="8"/>
        <v>Caminhão</v>
      </c>
      <c r="P6" s="48" t="s">
        <v>102</v>
      </c>
      <c r="Q6" s="47" t="str">
        <f t="shared" si="11"/>
        <v>Vehículo de carga de alta capacidad.</v>
      </c>
      <c r="R6" s="45" t="s">
        <v>1</v>
      </c>
      <c r="S6" s="46" t="str">
        <f t="shared" si="9"/>
        <v>Infraestrutura</v>
      </c>
      <c r="T6" s="46" t="str">
        <f t="shared" si="12"/>
        <v>Viária</v>
      </c>
      <c r="U6" s="43" t="str">
        <f t="shared" si="13"/>
        <v>Veículo</v>
      </c>
      <c r="V6" s="43" t="str">
        <f t="shared" si="14"/>
        <v>Infraestrutura</v>
      </c>
      <c r="W6" s="20" t="str">
        <f t="shared" si="4"/>
        <v>Key.Inf.6</v>
      </c>
      <c r="X6" s="46" t="s">
        <v>1</v>
      </c>
      <c r="Y6" s="46" t="s">
        <v>1</v>
      </c>
    </row>
    <row r="7" spans="1:25" ht="6.65" customHeight="1" x14ac:dyDescent="0.4">
      <c r="A7" s="41">
        <v>7</v>
      </c>
      <c r="B7" s="51" t="s">
        <v>78</v>
      </c>
      <c r="C7" s="52" t="s">
        <v>87</v>
      </c>
      <c r="D7" s="51" t="s">
        <v>121</v>
      </c>
      <c r="E7" s="58" t="s">
        <v>122</v>
      </c>
      <c r="F7" s="60" t="s">
        <v>123</v>
      </c>
      <c r="G7" s="50" t="s">
        <v>1</v>
      </c>
      <c r="H7" s="50" t="s">
        <v>1</v>
      </c>
      <c r="I7" s="50" t="s">
        <v>1</v>
      </c>
      <c r="J7" s="50" t="s">
        <v>1</v>
      </c>
      <c r="K7" s="50" t="s">
        <v>1</v>
      </c>
      <c r="L7" s="47" t="str">
        <f t="shared" si="5"/>
        <v>Infraestrutura</v>
      </c>
      <c r="M7" s="43" t="str">
        <f t="shared" si="6"/>
        <v>Viária</v>
      </c>
      <c r="N7" s="43" t="str">
        <f t="shared" si="7"/>
        <v>Veículo</v>
      </c>
      <c r="O7" s="44" t="str">
        <f t="shared" si="8"/>
        <v>Caminhão.Trator</v>
      </c>
      <c r="P7" s="48" t="s">
        <v>103</v>
      </c>
      <c r="Q7" s="47" t="str">
        <f t="shared" si="11"/>
        <v>Se utiliza para tirar de semirremolques.</v>
      </c>
      <c r="R7" s="45" t="s">
        <v>1</v>
      </c>
      <c r="S7" s="46" t="str">
        <f t="shared" si="9"/>
        <v>Infraestrutura</v>
      </c>
      <c r="T7" s="46" t="str">
        <f t="shared" si="12"/>
        <v>Viária</v>
      </c>
      <c r="U7" s="43" t="str">
        <f t="shared" si="13"/>
        <v>Veículo</v>
      </c>
      <c r="V7" s="43" t="str">
        <f t="shared" si="14"/>
        <v>Infraestrutura</v>
      </c>
      <c r="W7" s="20" t="str">
        <f t="shared" si="4"/>
        <v>Key.Inf.7</v>
      </c>
      <c r="X7" s="46" t="s">
        <v>1</v>
      </c>
      <c r="Y7" s="46" t="s">
        <v>1</v>
      </c>
    </row>
    <row r="8" spans="1:25" ht="6.65" customHeight="1" x14ac:dyDescent="0.4">
      <c r="A8" s="41">
        <v>8</v>
      </c>
      <c r="B8" s="51" t="s">
        <v>78</v>
      </c>
      <c r="C8" s="52" t="s">
        <v>87</v>
      </c>
      <c r="D8" s="51" t="s">
        <v>121</v>
      </c>
      <c r="E8" s="58" t="s">
        <v>122</v>
      </c>
      <c r="F8" s="60" t="s">
        <v>113</v>
      </c>
      <c r="G8" s="50" t="s">
        <v>1</v>
      </c>
      <c r="H8" s="50" t="s">
        <v>1</v>
      </c>
      <c r="I8" s="50" t="s">
        <v>1</v>
      </c>
      <c r="J8" s="50" t="s">
        <v>1</v>
      </c>
      <c r="K8" s="50" t="s">
        <v>1</v>
      </c>
      <c r="L8" s="47" t="str">
        <f t="shared" si="5"/>
        <v>Infraestrutura</v>
      </c>
      <c r="M8" s="43" t="str">
        <f t="shared" si="6"/>
        <v>Viária</v>
      </c>
      <c r="N8" s="43" t="str">
        <f t="shared" si="7"/>
        <v>Veículo</v>
      </c>
      <c r="O8" s="44" t="str">
        <f t="shared" si="8"/>
        <v>Ônibus</v>
      </c>
      <c r="P8" s="48" t="s">
        <v>104</v>
      </c>
      <c r="Q8" s="47" t="str">
        <f t="shared" si="11"/>
        <v>Transporte público con más de 20 pasajeros.</v>
      </c>
      <c r="R8" s="45" t="s">
        <v>1</v>
      </c>
      <c r="S8" s="46" t="str">
        <f t="shared" si="9"/>
        <v>Infraestrutura</v>
      </c>
      <c r="T8" s="46" t="str">
        <f t="shared" si="12"/>
        <v>Viária</v>
      </c>
      <c r="U8" s="43" t="str">
        <f t="shared" si="13"/>
        <v>Veículo</v>
      </c>
      <c r="V8" s="43" t="str">
        <f t="shared" si="14"/>
        <v>Infraestrutura</v>
      </c>
      <c r="W8" s="20" t="str">
        <f t="shared" si="4"/>
        <v>Key.Inf.8</v>
      </c>
      <c r="X8" s="46" t="s">
        <v>1</v>
      </c>
      <c r="Y8" s="46" t="s">
        <v>1</v>
      </c>
    </row>
    <row r="9" spans="1:25" ht="6.65" customHeight="1" x14ac:dyDescent="0.4">
      <c r="A9" s="41">
        <v>9</v>
      </c>
      <c r="B9" s="51" t="s">
        <v>78</v>
      </c>
      <c r="C9" s="52" t="s">
        <v>87</v>
      </c>
      <c r="D9" s="51" t="s">
        <v>121</v>
      </c>
      <c r="E9" s="58" t="s">
        <v>122</v>
      </c>
      <c r="F9" s="60" t="s">
        <v>114</v>
      </c>
      <c r="G9" s="50" t="s">
        <v>1</v>
      </c>
      <c r="H9" s="50" t="s">
        <v>1</v>
      </c>
      <c r="I9" s="50" t="s">
        <v>1</v>
      </c>
      <c r="J9" s="50" t="s">
        <v>1</v>
      </c>
      <c r="K9" s="50" t="s">
        <v>1</v>
      </c>
      <c r="L9" s="47" t="str">
        <f t="shared" si="5"/>
        <v>Infraestrutura</v>
      </c>
      <c r="M9" s="43" t="str">
        <f t="shared" si="6"/>
        <v>Viária</v>
      </c>
      <c r="N9" s="43" t="str">
        <f t="shared" si="7"/>
        <v>Veículo</v>
      </c>
      <c r="O9" s="44" t="str">
        <f t="shared" si="8"/>
        <v>Microônibus</v>
      </c>
      <c r="P9" s="48" t="s">
        <v>105</v>
      </c>
      <c r="Q9" s="47" t="str">
        <f t="shared" si="11"/>
        <v>Transporte público con capacidad para 20 pasajeros.</v>
      </c>
      <c r="R9" s="45" t="s">
        <v>1</v>
      </c>
      <c r="S9" s="46" t="str">
        <f t="shared" si="9"/>
        <v>Infraestrutura</v>
      </c>
      <c r="T9" s="46" t="str">
        <f t="shared" si="12"/>
        <v>Viária</v>
      </c>
      <c r="U9" s="43" t="str">
        <f t="shared" si="13"/>
        <v>Veículo</v>
      </c>
      <c r="V9" s="43" t="str">
        <f t="shared" si="14"/>
        <v>Infraestrutura</v>
      </c>
      <c r="W9" s="20" t="str">
        <f t="shared" si="4"/>
        <v>Key.Inf.9</v>
      </c>
      <c r="X9" s="46" t="s">
        <v>1</v>
      </c>
      <c r="Y9" s="46" t="s">
        <v>1</v>
      </c>
    </row>
    <row r="10" spans="1:25" ht="6.65" customHeight="1" x14ac:dyDescent="0.4">
      <c r="A10" s="41">
        <v>10</v>
      </c>
      <c r="B10" s="51" t="s">
        <v>78</v>
      </c>
      <c r="C10" s="52" t="s">
        <v>87</v>
      </c>
      <c r="D10" s="51" t="s">
        <v>121</v>
      </c>
      <c r="E10" s="58" t="s">
        <v>122</v>
      </c>
      <c r="F10" s="60" t="s">
        <v>115</v>
      </c>
      <c r="G10" s="50" t="s">
        <v>1</v>
      </c>
      <c r="H10" s="50" t="s">
        <v>1</v>
      </c>
      <c r="I10" s="50" t="s">
        <v>1</v>
      </c>
      <c r="J10" s="50" t="s">
        <v>1</v>
      </c>
      <c r="K10" s="50" t="s">
        <v>1</v>
      </c>
      <c r="L10" s="47" t="str">
        <f t="shared" si="5"/>
        <v>Infraestrutura</v>
      </c>
      <c r="M10" s="43" t="str">
        <f t="shared" si="6"/>
        <v>Viária</v>
      </c>
      <c r="N10" s="43" t="str">
        <f t="shared" si="7"/>
        <v>Veículo</v>
      </c>
      <c r="O10" s="44" t="str">
        <f t="shared" si="8"/>
        <v>Motocicleta</v>
      </c>
      <c r="P10" s="48" t="s">
        <v>130</v>
      </c>
      <c r="Q10" s="47" t="str">
        <f t="shared" si="11"/>
        <v>Vehículos de dos ruedas abiertos y motorizados.</v>
      </c>
      <c r="R10" s="45" t="s">
        <v>1</v>
      </c>
      <c r="S10" s="46" t="str">
        <f t="shared" si="9"/>
        <v>Infraestrutura</v>
      </c>
      <c r="T10" s="46" t="str">
        <f t="shared" si="12"/>
        <v>Viária</v>
      </c>
      <c r="U10" s="43" t="str">
        <f t="shared" si="13"/>
        <v>Veículo</v>
      </c>
      <c r="V10" s="43" t="str">
        <f t="shared" si="14"/>
        <v>Infraestrutura</v>
      </c>
      <c r="W10" s="20" t="str">
        <f t="shared" si="4"/>
        <v>Key.Inf.10</v>
      </c>
      <c r="X10" s="46" t="s">
        <v>1</v>
      </c>
      <c r="Y10" s="46" t="s">
        <v>1</v>
      </c>
    </row>
    <row r="11" spans="1:25" ht="6.65" customHeight="1" x14ac:dyDescent="0.4">
      <c r="A11" s="41">
        <v>11</v>
      </c>
      <c r="B11" s="51" t="s">
        <v>78</v>
      </c>
      <c r="C11" s="52" t="s">
        <v>87</v>
      </c>
      <c r="D11" s="51" t="s">
        <v>121</v>
      </c>
      <c r="E11" s="58" t="s">
        <v>122</v>
      </c>
      <c r="F11" s="60" t="s">
        <v>116</v>
      </c>
      <c r="G11" s="50" t="s">
        <v>1</v>
      </c>
      <c r="H11" s="50" t="s">
        <v>1</v>
      </c>
      <c r="I11" s="50" t="s">
        <v>1</v>
      </c>
      <c r="J11" s="50" t="s">
        <v>1</v>
      </c>
      <c r="K11" s="50" t="s">
        <v>1</v>
      </c>
      <c r="L11" s="47" t="str">
        <f t="shared" si="5"/>
        <v>Infraestrutura</v>
      </c>
      <c r="M11" s="43" t="str">
        <f t="shared" si="6"/>
        <v>Viária</v>
      </c>
      <c r="N11" s="43" t="str">
        <f t="shared" si="7"/>
        <v>Veículo</v>
      </c>
      <c r="O11" s="44" t="str">
        <f t="shared" si="8"/>
        <v>Motoneta</v>
      </c>
      <c r="P11" s="48" t="s">
        <v>130</v>
      </c>
      <c r="Q11" s="47" t="str">
        <f t="shared" si="11"/>
        <v>Vehículos de dos ruedas abiertos y motorizados.</v>
      </c>
      <c r="R11" s="45" t="s">
        <v>1</v>
      </c>
      <c r="S11" s="46" t="str">
        <f t="shared" si="9"/>
        <v>Infraestrutura</v>
      </c>
      <c r="T11" s="46" t="str">
        <f t="shared" si="12"/>
        <v>Viária</v>
      </c>
      <c r="U11" s="43" t="str">
        <f t="shared" si="13"/>
        <v>Veículo</v>
      </c>
      <c r="V11" s="43" t="str">
        <f t="shared" si="14"/>
        <v>Infraestrutura</v>
      </c>
      <c r="W11" s="20" t="str">
        <f t="shared" si="4"/>
        <v>Key.Inf.11</v>
      </c>
      <c r="X11" s="46" t="s">
        <v>1</v>
      </c>
      <c r="Y11" s="46" t="s">
        <v>1</v>
      </c>
    </row>
    <row r="12" spans="1:25" ht="6.65" customHeight="1" x14ac:dyDescent="0.4">
      <c r="A12" s="41">
        <v>12</v>
      </c>
      <c r="B12" s="51" t="s">
        <v>78</v>
      </c>
      <c r="C12" s="52" t="s">
        <v>87</v>
      </c>
      <c r="D12" s="51" t="s">
        <v>121</v>
      </c>
      <c r="E12" s="58" t="s">
        <v>122</v>
      </c>
      <c r="F12" s="60" t="s">
        <v>117</v>
      </c>
      <c r="G12" s="50" t="s">
        <v>1</v>
      </c>
      <c r="H12" s="50" t="s">
        <v>1</v>
      </c>
      <c r="I12" s="50" t="s">
        <v>1</v>
      </c>
      <c r="J12" s="50" t="s">
        <v>1</v>
      </c>
      <c r="K12" s="50" t="s">
        <v>1</v>
      </c>
      <c r="L12" s="47" t="str">
        <f t="shared" si="5"/>
        <v>Infraestrutura</v>
      </c>
      <c r="M12" s="43" t="str">
        <f t="shared" si="6"/>
        <v>Viária</v>
      </c>
      <c r="N12" s="43" t="str">
        <f t="shared" si="7"/>
        <v>Veículo</v>
      </c>
      <c r="O12" s="44" t="str">
        <f t="shared" si="8"/>
        <v>Triciclo</v>
      </c>
      <c r="P12" s="48" t="s">
        <v>131</v>
      </c>
      <c r="Q12" s="47" t="str">
        <f t="shared" si="11"/>
        <v>Vehículos de tres ruedas abiertos y motorizados.</v>
      </c>
      <c r="R12" s="45" t="s">
        <v>1</v>
      </c>
      <c r="S12" s="46" t="str">
        <f t="shared" si="9"/>
        <v>Infraestrutura</v>
      </c>
      <c r="T12" s="46" t="str">
        <f t="shared" si="12"/>
        <v>Viária</v>
      </c>
      <c r="U12" s="43" t="str">
        <f t="shared" si="13"/>
        <v>Veículo</v>
      </c>
      <c r="V12" s="43" t="str">
        <f t="shared" si="14"/>
        <v>Infraestrutura</v>
      </c>
      <c r="W12" s="20" t="str">
        <f t="shared" si="4"/>
        <v>Key.Inf.12</v>
      </c>
      <c r="X12" s="46" t="s">
        <v>1</v>
      </c>
      <c r="Y12" s="46" t="s">
        <v>1</v>
      </c>
    </row>
    <row r="13" spans="1:25" ht="6.65" customHeight="1" x14ac:dyDescent="0.4">
      <c r="A13" s="41">
        <v>13</v>
      </c>
      <c r="B13" s="51" t="s">
        <v>78</v>
      </c>
      <c r="C13" s="52" t="s">
        <v>87</v>
      </c>
      <c r="D13" s="51" t="s">
        <v>121</v>
      </c>
      <c r="E13" s="58" t="s">
        <v>122</v>
      </c>
      <c r="F13" s="60" t="s">
        <v>118</v>
      </c>
      <c r="G13" s="50" t="s">
        <v>1</v>
      </c>
      <c r="H13" s="50" t="s">
        <v>1</v>
      </c>
      <c r="I13" s="50" t="s">
        <v>1</v>
      </c>
      <c r="J13" s="50" t="s">
        <v>1</v>
      </c>
      <c r="K13" s="50" t="s">
        <v>1</v>
      </c>
      <c r="L13" s="47" t="str">
        <f t="shared" si="5"/>
        <v>Infraestrutura</v>
      </c>
      <c r="M13" s="43" t="str">
        <f t="shared" si="6"/>
        <v>Viária</v>
      </c>
      <c r="N13" s="43" t="str">
        <f t="shared" si="7"/>
        <v>Veículo</v>
      </c>
      <c r="O13" s="44" t="str">
        <f t="shared" si="8"/>
        <v>Quadriciclo</v>
      </c>
      <c r="P13" s="48" t="s">
        <v>132</v>
      </c>
      <c r="Q13" s="47" t="str">
        <f t="shared" si="11"/>
        <v>Vehículos de cuatro ruedas abiertos y motorizados.</v>
      </c>
      <c r="R13" s="45" t="s">
        <v>1</v>
      </c>
      <c r="S13" s="46" t="str">
        <f t="shared" si="9"/>
        <v>Infraestrutura</v>
      </c>
      <c r="T13" s="46" t="str">
        <f t="shared" si="12"/>
        <v>Viária</v>
      </c>
      <c r="U13" s="43" t="str">
        <f t="shared" si="13"/>
        <v>Veículo</v>
      </c>
      <c r="V13" s="43" t="str">
        <f t="shared" si="14"/>
        <v>Infraestrutura</v>
      </c>
      <c r="W13" s="20" t="str">
        <f t="shared" si="4"/>
        <v>Key.Inf.13</v>
      </c>
      <c r="X13" s="46" t="s">
        <v>1</v>
      </c>
      <c r="Y13" s="46" t="s">
        <v>1</v>
      </c>
    </row>
    <row r="14" spans="1:25" ht="6.65" customHeight="1" x14ac:dyDescent="0.4">
      <c r="A14" s="41">
        <v>14</v>
      </c>
      <c r="B14" s="51" t="s">
        <v>78</v>
      </c>
      <c r="C14" s="52" t="s">
        <v>87</v>
      </c>
      <c r="D14" s="51" t="s">
        <v>121</v>
      </c>
      <c r="E14" s="58" t="s">
        <v>122</v>
      </c>
      <c r="F14" s="60" t="s">
        <v>119</v>
      </c>
      <c r="G14" s="50" t="s">
        <v>1</v>
      </c>
      <c r="H14" s="50" t="s">
        <v>1</v>
      </c>
      <c r="I14" s="50" t="s">
        <v>1</v>
      </c>
      <c r="J14" s="50" t="s">
        <v>1</v>
      </c>
      <c r="K14" s="50" t="s">
        <v>1</v>
      </c>
      <c r="L14" s="47" t="str">
        <f t="shared" si="5"/>
        <v>Infraestrutura</v>
      </c>
      <c r="M14" s="43" t="str">
        <f t="shared" si="6"/>
        <v>Viária</v>
      </c>
      <c r="N14" s="43" t="str">
        <f t="shared" si="7"/>
        <v>Veículo</v>
      </c>
      <c r="O14" s="44" t="str">
        <f t="shared" si="8"/>
        <v>Reboque</v>
      </c>
      <c r="P14" s="48" t="s">
        <v>106</v>
      </c>
      <c r="Q14" s="47" t="str">
        <f t="shared" si="11"/>
        <v>Vehículos no motorizados acoplados a otros.</v>
      </c>
      <c r="R14" s="45" t="s">
        <v>1</v>
      </c>
      <c r="S14" s="46" t="str">
        <f t="shared" si="9"/>
        <v>Infraestrutura</v>
      </c>
      <c r="T14" s="46" t="str">
        <f t="shared" si="12"/>
        <v>Viária</v>
      </c>
      <c r="U14" s="43" t="str">
        <f t="shared" si="13"/>
        <v>Veículo</v>
      </c>
      <c r="V14" s="43" t="str">
        <f t="shared" si="14"/>
        <v>Infraestrutura</v>
      </c>
      <c r="W14" s="20" t="str">
        <f t="shared" si="4"/>
        <v>Key.Inf.14</v>
      </c>
      <c r="X14" s="46" t="s">
        <v>1</v>
      </c>
      <c r="Y14" s="46" t="s">
        <v>1</v>
      </c>
    </row>
    <row r="15" spans="1:25" ht="6.65" customHeight="1" x14ac:dyDescent="0.4">
      <c r="A15" s="41">
        <v>15</v>
      </c>
      <c r="B15" s="51" t="s">
        <v>78</v>
      </c>
      <c r="C15" s="52" t="s">
        <v>87</v>
      </c>
      <c r="D15" s="51" t="s">
        <v>121</v>
      </c>
      <c r="E15" s="58" t="s">
        <v>122</v>
      </c>
      <c r="F15" s="60" t="s">
        <v>120</v>
      </c>
      <c r="G15" s="50" t="s">
        <v>1</v>
      </c>
      <c r="H15" s="50" t="s">
        <v>1</v>
      </c>
      <c r="I15" s="50" t="s">
        <v>1</v>
      </c>
      <c r="J15" s="50" t="s">
        <v>1</v>
      </c>
      <c r="K15" s="50" t="s">
        <v>1</v>
      </c>
      <c r="L15" s="47" t="str">
        <f t="shared" si="5"/>
        <v>Infraestrutura</v>
      </c>
      <c r="M15" s="43" t="str">
        <f t="shared" si="6"/>
        <v>Viária</v>
      </c>
      <c r="N15" s="43" t="str">
        <f t="shared" si="7"/>
        <v>Veículo</v>
      </c>
      <c r="O15" s="44" t="str">
        <f t="shared" si="8"/>
        <v>Semirreboque</v>
      </c>
      <c r="P15" s="48" t="s">
        <v>106</v>
      </c>
      <c r="Q15" s="47" t="str">
        <f t="shared" si="11"/>
        <v>Vehículos no motorizados acoplados a otros.</v>
      </c>
      <c r="R15" s="45" t="s">
        <v>1</v>
      </c>
      <c r="S15" s="46" t="str">
        <f t="shared" si="9"/>
        <v>Infraestrutura</v>
      </c>
      <c r="T15" s="46" t="str">
        <f t="shared" si="12"/>
        <v>Viária</v>
      </c>
      <c r="U15" s="43" t="str">
        <f t="shared" si="13"/>
        <v>Veículo</v>
      </c>
      <c r="V15" s="43" t="str">
        <f t="shared" si="14"/>
        <v>Infraestrutura</v>
      </c>
      <c r="W15" s="20" t="str">
        <f t="shared" si="4"/>
        <v>Key.Inf.15</v>
      </c>
      <c r="X15" s="46" t="s">
        <v>1</v>
      </c>
      <c r="Y15" s="46" t="s">
        <v>1</v>
      </c>
    </row>
    <row r="16" spans="1:25" ht="6.65" customHeight="1" x14ac:dyDescent="0.4">
      <c r="A16" s="41">
        <v>16</v>
      </c>
      <c r="B16" s="51" t="s">
        <v>78</v>
      </c>
      <c r="C16" s="52" t="s">
        <v>87</v>
      </c>
      <c r="D16" s="51" t="s">
        <v>121</v>
      </c>
      <c r="E16" s="58" t="s">
        <v>122</v>
      </c>
      <c r="F16" s="60" t="s">
        <v>124</v>
      </c>
      <c r="G16" s="50" t="s">
        <v>1</v>
      </c>
      <c r="H16" s="50" t="s">
        <v>1</v>
      </c>
      <c r="I16" s="50" t="s">
        <v>1</v>
      </c>
      <c r="J16" s="50" t="s">
        <v>1</v>
      </c>
      <c r="K16" s="50" t="s">
        <v>1</v>
      </c>
      <c r="L16" s="47" t="str">
        <f t="shared" ref="L16:L32" si="15">_xlfn.CONCAT(C16)</f>
        <v>Infraestrutura</v>
      </c>
      <c r="M16" s="43" t="str">
        <f t="shared" ref="M16:M32" si="16">CONCATENATE("", D16)</f>
        <v>Viária</v>
      </c>
      <c r="N16" s="43" t="str">
        <f t="shared" ref="N16:N32" si="17">(SUBSTITUTE(SUBSTITUTE(CONCATENATE("",E16),"."," ")," De "," de "))</f>
        <v>Veículo</v>
      </c>
      <c r="O16" s="44" t="str">
        <f t="shared" ref="O16:O32" si="18">F16</f>
        <v>Veículo.Misto</v>
      </c>
      <c r="P16" s="48" t="s">
        <v>107</v>
      </c>
      <c r="Q16" s="47" t="str">
        <f t="shared" si="11"/>
        <v>Vehículos que transportan carga y pasajeros simultáneamente.</v>
      </c>
      <c r="R16" s="45" t="s">
        <v>1</v>
      </c>
      <c r="S16" s="46" t="str">
        <f t="shared" ref="S16:S32" si="19">SUBSTITUTE(C16, "_", " ")</f>
        <v>Infraestrutura</v>
      </c>
      <c r="T16" s="46" t="str">
        <f t="shared" si="12"/>
        <v>Viária</v>
      </c>
      <c r="U16" s="43" t="str">
        <f t="shared" si="13"/>
        <v>Veículo</v>
      </c>
      <c r="V16" s="43" t="str">
        <f t="shared" si="14"/>
        <v>Infraestrutura</v>
      </c>
      <c r="W16" s="20" t="str">
        <f t="shared" si="4"/>
        <v>Key.Inf.16</v>
      </c>
      <c r="X16" s="46" t="s">
        <v>1</v>
      </c>
      <c r="Y16" s="46" t="s">
        <v>1</v>
      </c>
    </row>
    <row r="17" spans="1:25" ht="6.65" customHeight="1" x14ac:dyDescent="0.4">
      <c r="A17" s="41">
        <v>17</v>
      </c>
      <c r="B17" s="51" t="s">
        <v>78</v>
      </c>
      <c r="C17" s="52" t="s">
        <v>87</v>
      </c>
      <c r="D17" s="51" t="s">
        <v>121</v>
      </c>
      <c r="E17" s="58" t="s">
        <v>122</v>
      </c>
      <c r="F17" s="60" t="s">
        <v>125</v>
      </c>
      <c r="G17" s="50" t="s">
        <v>1</v>
      </c>
      <c r="H17" s="50" t="s">
        <v>1</v>
      </c>
      <c r="I17" s="50" t="s">
        <v>1</v>
      </c>
      <c r="J17" s="50" t="s">
        <v>1</v>
      </c>
      <c r="K17" s="50" t="s">
        <v>1</v>
      </c>
      <c r="L17" s="47" t="str">
        <f t="shared" si="15"/>
        <v>Infraestrutura</v>
      </c>
      <c r="M17" s="43" t="str">
        <f t="shared" si="16"/>
        <v>Viária</v>
      </c>
      <c r="N17" s="43" t="str">
        <f t="shared" si="17"/>
        <v>Veículo</v>
      </c>
      <c r="O17" s="44" t="str">
        <f t="shared" si="18"/>
        <v>Veículo.Especial</v>
      </c>
      <c r="P17" s="48" t="s">
        <v>108</v>
      </c>
      <c r="Q17" s="47" t="str">
        <f t="shared" si="11"/>
        <v>Vehículos adaptados para funciones específicas como ambulancia, camión de bomberos, transporte escolar, etc.</v>
      </c>
      <c r="R17" s="45" t="s">
        <v>1</v>
      </c>
      <c r="S17" s="46" t="str">
        <f t="shared" si="19"/>
        <v>Infraestrutura</v>
      </c>
      <c r="T17" s="46" t="str">
        <f t="shared" si="12"/>
        <v>Viária</v>
      </c>
      <c r="U17" s="43" t="str">
        <f t="shared" si="13"/>
        <v>Veículo</v>
      </c>
      <c r="V17" s="43" t="str">
        <f t="shared" si="14"/>
        <v>Infraestrutura</v>
      </c>
      <c r="W17" s="20" t="str">
        <f t="shared" si="4"/>
        <v>Key.Inf.17</v>
      </c>
      <c r="X17" s="46" t="s">
        <v>1</v>
      </c>
      <c r="Y17" s="46" t="s">
        <v>1</v>
      </c>
    </row>
    <row r="18" spans="1:25" ht="6.65" customHeight="1" x14ac:dyDescent="0.4">
      <c r="A18" s="41">
        <v>18</v>
      </c>
      <c r="B18" s="51" t="s">
        <v>78</v>
      </c>
      <c r="C18" s="52" t="s">
        <v>87</v>
      </c>
      <c r="D18" s="51" t="s">
        <v>121</v>
      </c>
      <c r="E18" s="58" t="s">
        <v>150</v>
      </c>
      <c r="F18" s="60" t="s">
        <v>148</v>
      </c>
      <c r="G18" s="50" t="s">
        <v>1</v>
      </c>
      <c r="H18" s="50" t="s">
        <v>1</v>
      </c>
      <c r="I18" s="50" t="s">
        <v>1</v>
      </c>
      <c r="J18" s="50" t="s">
        <v>1</v>
      </c>
      <c r="K18" s="50" t="s">
        <v>1</v>
      </c>
      <c r="L18" s="47" t="str">
        <f t="shared" ref="L18" si="20">_xlfn.CONCAT(C18)</f>
        <v>Infraestrutura</v>
      </c>
      <c r="M18" s="43" t="str">
        <f t="shared" ref="M18" si="21">CONCATENATE("", D18)</f>
        <v>Viária</v>
      </c>
      <c r="N18" s="43" t="str">
        <f t="shared" ref="N18" si="22">(SUBSTITUTE(SUBSTITUTE(CONCATENATE("",E18),"."," ")," De "," de "))</f>
        <v>Via</v>
      </c>
      <c r="O18" s="44" t="str">
        <f t="shared" ref="O18" si="23">F18</f>
        <v>Estrada.Vicinal</v>
      </c>
      <c r="P18" s="48" t="s">
        <v>96</v>
      </c>
      <c r="Q18" s="47" t="str">
        <f t="shared" si="11"/>
        <v>Carreteras locales, generalmente municipales, sin pavimentar con un carril y de modesto nivel técnico.</v>
      </c>
      <c r="R18" s="45" t="s">
        <v>1</v>
      </c>
      <c r="S18" s="46" t="str">
        <f t="shared" ref="S18" si="24">SUBSTITUTE(C18, "_", " ")</f>
        <v>Infraestrutura</v>
      </c>
      <c r="T18" s="46" t="str">
        <f t="shared" ref="T18" si="25">SUBSTITUTE(D18, "_", " ")</f>
        <v>Viária</v>
      </c>
      <c r="U18" s="43" t="str">
        <f t="shared" ref="U18" si="26">SUBSTITUTE(E18, "_", " ")</f>
        <v>Via</v>
      </c>
      <c r="V18" s="43" t="str">
        <f t="shared" ref="V18" si="27">C18</f>
        <v>Infraestrutura</v>
      </c>
      <c r="W18" s="20" t="str">
        <f t="shared" si="4"/>
        <v>Key.Inf.18</v>
      </c>
      <c r="X18" s="44" t="s">
        <v>327</v>
      </c>
      <c r="Y18" s="83" t="s">
        <v>331</v>
      </c>
    </row>
    <row r="19" spans="1:25" ht="6.65" customHeight="1" x14ac:dyDescent="0.4">
      <c r="A19" s="41">
        <v>19</v>
      </c>
      <c r="B19" s="51" t="s">
        <v>78</v>
      </c>
      <c r="C19" s="52" t="s">
        <v>87</v>
      </c>
      <c r="D19" s="51" t="s">
        <v>121</v>
      </c>
      <c r="E19" s="58" t="s">
        <v>150</v>
      </c>
      <c r="F19" s="60" t="s">
        <v>149</v>
      </c>
      <c r="G19" s="50" t="s">
        <v>1</v>
      </c>
      <c r="H19" s="50" t="s">
        <v>1</v>
      </c>
      <c r="I19" s="50" t="s">
        <v>1</v>
      </c>
      <c r="J19" s="50" t="s">
        <v>1</v>
      </c>
      <c r="K19" s="50" t="s">
        <v>1</v>
      </c>
      <c r="L19" s="47" t="str">
        <f t="shared" si="15"/>
        <v>Infraestrutura</v>
      </c>
      <c r="M19" s="43" t="str">
        <f t="shared" si="16"/>
        <v>Viária</v>
      </c>
      <c r="N19" s="43" t="str">
        <f t="shared" si="17"/>
        <v>Via</v>
      </c>
      <c r="O19" s="44" t="str">
        <f t="shared" si="18"/>
        <v>Rodovia.Vicinal</v>
      </c>
      <c r="P19" s="48" t="s">
        <v>97</v>
      </c>
      <c r="Q19" s="47" t="str">
        <f t="shared" si="11"/>
        <v>Carreteras locales, generalmente municipales, pavimentadas con un solo carril y de modesto nivel técnico.</v>
      </c>
      <c r="R19" s="45" t="s">
        <v>1</v>
      </c>
      <c r="S19" s="46" t="str">
        <f t="shared" si="19"/>
        <v>Infraestrutura</v>
      </c>
      <c r="T19" s="46" t="str">
        <f t="shared" si="12"/>
        <v>Viária</v>
      </c>
      <c r="U19" s="43" t="str">
        <f t="shared" si="13"/>
        <v>Via</v>
      </c>
      <c r="V19" s="43" t="str">
        <f t="shared" si="14"/>
        <v>Infraestrutura</v>
      </c>
      <c r="W19" s="20" t="str">
        <f t="shared" si="4"/>
        <v>Key.Inf.19</v>
      </c>
      <c r="X19" s="44" t="s">
        <v>327</v>
      </c>
      <c r="Y19" s="83" t="s">
        <v>331</v>
      </c>
    </row>
    <row r="20" spans="1:25" ht="6.65" customHeight="1" x14ac:dyDescent="0.4">
      <c r="A20" s="41">
        <v>20</v>
      </c>
      <c r="B20" s="51" t="s">
        <v>78</v>
      </c>
      <c r="C20" s="52" t="s">
        <v>87</v>
      </c>
      <c r="D20" s="51" t="s">
        <v>121</v>
      </c>
      <c r="E20" s="58" t="s">
        <v>150</v>
      </c>
      <c r="F20" s="60" t="s">
        <v>157</v>
      </c>
      <c r="G20" s="50" t="s">
        <v>1</v>
      </c>
      <c r="H20" s="50" t="s">
        <v>1</v>
      </c>
      <c r="I20" s="50" t="s">
        <v>1</v>
      </c>
      <c r="J20" s="50" t="s">
        <v>1</v>
      </c>
      <c r="K20" s="50" t="s">
        <v>1</v>
      </c>
      <c r="L20" s="47" t="str">
        <f t="shared" si="15"/>
        <v>Infraestrutura</v>
      </c>
      <c r="M20" s="43" t="str">
        <f t="shared" si="16"/>
        <v>Viária</v>
      </c>
      <c r="N20" s="43" t="str">
        <f t="shared" si="17"/>
        <v>Via</v>
      </c>
      <c r="O20" s="44" t="str">
        <f t="shared" si="18"/>
        <v>Viela.Urbana</v>
      </c>
      <c r="P20" s="48" t="s">
        <v>162</v>
      </c>
      <c r="Q20" s="47" t="str">
        <f t="shared" si="11"/>
        <v>Vías urbanas pavimentadas de un carril con un ancho de 6 a 9 metros.</v>
      </c>
      <c r="R20" s="45" t="s">
        <v>1</v>
      </c>
      <c r="S20" s="46" t="str">
        <f t="shared" si="19"/>
        <v>Infraestrutura</v>
      </c>
      <c r="T20" s="46" t="str">
        <f t="shared" si="12"/>
        <v>Viária</v>
      </c>
      <c r="U20" s="43" t="str">
        <f t="shared" si="13"/>
        <v>Via</v>
      </c>
      <c r="V20" s="43" t="str">
        <f t="shared" si="14"/>
        <v>Infraestrutura</v>
      </c>
      <c r="W20" s="20" t="str">
        <f t="shared" si="4"/>
        <v>Key.Inf.20</v>
      </c>
      <c r="X20" s="44" t="s">
        <v>327</v>
      </c>
      <c r="Y20" s="83" t="s">
        <v>331</v>
      </c>
    </row>
    <row r="21" spans="1:25" ht="6.65" customHeight="1" x14ac:dyDescent="0.4">
      <c r="A21" s="41">
        <v>21</v>
      </c>
      <c r="B21" s="51" t="s">
        <v>78</v>
      </c>
      <c r="C21" s="52" t="s">
        <v>87</v>
      </c>
      <c r="D21" s="51" t="s">
        <v>121</v>
      </c>
      <c r="E21" s="58" t="s">
        <v>150</v>
      </c>
      <c r="F21" s="60" t="s">
        <v>159</v>
      </c>
      <c r="G21" s="50" t="s">
        <v>1</v>
      </c>
      <c r="H21" s="50" t="s">
        <v>1</v>
      </c>
      <c r="I21" s="50" t="s">
        <v>1</v>
      </c>
      <c r="J21" s="50" t="s">
        <v>1</v>
      </c>
      <c r="K21" s="50" t="s">
        <v>1</v>
      </c>
      <c r="L21" s="47" t="str">
        <f t="shared" ref="L21" si="28">_xlfn.CONCAT(C21)</f>
        <v>Infraestrutura</v>
      </c>
      <c r="M21" s="43" t="str">
        <f t="shared" ref="M21" si="29">CONCATENATE("", D21)</f>
        <v>Viária</v>
      </c>
      <c r="N21" s="43" t="str">
        <f t="shared" ref="N21" si="30">(SUBSTITUTE(SUBSTITUTE(CONCATENATE("",E21),"."," ")," De "," de "))</f>
        <v>Via</v>
      </c>
      <c r="O21" s="44" t="str">
        <f t="shared" ref="O21" si="31">F21</f>
        <v>Rua.Local.Urbana</v>
      </c>
      <c r="P21" s="48" t="s">
        <v>166</v>
      </c>
      <c r="Q21" s="47" t="str">
        <f t="shared" si="11"/>
        <v>Vías urbanas pavimentadas de un carril con un ancho de 9 a 12 metros.</v>
      </c>
      <c r="R21" s="45" t="s">
        <v>1</v>
      </c>
      <c r="S21" s="46" t="str">
        <f t="shared" ref="S21" si="32">SUBSTITUTE(C21, "_", " ")</f>
        <v>Infraestrutura</v>
      </c>
      <c r="T21" s="46" t="str">
        <f t="shared" ref="T21" si="33">SUBSTITUTE(D21, "_", " ")</f>
        <v>Viária</v>
      </c>
      <c r="U21" s="43" t="str">
        <f t="shared" ref="U21" si="34">SUBSTITUTE(E21, "_", " ")</f>
        <v>Via</v>
      </c>
      <c r="V21" s="43" t="str">
        <f t="shared" ref="V21" si="35">C21</f>
        <v>Infraestrutura</v>
      </c>
      <c r="W21" s="20" t="str">
        <f t="shared" si="4"/>
        <v>Key.Inf.21</v>
      </c>
      <c r="X21" s="44" t="s">
        <v>327</v>
      </c>
      <c r="Y21" s="83" t="s">
        <v>331</v>
      </c>
    </row>
    <row r="22" spans="1:25" ht="6.65" customHeight="1" x14ac:dyDescent="0.4">
      <c r="A22" s="41">
        <v>22</v>
      </c>
      <c r="B22" s="51" t="s">
        <v>78</v>
      </c>
      <c r="C22" s="52" t="s">
        <v>87</v>
      </c>
      <c r="D22" s="51" t="s">
        <v>121</v>
      </c>
      <c r="E22" s="58" t="s">
        <v>150</v>
      </c>
      <c r="F22" s="60" t="s">
        <v>158</v>
      </c>
      <c r="G22" s="50" t="s">
        <v>1</v>
      </c>
      <c r="H22" s="50" t="s">
        <v>1</v>
      </c>
      <c r="I22" s="50" t="s">
        <v>1</v>
      </c>
      <c r="J22" s="50" t="s">
        <v>1</v>
      </c>
      <c r="K22" s="50" t="s">
        <v>1</v>
      </c>
      <c r="L22" s="47" t="str">
        <f t="shared" ref="L22" si="36">_xlfn.CONCAT(C22)</f>
        <v>Infraestrutura</v>
      </c>
      <c r="M22" s="43" t="str">
        <f t="shared" ref="M22" si="37">CONCATENATE("", D22)</f>
        <v>Viária</v>
      </c>
      <c r="N22" s="43" t="str">
        <f t="shared" ref="N22" si="38">(SUBSTITUTE(SUBSTITUTE(CONCATENATE("",E22),"."," ")," De "," de "))</f>
        <v>Via</v>
      </c>
      <c r="O22" s="44" t="str">
        <f t="shared" ref="O22" si="39">F22</f>
        <v>Rua.Coletora.Urbana</v>
      </c>
      <c r="P22" s="48" t="s">
        <v>163</v>
      </c>
      <c r="Q22" s="47" t="str">
        <f t="shared" si="11"/>
        <v>Vías urbanas pavimentadas de uno o dos carriles con anchos de 12 a 18 metros.</v>
      </c>
      <c r="R22" s="45" t="s">
        <v>1</v>
      </c>
      <c r="S22" s="46" t="str">
        <f t="shared" ref="S22" si="40">SUBSTITUTE(C22, "_", " ")</f>
        <v>Infraestrutura</v>
      </c>
      <c r="T22" s="46" t="str">
        <f t="shared" ref="T22" si="41">SUBSTITUTE(D22, "_", " ")</f>
        <v>Viária</v>
      </c>
      <c r="U22" s="43" t="str">
        <f t="shared" ref="U22" si="42">SUBSTITUTE(E22, "_", " ")</f>
        <v>Via</v>
      </c>
      <c r="V22" s="43" t="str">
        <f t="shared" ref="V22" si="43">C22</f>
        <v>Infraestrutura</v>
      </c>
      <c r="W22" s="20" t="str">
        <f t="shared" si="4"/>
        <v>Key.Inf.22</v>
      </c>
      <c r="X22" s="44" t="s">
        <v>327</v>
      </c>
      <c r="Y22" s="83" t="s">
        <v>331</v>
      </c>
    </row>
    <row r="23" spans="1:25" ht="6.65" customHeight="1" x14ac:dyDescent="0.4">
      <c r="A23" s="41">
        <v>23</v>
      </c>
      <c r="B23" s="51" t="s">
        <v>78</v>
      </c>
      <c r="C23" s="52" t="s">
        <v>87</v>
      </c>
      <c r="D23" s="51" t="s">
        <v>121</v>
      </c>
      <c r="E23" s="58" t="s">
        <v>150</v>
      </c>
      <c r="F23" s="60" t="s">
        <v>161</v>
      </c>
      <c r="G23" s="50" t="s">
        <v>1</v>
      </c>
      <c r="H23" s="50" t="s">
        <v>1</v>
      </c>
      <c r="I23" s="50" t="s">
        <v>1</v>
      </c>
      <c r="J23" s="50" t="s">
        <v>1</v>
      </c>
      <c r="K23" s="50" t="s">
        <v>1</v>
      </c>
      <c r="L23" s="47" t="str">
        <f t="shared" si="15"/>
        <v>Infraestrutura</v>
      </c>
      <c r="M23" s="43" t="str">
        <f t="shared" si="16"/>
        <v>Viária</v>
      </c>
      <c r="N23" s="43" t="str">
        <f t="shared" si="17"/>
        <v>Via</v>
      </c>
      <c r="O23" s="44" t="str">
        <f t="shared" si="18"/>
        <v>Avenida.Arterial</v>
      </c>
      <c r="P23" s="48" t="s">
        <v>164</v>
      </c>
      <c r="Q23" s="47" t="str">
        <f t="shared" si="11"/>
        <v>Vías urbanas pavimentadas con un gran flujo de vehículos y transporte público con un ancho de 20 a 30 metros.</v>
      </c>
      <c r="R23" s="45" t="s">
        <v>1</v>
      </c>
      <c r="S23" s="46" t="str">
        <f t="shared" si="19"/>
        <v>Infraestrutura</v>
      </c>
      <c r="T23" s="46" t="str">
        <f t="shared" si="12"/>
        <v>Viária</v>
      </c>
      <c r="U23" s="43" t="str">
        <f t="shared" si="13"/>
        <v>Via</v>
      </c>
      <c r="V23" s="43" t="str">
        <f t="shared" si="14"/>
        <v>Infraestrutura</v>
      </c>
      <c r="W23" s="20" t="str">
        <f t="shared" si="4"/>
        <v>Key.Inf.23</v>
      </c>
      <c r="X23" s="44" t="s">
        <v>327</v>
      </c>
      <c r="Y23" s="83" t="s">
        <v>331</v>
      </c>
    </row>
    <row r="24" spans="1:25" ht="6.65" customHeight="1" x14ac:dyDescent="0.4">
      <c r="A24" s="41">
        <v>24</v>
      </c>
      <c r="B24" s="51" t="s">
        <v>78</v>
      </c>
      <c r="C24" s="52" t="s">
        <v>87</v>
      </c>
      <c r="D24" s="51" t="s">
        <v>121</v>
      </c>
      <c r="E24" s="58" t="s">
        <v>150</v>
      </c>
      <c r="F24" s="60" t="s">
        <v>160</v>
      </c>
      <c r="G24" s="50" t="s">
        <v>1</v>
      </c>
      <c r="H24" s="50" t="s">
        <v>1</v>
      </c>
      <c r="I24" s="50" t="s">
        <v>1</v>
      </c>
      <c r="J24" s="50" t="s">
        <v>1</v>
      </c>
      <c r="K24" s="50" t="s">
        <v>1</v>
      </c>
      <c r="L24" s="47" t="str">
        <f t="shared" ref="L24" si="44">_xlfn.CONCAT(C24)</f>
        <v>Infraestrutura</v>
      </c>
      <c r="M24" s="43" t="str">
        <f t="shared" ref="M24" si="45">CONCATENATE("", D24)</f>
        <v>Viária</v>
      </c>
      <c r="N24" s="43" t="str">
        <f t="shared" ref="N24" si="46">(SUBSTITUTE(SUBSTITUTE(CONCATENATE("",E24),"."," ")," De "," de "))</f>
        <v>Via</v>
      </c>
      <c r="O24" s="44" t="str">
        <f t="shared" ref="O24" si="47">F24</f>
        <v>Avenida.Expressa</v>
      </c>
      <c r="P24" s="48" t="s">
        <v>165</v>
      </c>
      <c r="Q24" s="47" t="str">
        <f t="shared" si="11"/>
        <v>Vías urbanas de alta velocidad con separación de carriles de 30 a 60 metros.</v>
      </c>
      <c r="R24" s="45" t="s">
        <v>1</v>
      </c>
      <c r="S24" s="46" t="str">
        <f t="shared" ref="S24" si="48">SUBSTITUTE(C24, "_", " ")</f>
        <v>Infraestrutura</v>
      </c>
      <c r="T24" s="46" t="str">
        <f t="shared" ref="T24" si="49">SUBSTITUTE(D24, "_", " ")</f>
        <v>Viária</v>
      </c>
      <c r="U24" s="43" t="str">
        <f t="shared" ref="U24" si="50">SUBSTITUTE(E24, "_", " ")</f>
        <v>Via</v>
      </c>
      <c r="V24" s="43" t="str">
        <f t="shared" ref="V24" si="51">C24</f>
        <v>Infraestrutura</v>
      </c>
      <c r="W24" s="20" t="str">
        <f t="shared" si="4"/>
        <v>Key.Inf.24</v>
      </c>
      <c r="X24" s="44" t="s">
        <v>327</v>
      </c>
      <c r="Y24" s="83" t="s">
        <v>331</v>
      </c>
    </row>
    <row r="25" spans="1:25" ht="6.65" customHeight="1" x14ac:dyDescent="0.4">
      <c r="A25" s="41">
        <v>25</v>
      </c>
      <c r="B25" s="51" t="s">
        <v>78</v>
      </c>
      <c r="C25" s="52" t="s">
        <v>87</v>
      </c>
      <c r="D25" s="51" t="s">
        <v>121</v>
      </c>
      <c r="E25" s="58" t="s">
        <v>139</v>
      </c>
      <c r="F25" s="60" t="s">
        <v>135</v>
      </c>
      <c r="G25" s="50" t="s">
        <v>1</v>
      </c>
      <c r="H25" s="50" t="s">
        <v>1</v>
      </c>
      <c r="I25" s="50" t="s">
        <v>1</v>
      </c>
      <c r="J25" s="50" t="s">
        <v>1</v>
      </c>
      <c r="K25" s="50" t="s">
        <v>1</v>
      </c>
      <c r="L25" s="47" t="str">
        <f t="shared" ref="L25:L28" si="52">_xlfn.CONCAT(C25)</f>
        <v>Infraestrutura</v>
      </c>
      <c r="M25" s="43" t="str">
        <f t="shared" ref="M25:M28" si="53">CONCATENATE("", D25)</f>
        <v>Viária</v>
      </c>
      <c r="N25" s="43" t="str">
        <f t="shared" ref="N25:N28" si="54">(SUBSTITUTE(SUBSTITUTE(CONCATENATE("",E25),"."," ")," De "," de "))</f>
        <v>Faixa</v>
      </c>
      <c r="O25" s="44" t="str">
        <f t="shared" ref="O25:O28" si="55">F25</f>
        <v>Faixa.de.Rolamento</v>
      </c>
      <c r="P25" s="48" t="s">
        <v>98</v>
      </c>
      <c r="Q25" s="47" t="str">
        <f t="shared" si="11"/>
        <v>Carril utilizado por vehículos.</v>
      </c>
      <c r="R25" s="45" t="s">
        <v>1</v>
      </c>
      <c r="S25" s="46" t="str">
        <f t="shared" ref="S25:S28" si="56">SUBSTITUTE(C25, "_", " ")</f>
        <v>Infraestrutura</v>
      </c>
      <c r="T25" s="46" t="str">
        <f t="shared" ref="T25:T28" si="57">SUBSTITUTE(D25, "_", " ")</f>
        <v>Viária</v>
      </c>
      <c r="U25" s="43" t="str">
        <f t="shared" ref="U25:U28" si="58">SUBSTITUTE(E25, "_", " ")</f>
        <v>Faixa</v>
      </c>
      <c r="V25" s="43" t="str">
        <f t="shared" ref="V25:V28" si="59">C25</f>
        <v>Infraestrutura</v>
      </c>
      <c r="W25" s="20" t="str">
        <f t="shared" si="4"/>
        <v>Key.Inf.25</v>
      </c>
      <c r="X25" s="44" t="s">
        <v>327</v>
      </c>
      <c r="Y25" s="83" t="s">
        <v>331</v>
      </c>
    </row>
    <row r="26" spans="1:25" ht="6.65" customHeight="1" x14ac:dyDescent="0.4">
      <c r="A26" s="41">
        <v>26</v>
      </c>
      <c r="B26" s="51" t="s">
        <v>78</v>
      </c>
      <c r="C26" s="52" t="s">
        <v>87</v>
      </c>
      <c r="D26" s="51" t="s">
        <v>121</v>
      </c>
      <c r="E26" s="58" t="s">
        <v>139</v>
      </c>
      <c r="F26" s="60" t="s">
        <v>140</v>
      </c>
      <c r="G26" s="50" t="s">
        <v>1</v>
      </c>
      <c r="H26" s="50" t="s">
        <v>1</v>
      </c>
      <c r="I26" s="50" t="s">
        <v>1</v>
      </c>
      <c r="J26" s="50" t="s">
        <v>1</v>
      </c>
      <c r="K26" s="50" t="s">
        <v>1</v>
      </c>
      <c r="L26" s="47" t="str">
        <f t="shared" si="52"/>
        <v>Infraestrutura</v>
      </c>
      <c r="M26" s="43" t="str">
        <f t="shared" si="53"/>
        <v>Viária</v>
      </c>
      <c r="N26" s="43" t="str">
        <f t="shared" si="54"/>
        <v>Faixa</v>
      </c>
      <c r="O26" s="44" t="str">
        <f t="shared" si="55"/>
        <v>Meio.Fio</v>
      </c>
      <c r="P26" s="48" t="s">
        <v>141</v>
      </c>
      <c r="Q26" s="47" t="str">
        <f t="shared" si="11"/>
        <v>Elemento que separa la calzada de los vehículos de acera peatonal con una altura inferior a 35 cm.</v>
      </c>
      <c r="R26" s="45" t="s">
        <v>1</v>
      </c>
      <c r="S26" s="46" t="str">
        <f t="shared" si="56"/>
        <v>Infraestrutura</v>
      </c>
      <c r="T26" s="46" t="str">
        <f t="shared" si="57"/>
        <v>Viária</v>
      </c>
      <c r="U26" s="43" t="str">
        <f t="shared" si="58"/>
        <v>Faixa</v>
      </c>
      <c r="V26" s="43" t="str">
        <f t="shared" si="59"/>
        <v>Infraestrutura</v>
      </c>
      <c r="W26" s="20" t="str">
        <f t="shared" si="4"/>
        <v>Key.Inf.26</v>
      </c>
      <c r="X26" s="44" t="s">
        <v>327</v>
      </c>
      <c r="Y26" s="83" t="s">
        <v>437</v>
      </c>
    </row>
    <row r="27" spans="1:25" ht="6.65" customHeight="1" x14ac:dyDescent="0.4">
      <c r="A27" s="41">
        <v>27</v>
      </c>
      <c r="B27" s="51" t="s">
        <v>78</v>
      </c>
      <c r="C27" s="52" t="s">
        <v>87</v>
      </c>
      <c r="D27" s="51" t="s">
        <v>121</v>
      </c>
      <c r="E27" s="58" t="s">
        <v>139</v>
      </c>
      <c r="F27" s="60" t="s">
        <v>151</v>
      </c>
      <c r="G27" s="50" t="s">
        <v>1</v>
      </c>
      <c r="H27" s="50" t="s">
        <v>1</v>
      </c>
      <c r="I27" s="50" t="s">
        <v>1</v>
      </c>
      <c r="J27" s="50" t="s">
        <v>1</v>
      </c>
      <c r="K27" s="50" t="s">
        <v>1</v>
      </c>
      <c r="L27" s="47" t="str">
        <f t="shared" si="52"/>
        <v>Infraestrutura</v>
      </c>
      <c r="M27" s="43" t="str">
        <f t="shared" si="53"/>
        <v>Viária</v>
      </c>
      <c r="N27" s="43" t="str">
        <f t="shared" si="54"/>
        <v>Faixa</v>
      </c>
      <c r="O27" s="44" t="str">
        <f t="shared" si="55"/>
        <v>Calçada</v>
      </c>
      <c r="P27" s="48" t="s">
        <v>152</v>
      </c>
      <c r="Q27" s="47" t="str">
        <f t="shared" si="11"/>
        <v>Parte de la vía pública destinada al tráfico peatonal colocada junto a los carriles. Para el proyecto se puede consultar el Cuaderno de Aceras Carioca y la Norma NBR 9050, que trata sobre la accesibilidad en espacios urbanos.</v>
      </c>
      <c r="R27" s="45" t="s">
        <v>1</v>
      </c>
      <c r="S27" s="46" t="str">
        <f t="shared" si="56"/>
        <v>Infraestrutura</v>
      </c>
      <c r="T27" s="46" t="str">
        <f t="shared" si="57"/>
        <v>Viária</v>
      </c>
      <c r="U27" s="43" t="str">
        <f t="shared" si="58"/>
        <v>Faixa</v>
      </c>
      <c r="V27" s="43" t="str">
        <f t="shared" si="59"/>
        <v>Infraestrutura</v>
      </c>
      <c r="W27" s="20" t="str">
        <f t="shared" si="4"/>
        <v>Key.Inf.27</v>
      </c>
      <c r="X27" s="44" t="s">
        <v>327</v>
      </c>
      <c r="Y27" s="83" t="s">
        <v>331</v>
      </c>
    </row>
    <row r="28" spans="1:25" ht="6.65" customHeight="1" x14ac:dyDescent="0.4">
      <c r="A28" s="41">
        <v>28</v>
      </c>
      <c r="B28" s="51" t="s">
        <v>78</v>
      </c>
      <c r="C28" s="52" t="s">
        <v>87</v>
      </c>
      <c r="D28" s="51" t="s">
        <v>121</v>
      </c>
      <c r="E28" s="58" t="s">
        <v>139</v>
      </c>
      <c r="F28" s="60" t="s">
        <v>155</v>
      </c>
      <c r="G28" s="50" t="s">
        <v>1</v>
      </c>
      <c r="H28" s="50" t="s">
        <v>1</v>
      </c>
      <c r="I28" s="50" t="s">
        <v>1</v>
      </c>
      <c r="J28" s="50" t="s">
        <v>1</v>
      </c>
      <c r="K28" s="50" t="s">
        <v>1</v>
      </c>
      <c r="L28" s="47" t="str">
        <f t="shared" si="52"/>
        <v>Infraestrutura</v>
      </c>
      <c r="M28" s="43" t="str">
        <f t="shared" si="53"/>
        <v>Viária</v>
      </c>
      <c r="N28" s="43" t="str">
        <f t="shared" si="54"/>
        <v>Faixa</v>
      </c>
      <c r="O28" s="44" t="str">
        <f t="shared" si="55"/>
        <v>Ciclofaixa</v>
      </c>
      <c r="P28" s="48" t="s">
        <v>156</v>
      </c>
      <c r="Q28" s="47" t="str">
        <f t="shared" si="11"/>
        <v>Carril para ciclistas integrado en el carril y delimitado por un carril pintado sobre el asfalto. Es menos seguro que la ciclovia.</v>
      </c>
      <c r="R28" s="45" t="s">
        <v>1</v>
      </c>
      <c r="S28" s="46" t="str">
        <f t="shared" si="56"/>
        <v>Infraestrutura</v>
      </c>
      <c r="T28" s="46" t="str">
        <f t="shared" si="57"/>
        <v>Viária</v>
      </c>
      <c r="U28" s="43" t="str">
        <f t="shared" si="58"/>
        <v>Faixa</v>
      </c>
      <c r="V28" s="43" t="str">
        <f t="shared" si="59"/>
        <v>Infraestrutura</v>
      </c>
      <c r="W28" s="20" t="str">
        <f t="shared" si="4"/>
        <v>Key.Inf.28</v>
      </c>
      <c r="X28" s="44" t="s">
        <v>327</v>
      </c>
      <c r="Y28" s="83" t="s">
        <v>331</v>
      </c>
    </row>
    <row r="29" spans="1:25" ht="6.65" customHeight="1" x14ac:dyDescent="0.4">
      <c r="A29" s="41">
        <v>29</v>
      </c>
      <c r="B29" s="51" t="s">
        <v>78</v>
      </c>
      <c r="C29" s="52" t="s">
        <v>87</v>
      </c>
      <c r="D29" s="51" t="s">
        <v>121</v>
      </c>
      <c r="E29" s="58" t="s">
        <v>139</v>
      </c>
      <c r="F29" s="60" t="s">
        <v>153</v>
      </c>
      <c r="G29" s="50" t="s">
        <v>1</v>
      </c>
      <c r="H29" s="50" t="s">
        <v>1</v>
      </c>
      <c r="I29" s="50" t="s">
        <v>1</v>
      </c>
      <c r="J29" s="50" t="s">
        <v>1</v>
      </c>
      <c r="K29" s="50" t="s">
        <v>1</v>
      </c>
      <c r="L29" s="47" t="str">
        <f t="shared" si="15"/>
        <v>Infraestrutura</v>
      </c>
      <c r="M29" s="43" t="str">
        <f t="shared" si="16"/>
        <v>Viária</v>
      </c>
      <c r="N29" s="43" t="str">
        <f t="shared" si="17"/>
        <v>Faixa</v>
      </c>
      <c r="O29" s="44" t="str">
        <f t="shared" si="18"/>
        <v>Ciclovia</v>
      </c>
      <c r="P29" s="48" t="s">
        <v>154</v>
      </c>
      <c r="Q29" s="47" t="str">
        <f t="shared" si="11"/>
        <v>Carril exclusivo para la circulación de bicicletas, separado físicamente de los carriles para vehículos motorizados.</v>
      </c>
      <c r="R29" s="45" t="s">
        <v>1</v>
      </c>
      <c r="S29" s="46" t="str">
        <f t="shared" si="19"/>
        <v>Infraestrutura</v>
      </c>
      <c r="T29" s="46" t="str">
        <f t="shared" si="12"/>
        <v>Viária</v>
      </c>
      <c r="U29" s="43" t="str">
        <f t="shared" si="13"/>
        <v>Faixa</v>
      </c>
      <c r="V29" s="43" t="str">
        <f t="shared" si="14"/>
        <v>Infraestrutura</v>
      </c>
      <c r="W29" s="20" t="str">
        <f t="shared" si="4"/>
        <v>Key.Inf.29</v>
      </c>
      <c r="X29" s="44" t="s">
        <v>327</v>
      </c>
      <c r="Y29" s="83" t="s">
        <v>331</v>
      </c>
    </row>
    <row r="30" spans="1:25" ht="6.65" customHeight="1" x14ac:dyDescent="0.4">
      <c r="A30" s="41">
        <v>30</v>
      </c>
      <c r="B30" s="51" t="s">
        <v>78</v>
      </c>
      <c r="C30" s="52" t="s">
        <v>87</v>
      </c>
      <c r="D30" s="51" t="s">
        <v>121</v>
      </c>
      <c r="E30" s="58" t="s">
        <v>138</v>
      </c>
      <c r="F30" s="60" t="s">
        <v>137</v>
      </c>
      <c r="G30" s="50" t="s">
        <v>1</v>
      </c>
      <c r="H30" s="50" t="s">
        <v>1</v>
      </c>
      <c r="I30" s="50" t="s">
        <v>1</v>
      </c>
      <c r="J30" s="50" t="s">
        <v>1</v>
      </c>
      <c r="K30" s="50" t="s">
        <v>1</v>
      </c>
      <c r="L30" s="47" t="str">
        <f t="shared" ref="L30:L31" si="60">_xlfn.CONCAT(C30)</f>
        <v>Infraestrutura</v>
      </c>
      <c r="M30" s="43" t="str">
        <f t="shared" ref="M30:M31" si="61">CONCATENATE("", D30)</f>
        <v>Viária</v>
      </c>
      <c r="N30" s="43" t="str">
        <f t="shared" ref="N30:N31" si="62">(SUBSTITUTE(SUBSTITUTE(CONCATENATE("",E30),"."," ")," De "," de "))</f>
        <v>Proteção</v>
      </c>
      <c r="O30" s="44" t="str">
        <f t="shared" ref="O30:O31" si="63">F30</f>
        <v>Perfil.de.Contenção</v>
      </c>
      <c r="P30" s="48" t="s">
        <v>94</v>
      </c>
      <c r="Q30" s="47" t="str">
        <f t="shared" si="11"/>
        <v>Perfil estándar ABNT, empotrado en la estructura, con la función de protección lateral del carril de carretera.</v>
      </c>
      <c r="R30" s="45" t="s">
        <v>1</v>
      </c>
      <c r="S30" s="46" t="str">
        <f t="shared" ref="S30:S31" si="64">SUBSTITUTE(C30, "_", " ")</f>
        <v>Infraestrutura</v>
      </c>
      <c r="T30" s="46" t="str">
        <f t="shared" ref="T30:T31" si="65">SUBSTITUTE(D30, "_", " ")</f>
        <v>Viária</v>
      </c>
      <c r="U30" s="43" t="str">
        <f t="shared" ref="U30:U31" si="66">SUBSTITUTE(E30, "_", " ")</f>
        <v>Proteção</v>
      </c>
      <c r="V30" s="43" t="str">
        <f t="shared" ref="V30:V31" si="67">C30</f>
        <v>Infraestrutura</v>
      </c>
      <c r="W30" s="20" t="str">
        <f t="shared" si="4"/>
        <v>Key.Inf.30</v>
      </c>
      <c r="X30" s="44" t="s">
        <v>439</v>
      </c>
      <c r="Y30" s="46" t="s">
        <v>438</v>
      </c>
    </row>
    <row r="31" spans="1:25" ht="6.65" customHeight="1" x14ac:dyDescent="0.4">
      <c r="A31" s="41">
        <v>31</v>
      </c>
      <c r="B31" s="51" t="s">
        <v>78</v>
      </c>
      <c r="C31" s="52" t="s">
        <v>87</v>
      </c>
      <c r="D31" s="51" t="s">
        <v>121</v>
      </c>
      <c r="E31" s="58" t="s">
        <v>138</v>
      </c>
      <c r="F31" s="60" t="s">
        <v>133</v>
      </c>
      <c r="G31" s="50" t="s">
        <v>1</v>
      </c>
      <c r="H31" s="50" t="s">
        <v>1</v>
      </c>
      <c r="I31" s="50" t="s">
        <v>1</v>
      </c>
      <c r="J31" s="50" t="s">
        <v>1</v>
      </c>
      <c r="K31" s="50" t="s">
        <v>1</v>
      </c>
      <c r="L31" s="47" t="str">
        <f t="shared" si="60"/>
        <v>Infraestrutura</v>
      </c>
      <c r="M31" s="43" t="str">
        <f t="shared" si="61"/>
        <v>Viária</v>
      </c>
      <c r="N31" s="43" t="str">
        <f t="shared" si="62"/>
        <v>Proteção</v>
      </c>
      <c r="O31" s="44" t="str">
        <f t="shared" si="63"/>
        <v>Cortina.de.Contenção</v>
      </c>
      <c r="P31" s="48" t="s">
        <v>136</v>
      </c>
      <c r="Q31" s="47" t="str">
        <f t="shared" si="11"/>
        <v>Elemento con una altura superior a 1,5 m, embebido en la superestructura que funciona para evitar que el vehículo caiga del puente o viaducto sobre las vías del metro y del ferrocarril.</v>
      </c>
      <c r="R31" s="45" t="s">
        <v>1</v>
      </c>
      <c r="S31" s="46" t="str">
        <f t="shared" si="64"/>
        <v>Infraestrutura</v>
      </c>
      <c r="T31" s="46" t="str">
        <f t="shared" si="65"/>
        <v>Viária</v>
      </c>
      <c r="U31" s="43" t="str">
        <f t="shared" si="66"/>
        <v>Proteção</v>
      </c>
      <c r="V31" s="43" t="str">
        <f t="shared" si="67"/>
        <v>Infraestrutura</v>
      </c>
      <c r="W31" s="20" t="str">
        <f t="shared" si="4"/>
        <v>Key.Inf.31</v>
      </c>
      <c r="X31" s="44" t="s">
        <v>439</v>
      </c>
      <c r="Y31" s="46" t="s">
        <v>438</v>
      </c>
    </row>
    <row r="32" spans="1:25" ht="6.65" customHeight="1" x14ac:dyDescent="0.4">
      <c r="A32" s="41">
        <v>32</v>
      </c>
      <c r="B32" s="51" t="s">
        <v>78</v>
      </c>
      <c r="C32" s="52" t="s">
        <v>87</v>
      </c>
      <c r="D32" s="51" t="s">
        <v>121</v>
      </c>
      <c r="E32" s="58" t="s">
        <v>138</v>
      </c>
      <c r="F32" s="60" t="s">
        <v>134</v>
      </c>
      <c r="G32" s="50" t="s">
        <v>1</v>
      </c>
      <c r="H32" s="50" t="s">
        <v>1</v>
      </c>
      <c r="I32" s="50" t="s">
        <v>1</v>
      </c>
      <c r="J32" s="50" t="s">
        <v>1</v>
      </c>
      <c r="K32" s="50" t="s">
        <v>1</v>
      </c>
      <c r="L32" s="47" t="str">
        <f t="shared" si="15"/>
        <v>Infraestrutura</v>
      </c>
      <c r="M32" s="43" t="str">
        <f t="shared" si="16"/>
        <v>Viária</v>
      </c>
      <c r="N32" s="43" t="str">
        <f t="shared" si="17"/>
        <v>Proteção</v>
      </c>
      <c r="O32" s="44" t="str">
        <f t="shared" si="18"/>
        <v>Guardacorpo</v>
      </c>
      <c r="P32" s="48" t="s">
        <v>95</v>
      </c>
      <c r="Q32" s="47" t="str">
        <f t="shared" si="11"/>
        <v>Elemento continuo o hueco de protección peatonal en el borde de la acera.</v>
      </c>
      <c r="R32" s="45" t="s">
        <v>1</v>
      </c>
      <c r="S32" s="46" t="str">
        <f t="shared" si="19"/>
        <v>Infraestrutura</v>
      </c>
      <c r="T32" s="46" t="str">
        <f t="shared" si="12"/>
        <v>Viária</v>
      </c>
      <c r="U32" s="43" t="str">
        <f t="shared" si="13"/>
        <v>Proteção</v>
      </c>
      <c r="V32" s="43" t="str">
        <f t="shared" si="14"/>
        <v>Infraestrutura</v>
      </c>
      <c r="W32" s="20" t="str">
        <f t="shared" si="4"/>
        <v>Key.Inf.32</v>
      </c>
      <c r="X32" s="44" t="s">
        <v>439</v>
      </c>
      <c r="Y32" s="46" t="s">
        <v>438</v>
      </c>
    </row>
    <row r="33" spans="1:25" ht="6.65" customHeight="1" x14ac:dyDescent="0.4">
      <c r="A33" s="41">
        <v>33</v>
      </c>
      <c r="B33" s="51" t="s">
        <v>78</v>
      </c>
      <c r="C33" s="52" t="s">
        <v>87</v>
      </c>
      <c r="D33" s="51" t="s">
        <v>121</v>
      </c>
      <c r="E33" s="58" t="s">
        <v>440</v>
      </c>
      <c r="F33" s="60" t="s">
        <v>142</v>
      </c>
      <c r="G33" s="50" t="s">
        <v>1</v>
      </c>
      <c r="H33" s="50" t="s">
        <v>1</v>
      </c>
      <c r="I33" s="50" t="s">
        <v>1</v>
      </c>
      <c r="J33" s="50" t="s">
        <v>1</v>
      </c>
      <c r="K33" s="50" t="s">
        <v>1</v>
      </c>
      <c r="L33" s="47" t="str">
        <f t="shared" ref="L33:L37" si="68">_xlfn.CONCAT(C33)</f>
        <v>Infraestrutura</v>
      </c>
      <c r="M33" s="43" t="str">
        <f t="shared" ref="M33:M37" si="69">CONCATENATE("", D33)</f>
        <v>Viária</v>
      </c>
      <c r="N33" s="43" t="str">
        <f t="shared" ref="N33:N58" si="70">(SUBSTITUTE(SUBSTITUTE(CONCATENATE("",E33),"."," ")," De "," de "))</f>
        <v>Obra de Arte Especial</v>
      </c>
      <c r="O33" s="44" t="str">
        <f t="shared" ref="O33:O58" si="71">F33</f>
        <v>Ponte</v>
      </c>
      <c r="P33" s="48" t="s">
        <v>93</v>
      </c>
      <c r="Q33" s="47" t="str">
        <f t="shared" si="11"/>
        <v>Estructura sometida a la acción de la carga en movimiento, con posicionamiento variable, aquí llamada carga móvil, utilizada para superar un obstáculo natural (río, arroyo, valle, etc.).</v>
      </c>
      <c r="R33" s="45" t="s">
        <v>1</v>
      </c>
      <c r="S33" s="46" t="str">
        <f t="shared" ref="S33:S37" si="72">SUBSTITUTE(C33, "_", " ")</f>
        <v>Infraestrutura</v>
      </c>
      <c r="T33" s="46" t="str">
        <f t="shared" ref="T33:T37" si="73">SUBSTITUTE(D33, "_", " ")</f>
        <v>Viária</v>
      </c>
      <c r="U33" s="43" t="str">
        <f t="shared" ref="U33:U37" si="74">SUBSTITUTE(E33, "_", " ")</f>
        <v>Obra.de.Arte.Especial</v>
      </c>
      <c r="V33" s="43" t="str">
        <f t="shared" ref="V33:V37" si="75">C33</f>
        <v>Infraestrutura</v>
      </c>
      <c r="W33" s="20" t="str">
        <f t="shared" si="4"/>
        <v>Key.Inf.33</v>
      </c>
      <c r="X33" s="46" t="s">
        <v>1</v>
      </c>
      <c r="Y33" s="46" t="s">
        <v>168</v>
      </c>
    </row>
    <row r="34" spans="1:25" ht="6.65" customHeight="1" x14ac:dyDescent="0.4">
      <c r="A34" s="41">
        <v>34</v>
      </c>
      <c r="B34" s="51" t="s">
        <v>78</v>
      </c>
      <c r="C34" s="52" t="s">
        <v>87</v>
      </c>
      <c r="D34" s="51" t="s">
        <v>121</v>
      </c>
      <c r="E34" s="58" t="s">
        <v>440</v>
      </c>
      <c r="F34" s="60" t="s">
        <v>143</v>
      </c>
      <c r="G34" s="50" t="s">
        <v>1</v>
      </c>
      <c r="H34" s="50" t="s">
        <v>1</v>
      </c>
      <c r="I34" s="50" t="s">
        <v>1</v>
      </c>
      <c r="J34" s="50" t="s">
        <v>1</v>
      </c>
      <c r="K34" s="50" t="s">
        <v>1</v>
      </c>
      <c r="L34" s="47" t="str">
        <f t="shared" si="68"/>
        <v>Infraestrutura</v>
      </c>
      <c r="M34" s="43" t="str">
        <f t="shared" si="69"/>
        <v>Viária</v>
      </c>
      <c r="N34" s="43" t="str">
        <f t="shared" si="70"/>
        <v>Obra de Arte Especial</v>
      </c>
      <c r="O34" s="44" t="str">
        <f t="shared" si="71"/>
        <v>Viaduto</v>
      </c>
      <c r="P34" s="48" t="s">
        <v>145</v>
      </c>
      <c r="Q34" s="47" t="str">
        <f t="shared" si="11"/>
        <v>Estructura elevada para que los vehículos puedan superar un obstáculo artificial como una avenida, autopista, etc.</v>
      </c>
      <c r="R34" s="45" t="s">
        <v>1</v>
      </c>
      <c r="S34" s="46" t="str">
        <f t="shared" si="72"/>
        <v>Infraestrutura</v>
      </c>
      <c r="T34" s="46" t="str">
        <f t="shared" si="73"/>
        <v>Viária</v>
      </c>
      <c r="U34" s="43" t="str">
        <f t="shared" si="74"/>
        <v>Obra.de.Arte.Especial</v>
      </c>
      <c r="V34" s="43" t="str">
        <f t="shared" si="75"/>
        <v>Infraestrutura</v>
      </c>
      <c r="W34" s="20" t="str">
        <f t="shared" si="4"/>
        <v>Key.Inf.34</v>
      </c>
      <c r="X34" s="46" t="s">
        <v>1</v>
      </c>
      <c r="Y34" s="46" t="s">
        <v>168</v>
      </c>
    </row>
    <row r="35" spans="1:25" ht="6.65" customHeight="1" x14ac:dyDescent="0.4">
      <c r="A35" s="41">
        <v>35</v>
      </c>
      <c r="B35" s="51" t="s">
        <v>78</v>
      </c>
      <c r="C35" s="52" t="s">
        <v>87</v>
      </c>
      <c r="D35" s="51" t="s">
        <v>121</v>
      </c>
      <c r="E35" s="58" t="s">
        <v>440</v>
      </c>
      <c r="F35" s="60" t="s">
        <v>144</v>
      </c>
      <c r="G35" s="50" t="s">
        <v>1</v>
      </c>
      <c r="H35" s="50" t="s">
        <v>1</v>
      </c>
      <c r="I35" s="50" t="s">
        <v>1</v>
      </c>
      <c r="J35" s="50" t="s">
        <v>1</v>
      </c>
      <c r="K35" s="50" t="s">
        <v>1</v>
      </c>
      <c r="L35" s="47" t="str">
        <f t="shared" si="68"/>
        <v>Infraestrutura</v>
      </c>
      <c r="M35" s="43" t="str">
        <f t="shared" si="69"/>
        <v>Viária</v>
      </c>
      <c r="N35" s="43" t="str">
        <f t="shared" si="70"/>
        <v>Obra de Arte Especial</v>
      </c>
      <c r="O35" s="44" t="str">
        <f t="shared" si="71"/>
        <v>Passarela</v>
      </c>
      <c r="P35" s="48" t="s">
        <v>146</v>
      </c>
      <c r="Q35" s="47" t="str">
        <f t="shared" si="11"/>
        <v>Estructura elevada y alargada, destinada a que los peatones superen obstáculos naturales y/o artificiales. Exclusivo para peatones y/o ciclistas.</v>
      </c>
      <c r="R35" s="45" t="s">
        <v>1</v>
      </c>
      <c r="S35" s="46" t="str">
        <f t="shared" si="72"/>
        <v>Infraestrutura</v>
      </c>
      <c r="T35" s="46" t="str">
        <f t="shared" si="73"/>
        <v>Viária</v>
      </c>
      <c r="U35" s="43" t="str">
        <f t="shared" si="74"/>
        <v>Obra.de.Arte.Especial</v>
      </c>
      <c r="V35" s="43" t="str">
        <f t="shared" si="75"/>
        <v>Infraestrutura</v>
      </c>
      <c r="W35" s="20" t="str">
        <f t="shared" si="4"/>
        <v>Key.Inf.35</v>
      </c>
      <c r="X35" s="46" t="s">
        <v>1</v>
      </c>
      <c r="Y35" s="46" t="s">
        <v>168</v>
      </c>
    </row>
    <row r="36" spans="1:25" ht="6.65" customHeight="1" x14ac:dyDescent="0.4">
      <c r="A36" s="41">
        <v>36</v>
      </c>
      <c r="B36" s="51" t="s">
        <v>78</v>
      </c>
      <c r="C36" s="52" t="s">
        <v>87</v>
      </c>
      <c r="D36" s="51" t="s">
        <v>121</v>
      </c>
      <c r="E36" s="58" t="s">
        <v>440</v>
      </c>
      <c r="F36" s="60" t="s">
        <v>465</v>
      </c>
      <c r="G36" s="50" t="s">
        <v>1</v>
      </c>
      <c r="H36" s="50" t="s">
        <v>1</v>
      </c>
      <c r="I36" s="50" t="s">
        <v>1</v>
      </c>
      <c r="J36" s="50" t="s">
        <v>1</v>
      </c>
      <c r="K36" s="50" t="s">
        <v>1</v>
      </c>
      <c r="L36" s="47" t="str">
        <f t="shared" ref="L36" si="76">_xlfn.CONCAT(C36)</f>
        <v>Infraestrutura</v>
      </c>
      <c r="M36" s="43" t="str">
        <f t="shared" ref="M36" si="77">CONCATENATE("", D36)</f>
        <v>Viária</v>
      </c>
      <c r="N36" s="43" t="str">
        <f t="shared" ref="N36" si="78">(SUBSTITUTE(SUBSTITUTE(CONCATENATE("",E36),"."," ")," De "," de "))</f>
        <v>Obra de Arte Especial</v>
      </c>
      <c r="O36" s="44" t="str">
        <f t="shared" ref="O36" si="79">F36</f>
        <v>Túnel</v>
      </c>
      <c r="P36" s="48" t="s">
        <v>489</v>
      </c>
      <c r="Q36" s="47" t="str">
        <f t="shared" ref="Q36" si="80">_xlfn.TRANSLATE(P36,"pt","es")</f>
        <v>Un paso subterráneo que permite que las personas, los vehículos o los trenes se muevan a través de obstáculos naturales o urbanos.</v>
      </c>
      <c r="R36" s="45" t="s">
        <v>1</v>
      </c>
      <c r="S36" s="46" t="str">
        <f t="shared" ref="S36" si="81">SUBSTITUTE(C36, "_", " ")</f>
        <v>Infraestrutura</v>
      </c>
      <c r="T36" s="46" t="str">
        <f t="shared" ref="T36" si="82">SUBSTITUTE(D36, "_", " ")</f>
        <v>Viária</v>
      </c>
      <c r="U36" s="43" t="str">
        <f t="shared" ref="U36" si="83">SUBSTITUTE(E36, "_", " ")</f>
        <v>Obra.de.Arte.Especial</v>
      </c>
      <c r="V36" s="43" t="str">
        <f t="shared" ref="V36" si="84">C36</f>
        <v>Infraestrutura</v>
      </c>
      <c r="W36" s="20" t="str">
        <f t="shared" si="4"/>
        <v>Key.Inf.36</v>
      </c>
      <c r="X36" s="46" t="s">
        <v>1</v>
      </c>
      <c r="Y36" s="46" t="s">
        <v>436</v>
      </c>
    </row>
    <row r="37" spans="1:25" ht="6.65" customHeight="1" x14ac:dyDescent="0.4">
      <c r="A37" s="41">
        <v>36</v>
      </c>
      <c r="B37" s="51" t="s">
        <v>78</v>
      </c>
      <c r="C37" s="52" t="s">
        <v>87</v>
      </c>
      <c r="D37" s="51" t="s">
        <v>121</v>
      </c>
      <c r="E37" s="58" t="s">
        <v>440</v>
      </c>
      <c r="F37" s="60" t="s">
        <v>167</v>
      </c>
      <c r="G37" s="50" t="s">
        <v>1</v>
      </c>
      <c r="H37" s="50" t="s">
        <v>1</v>
      </c>
      <c r="I37" s="50" t="s">
        <v>1</v>
      </c>
      <c r="J37" s="50" t="s">
        <v>1</v>
      </c>
      <c r="K37" s="50" t="s">
        <v>1</v>
      </c>
      <c r="L37" s="47" t="str">
        <f t="shared" si="68"/>
        <v>Infraestrutura</v>
      </c>
      <c r="M37" s="43" t="str">
        <f t="shared" si="69"/>
        <v>Viária</v>
      </c>
      <c r="N37" s="43" t="str">
        <f t="shared" si="70"/>
        <v>Obra de Arte Especial</v>
      </c>
      <c r="O37" s="44" t="str">
        <f t="shared" si="71"/>
        <v>Garagem</v>
      </c>
      <c r="P37" s="48" t="s">
        <v>147</v>
      </c>
      <c r="Q37" s="47" t="str">
        <f t="shared" si="11"/>
        <v>Edificios de cualquier planta, de varias plantas, con rampas de acceso o ascensores destinados al estacionamiento de vehículos ligeros, para la circulación a baja velocidad.</v>
      </c>
      <c r="R37" s="45" t="s">
        <v>1</v>
      </c>
      <c r="S37" s="46" t="str">
        <f t="shared" si="72"/>
        <v>Infraestrutura</v>
      </c>
      <c r="T37" s="46" t="str">
        <f t="shared" si="73"/>
        <v>Viária</v>
      </c>
      <c r="U37" s="43" t="str">
        <f t="shared" si="74"/>
        <v>Obra.de.Arte.Especial</v>
      </c>
      <c r="V37" s="43" t="str">
        <f t="shared" si="75"/>
        <v>Infraestrutura</v>
      </c>
      <c r="W37" s="20" t="str">
        <f t="shared" si="4"/>
        <v>Key.Inf.36</v>
      </c>
      <c r="X37" s="46" t="s">
        <v>1</v>
      </c>
      <c r="Y37" s="46" t="s">
        <v>436</v>
      </c>
    </row>
    <row r="38" spans="1:25" ht="6.65" customHeight="1" x14ac:dyDescent="0.4">
      <c r="A38" s="41">
        <v>37</v>
      </c>
      <c r="B38" s="79" t="s">
        <v>78</v>
      </c>
      <c r="C38" s="80" t="s">
        <v>87</v>
      </c>
      <c r="D38" s="51" t="s">
        <v>121</v>
      </c>
      <c r="E38" s="58" t="s">
        <v>441</v>
      </c>
      <c r="F38" s="79" t="s">
        <v>442</v>
      </c>
      <c r="G38" s="42" t="s">
        <v>1</v>
      </c>
      <c r="H38" s="42" t="s">
        <v>1</v>
      </c>
      <c r="I38" s="42" t="s">
        <v>1</v>
      </c>
      <c r="J38" s="42" t="s">
        <v>1</v>
      </c>
      <c r="K38" s="42" t="s">
        <v>1</v>
      </c>
      <c r="L38" s="43" t="str">
        <f t="shared" ref="L38:M58" si="85">CONCATENATE("", C38)</f>
        <v>Infraestrutura</v>
      </c>
      <c r="M38" s="43" t="str">
        <f t="shared" si="85"/>
        <v>Viária</v>
      </c>
      <c r="N38" s="43" t="str">
        <f t="shared" si="70"/>
        <v>AOE Parte</v>
      </c>
      <c r="O38" s="44" t="str">
        <f t="shared" si="71"/>
        <v>OAE.Aparelho.Apóio</v>
      </c>
      <c r="P38" s="44" t="s">
        <v>466</v>
      </c>
      <c r="Q38" s="47" t="str">
        <f t="shared" si="11"/>
        <v>Parte de una obra de arte especial: Un tipo de elemento estructural generalmente utilizado para transmitir las cargas desde la plataforma hasta el pilón.</v>
      </c>
      <c r="R38" s="45" t="s">
        <v>1</v>
      </c>
      <c r="S38" s="46" t="str">
        <f t="shared" ref="S38:U58" si="86">SUBSTITUTE(C38, "_", " ")</f>
        <v>Infraestrutura</v>
      </c>
      <c r="T38" s="46" t="str">
        <f t="shared" si="86"/>
        <v>Viária</v>
      </c>
      <c r="U38" s="46" t="str">
        <f t="shared" si="86"/>
        <v>AOE.Parte</v>
      </c>
      <c r="V38" s="46" t="str">
        <f t="shared" ref="V38:V58" si="87">SUBSTITUTE(C38, "_", " ")</f>
        <v>Infraestrutura</v>
      </c>
      <c r="W38" s="20" t="str">
        <f t="shared" si="4"/>
        <v>Key.Inf.37</v>
      </c>
      <c r="X38" s="46" t="s">
        <v>199</v>
      </c>
      <c r="Y38" s="46" t="s">
        <v>172</v>
      </c>
    </row>
    <row r="39" spans="1:25" ht="6.65" customHeight="1" x14ac:dyDescent="0.4">
      <c r="A39" s="41">
        <v>38</v>
      </c>
      <c r="B39" s="79" t="s">
        <v>78</v>
      </c>
      <c r="C39" s="80" t="s">
        <v>87</v>
      </c>
      <c r="D39" s="51" t="s">
        <v>121</v>
      </c>
      <c r="E39" s="58" t="s">
        <v>441</v>
      </c>
      <c r="F39" s="79" t="s">
        <v>443</v>
      </c>
      <c r="G39" s="42" t="s">
        <v>1</v>
      </c>
      <c r="H39" s="42" t="s">
        <v>1</v>
      </c>
      <c r="I39" s="42" t="s">
        <v>1</v>
      </c>
      <c r="J39" s="42" t="s">
        <v>1</v>
      </c>
      <c r="K39" s="42" t="s">
        <v>1</v>
      </c>
      <c r="L39" s="43" t="str">
        <f t="shared" ref="L39" si="88">CONCATENATE("", C39)</f>
        <v>Infraestrutura</v>
      </c>
      <c r="M39" s="43" t="str">
        <f t="shared" ref="M39" si="89">CONCATENATE("", D39)</f>
        <v>Viária</v>
      </c>
      <c r="N39" s="43" t="str">
        <f t="shared" ref="N39" si="90">(SUBSTITUTE(SUBSTITUTE(CONCATENATE("",E39),"."," ")," De "," de "))</f>
        <v>AOE Parte</v>
      </c>
      <c r="O39" s="44" t="str">
        <f t="shared" ref="O39" si="91">F39</f>
        <v>OAE.Estaca</v>
      </c>
      <c r="P39" s="44" t="s">
        <v>467</v>
      </c>
      <c r="Q39" s="47" t="str">
        <f t="shared" si="11"/>
        <v>Parte de una obra de arte especial: pilotes de cimentación de puentes.</v>
      </c>
      <c r="R39" s="45" t="s">
        <v>1</v>
      </c>
      <c r="S39" s="46" t="str">
        <f t="shared" ref="S39" si="92">SUBSTITUTE(C39, "_", " ")</f>
        <v>Infraestrutura</v>
      </c>
      <c r="T39" s="46" t="str">
        <f t="shared" ref="T39" si="93">SUBSTITUTE(D39, "_", " ")</f>
        <v>Viária</v>
      </c>
      <c r="U39" s="46" t="str">
        <f t="shared" ref="U39" si="94">SUBSTITUTE(E39, "_", " ")</f>
        <v>AOE.Parte</v>
      </c>
      <c r="V39" s="46" t="str">
        <f t="shared" ref="V39" si="95">SUBSTITUTE(C39, "_", " ")</f>
        <v>Infraestrutura</v>
      </c>
      <c r="W39" s="20" t="str">
        <f t="shared" si="4"/>
        <v>Key.Inf.38</v>
      </c>
      <c r="X39" s="46" t="s">
        <v>239</v>
      </c>
      <c r="Y39" s="46" t="s">
        <v>256</v>
      </c>
    </row>
    <row r="40" spans="1:25" ht="6.65" customHeight="1" x14ac:dyDescent="0.4">
      <c r="A40" s="41">
        <v>39</v>
      </c>
      <c r="B40" s="79" t="s">
        <v>78</v>
      </c>
      <c r="C40" s="80" t="s">
        <v>87</v>
      </c>
      <c r="D40" s="51" t="s">
        <v>121</v>
      </c>
      <c r="E40" s="58" t="s">
        <v>441</v>
      </c>
      <c r="F40" s="79" t="s">
        <v>444</v>
      </c>
      <c r="G40" s="42" t="s">
        <v>1</v>
      </c>
      <c r="H40" s="42" t="s">
        <v>1</v>
      </c>
      <c r="I40" s="42" t="s">
        <v>1</v>
      </c>
      <c r="J40" s="42" t="s">
        <v>1</v>
      </c>
      <c r="K40" s="42" t="s">
        <v>1</v>
      </c>
      <c r="L40" s="43" t="str">
        <f t="shared" si="85"/>
        <v>Infraestrutura</v>
      </c>
      <c r="M40" s="43" t="str">
        <f t="shared" si="85"/>
        <v>Viária</v>
      </c>
      <c r="N40" s="43" t="str">
        <f t="shared" si="70"/>
        <v>AOE Parte</v>
      </c>
      <c r="O40" s="44" t="str">
        <f t="shared" si="71"/>
        <v>OAE.Fundação</v>
      </c>
      <c r="P40" s="44" t="s">
        <v>468</v>
      </c>
      <c r="Q40" s="47" t="str">
        <f t="shared" si="11"/>
        <v>Parte de una obra de arte especial: bloques de cimentación de puentes.</v>
      </c>
      <c r="R40" s="45" t="s">
        <v>1</v>
      </c>
      <c r="S40" s="46" t="str">
        <f t="shared" si="86"/>
        <v>Infraestrutura</v>
      </c>
      <c r="T40" s="46" t="str">
        <f t="shared" si="86"/>
        <v>Viária</v>
      </c>
      <c r="U40" s="46" t="str">
        <f t="shared" si="86"/>
        <v>AOE.Parte</v>
      </c>
      <c r="V40" s="46" t="str">
        <f t="shared" si="87"/>
        <v>Infraestrutura</v>
      </c>
      <c r="W40" s="20" t="str">
        <f t="shared" si="4"/>
        <v>Key.Inf.39</v>
      </c>
      <c r="X40" s="46" t="s">
        <v>233</v>
      </c>
      <c r="Y40" s="46" t="s">
        <v>256</v>
      </c>
    </row>
    <row r="41" spans="1:25" ht="6.65" customHeight="1" x14ac:dyDescent="0.4">
      <c r="A41" s="41">
        <v>40</v>
      </c>
      <c r="B41" s="79" t="s">
        <v>78</v>
      </c>
      <c r="C41" s="80" t="s">
        <v>87</v>
      </c>
      <c r="D41" s="51" t="s">
        <v>121</v>
      </c>
      <c r="E41" s="58" t="s">
        <v>441</v>
      </c>
      <c r="F41" s="79" t="s">
        <v>445</v>
      </c>
      <c r="G41" s="42" t="s">
        <v>1</v>
      </c>
      <c r="H41" s="42" t="s">
        <v>1</v>
      </c>
      <c r="I41" s="42" t="s">
        <v>1</v>
      </c>
      <c r="J41" s="42" t="s">
        <v>1</v>
      </c>
      <c r="K41" s="42" t="s">
        <v>1</v>
      </c>
      <c r="L41" s="43" t="str">
        <f t="shared" si="85"/>
        <v>Infraestrutura</v>
      </c>
      <c r="M41" s="43" t="str">
        <f t="shared" si="85"/>
        <v>Viária</v>
      </c>
      <c r="N41" s="43" t="str">
        <f t="shared" si="70"/>
        <v>AOE Parte</v>
      </c>
      <c r="O41" s="44" t="str">
        <f t="shared" si="71"/>
        <v>OAE.Encontro</v>
      </c>
      <c r="P41" s="44" t="s">
        <v>469</v>
      </c>
      <c r="Q41" s="47" t="str">
        <f t="shared" si="11"/>
        <v>Parte de una obra de arte especial: Estructura donde la red de carreteras se encuentra con las cabezas de los puentes.</v>
      </c>
      <c r="R41" s="45" t="s">
        <v>1</v>
      </c>
      <c r="S41" s="46" t="str">
        <f t="shared" si="86"/>
        <v>Infraestrutura</v>
      </c>
      <c r="T41" s="46" t="str">
        <f t="shared" si="86"/>
        <v>Viária</v>
      </c>
      <c r="U41" s="46" t="str">
        <f t="shared" si="86"/>
        <v>AOE.Parte</v>
      </c>
      <c r="V41" s="46" t="str">
        <f t="shared" si="87"/>
        <v>Infraestrutura</v>
      </c>
      <c r="W41" s="20" t="str">
        <f t="shared" si="4"/>
        <v>Key.Inf.40</v>
      </c>
      <c r="X41" s="46" t="s">
        <v>296</v>
      </c>
      <c r="Y41" s="46" t="s">
        <v>256</v>
      </c>
    </row>
    <row r="42" spans="1:25" ht="6.65" customHeight="1" x14ac:dyDescent="0.4">
      <c r="A42" s="41">
        <v>41</v>
      </c>
      <c r="B42" s="79" t="s">
        <v>78</v>
      </c>
      <c r="C42" s="80" t="s">
        <v>87</v>
      </c>
      <c r="D42" s="51" t="s">
        <v>121</v>
      </c>
      <c r="E42" s="58" t="s">
        <v>441</v>
      </c>
      <c r="F42" s="79" t="s">
        <v>446</v>
      </c>
      <c r="G42" s="42" t="s">
        <v>1</v>
      </c>
      <c r="H42" s="42" t="s">
        <v>1</v>
      </c>
      <c r="I42" s="42" t="s">
        <v>1</v>
      </c>
      <c r="J42" s="42" t="s">
        <v>1</v>
      </c>
      <c r="K42" s="42" t="s">
        <v>1</v>
      </c>
      <c r="L42" s="43" t="str">
        <f t="shared" ref="L42:L44" si="96">CONCATENATE("", C42)</f>
        <v>Infraestrutura</v>
      </c>
      <c r="M42" s="43" t="str">
        <f t="shared" ref="M42:M44" si="97">CONCATENATE("", D42)</f>
        <v>Viária</v>
      </c>
      <c r="N42" s="43" t="str">
        <f t="shared" ref="N42:N44" si="98">(SUBSTITUTE(SUBSTITUTE(CONCATENATE("",E42),"."," ")," De "," de "))</f>
        <v>AOE Parte</v>
      </c>
      <c r="O42" s="44" t="str">
        <f t="shared" ref="O42:O44" si="99">F42</f>
        <v>OAE.Pilone</v>
      </c>
      <c r="P42" s="44" t="s">
        <v>470</v>
      </c>
      <c r="Q42" s="47" t="str">
        <f t="shared" si="11"/>
        <v>Parte de una obra de arte especial: pilares que sostienen la cubierta también llamada muelle.</v>
      </c>
      <c r="R42" s="45" t="s">
        <v>1</v>
      </c>
      <c r="S42" s="46" t="str">
        <f t="shared" ref="S42:S44" si="100">SUBSTITUTE(C42, "_", " ")</f>
        <v>Infraestrutura</v>
      </c>
      <c r="T42" s="46" t="str">
        <f t="shared" ref="T42:T44" si="101">SUBSTITUTE(D42, "_", " ")</f>
        <v>Viária</v>
      </c>
      <c r="U42" s="46" t="str">
        <f t="shared" ref="U42:U44" si="102">SUBSTITUTE(E42, "_", " ")</f>
        <v>AOE.Parte</v>
      </c>
      <c r="V42" s="46" t="str">
        <f t="shared" ref="V42:V44" si="103">SUBSTITUTE(C42, "_", " ")</f>
        <v>Infraestrutura</v>
      </c>
      <c r="W42" s="20" t="str">
        <f t="shared" si="4"/>
        <v>Key.Inf.41</v>
      </c>
      <c r="X42" s="46" t="s">
        <v>236</v>
      </c>
      <c r="Y42" s="46" t="s">
        <v>256</v>
      </c>
    </row>
    <row r="43" spans="1:25" ht="6.65" customHeight="1" x14ac:dyDescent="0.4">
      <c r="A43" s="41">
        <v>42</v>
      </c>
      <c r="B43" s="79" t="s">
        <v>78</v>
      </c>
      <c r="C43" s="80" t="s">
        <v>87</v>
      </c>
      <c r="D43" s="51" t="s">
        <v>121</v>
      </c>
      <c r="E43" s="58" t="s">
        <v>441</v>
      </c>
      <c r="F43" s="79" t="s">
        <v>447</v>
      </c>
      <c r="G43" s="42" t="s">
        <v>1</v>
      </c>
      <c r="H43" s="42" t="s">
        <v>1</v>
      </c>
      <c r="I43" s="42" t="s">
        <v>1</v>
      </c>
      <c r="J43" s="42" t="s">
        <v>1</v>
      </c>
      <c r="K43" s="42" t="s">
        <v>1</v>
      </c>
      <c r="L43" s="43" t="str">
        <f t="shared" ref="L43" si="104">CONCATENATE("", C43)</f>
        <v>Infraestrutura</v>
      </c>
      <c r="M43" s="43" t="str">
        <f t="shared" ref="M43" si="105">CONCATENATE("", D43)</f>
        <v>Viária</v>
      </c>
      <c r="N43" s="43" t="str">
        <f t="shared" ref="N43" si="106">(SUBSTITUTE(SUBSTITUTE(CONCATENATE("",E43),"."," ")," De "," de "))</f>
        <v>AOE Parte</v>
      </c>
      <c r="O43" s="44" t="str">
        <f t="shared" ref="O43" si="107">F43</f>
        <v>OAE.Arco</v>
      </c>
      <c r="P43" s="44" t="s">
        <v>471</v>
      </c>
      <c r="Q43" s="47" t="str">
        <f t="shared" ref="Q43" si="108">_xlfn.TRANSLATE(P43,"pt","es")</f>
        <v>Parte de una obra de arte especial: estructura de hormigón arqueada para soportar el puente.</v>
      </c>
      <c r="R43" s="45" t="s">
        <v>1</v>
      </c>
      <c r="S43" s="46" t="str">
        <f t="shared" ref="S43" si="109">SUBSTITUTE(C43, "_", " ")</f>
        <v>Infraestrutura</v>
      </c>
      <c r="T43" s="46" t="str">
        <f t="shared" ref="T43" si="110">SUBSTITUTE(D43, "_", " ")</f>
        <v>Viária</v>
      </c>
      <c r="U43" s="46" t="str">
        <f t="shared" ref="U43" si="111">SUBSTITUTE(E43, "_", " ")</f>
        <v>AOE.Parte</v>
      </c>
      <c r="V43" s="46" t="str">
        <f t="shared" ref="V43" si="112">SUBSTITUTE(C43, "_", " ")</f>
        <v>Infraestrutura</v>
      </c>
      <c r="W43" s="20" t="str">
        <f t="shared" si="4"/>
        <v>Key.Inf.42</v>
      </c>
      <c r="X43" s="46" t="s">
        <v>249</v>
      </c>
      <c r="Y43" s="46" t="s">
        <v>256</v>
      </c>
    </row>
    <row r="44" spans="1:25" ht="6.65" customHeight="1" x14ac:dyDescent="0.4">
      <c r="A44" s="41">
        <v>43</v>
      </c>
      <c r="B44" s="79" t="s">
        <v>78</v>
      </c>
      <c r="C44" s="80" t="s">
        <v>87</v>
      </c>
      <c r="D44" s="51" t="s">
        <v>121</v>
      </c>
      <c r="E44" s="58" t="s">
        <v>441</v>
      </c>
      <c r="F44" s="79" t="s">
        <v>448</v>
      </c>
      <c r="G44" s="42" t="s">
        <v>1</v>
      </c>
      <c r="H44" s="42" t="s">
        <v>1</v>
      </c>
      <c r="I44" s="42" t="s">
        <v>1</v>
      </c>
      <c r="J44" s="42" t="s">
        <v>1</v>
      </c>
      <c r="K44" s="42" t="s">
        <v>1</v>
      </c>
      <c r="L44" s="43" t="str">
        <f t="shared" si="96"/>
        <v>Infraestrutura</v>
      </c>
      <c r="M44" s="43" t="str">
        <f t="shared" si="97"/>
        <v>Viária</v>
      </c>
      <c r="N44" s="43" t="str">
        <f t="shared" si="98"/>
        <v>AOE Parte</v>
      </c>
      <c r="O44" s="44" t="str">
        <f t="shared" si="99"/>
        <v>OAE.Torre</v>
      </c>
      <c r="P44" s="44" t="s">
        <v>472</v>
      </c>
      <c r="Q44" s="47" t="str">
        <f t="shared" si="11"/>
        <v>Parte de una obra de arte especial: Estructura vertical de hormigón sobre el tablero para soportar los cables del puente.</v>
      </c>
      <c r="R44" s="45" t="s">
        <v>1</v>
      </c>
      <c r="S44" s="46" t="str">
        <f t="shared" si="100"/>
        <v>Infraestrutura</v>
      </c>
      <c r="T44" s="46" t="str">
        <f t="shared" si="101"/>
        <v>Viária</v>
      </c>
      <c r="U44" s="46" t="str">
        <f t="shared" si="102"/>
        <v>AOE.Parte</v>
      </c>
      <c r="V44" s="46" t="str">
        <f t="shared" si="103"/>
        <v>Infraestrutura</v>
      </c>
      <c r="W44" s="20" t="str">
        <f t="shared" si="4"/>
        <v>Key.Inf.43</v>
      </c>
      <c r="X44" s="46" t="s">
        <v>252</v>
      </c>
      <c r="Y44" s="46" t="s">
        <v>256</v>
      </c>
    </row>
    <row r="45" spans="1:25" ht="6.65" customHeight="1" x14ac:dyDescent="0.4">
      <c r="A45" s="41">
        <v>44</v>
      </c>
      <c r="B45" s="79" t="s">
        <v>78</v>
      </c>
      <c r="C45" s="80" t="s">
        <v>87</v>
      </c>
      <c r="D45" s="51" t="s">
        <v>121</v>
      </c>
      <c r="E45" s="58" t="s">
        <v>441</v>
      </c>
      <c r="F45" s="79" t="s">
        <v>449</v>
      </c>
      <c r="G45" s="42" t="s">
        <v>1</v>
      </c>
      <c r="H45" s="42" t="s">
        <v>1</v>
      </c>
      <c r="I45" s="42" t="s">
        <v>1</v>
      </c>
      <c r="J45" s="42" t="s">
        <v>1</v>
      </c>
      <c r="K45" s="42" t="s">
        <v>1</v>
      </c>
      <c r="L45" s="43" t="str">
        <f t="shared" si="85"/>
        <v>Infraestrutura</v>
      </c>
      <c r="M45" s="43" t="str">
        <f t="shared" si="85"/>
        <v>Viária</v>
      </c>
      <c r="N45" s="43" t="str">
        <f t="shared" si="70"/>
        <v>AOE Parte</v>
      </c>
      <c r="O45" s="44" t="str">
        <f t="shared" si="71"/>
        <v>OAE.Mastro</v>
      </c>
      <c r="P45" s="44" t="s">
        <v>473</v>
      </c>
      <c r="Q45" s="47" t="str">
        <f t="shared" si="11"/>
        <v>Parte de una obra de arte especial: Estructura metálica vertical sobre el tablero para soportar los cables del puente.</v>
      </c>
      <c r="R45" s="45" t="s">
        <v>1</v>
      </c>
      <c r="S45" s="46" t="str">
        <f t="shared" si="86"/>
        <v>Infraestrutura</v>
      </c>
      <c r="T45" s="46" t="str">
        <f t="shared" si="86"/>
        <v>Viária</v>
      </c>
      <c r="U45" s="46" t="str">
        <f t="shared" si="86"/>
        <v>AOE.Parte</v>
      </c>
      <c r="V45" s="46" t="str">
        <f t="shared" si="87"/>
        <v>Infraestrutura</v>
      </c>
      <c r="W45" s="20" t="str">
        <f t="shared" si="4"/>
        <v>Key.Inf.44</v>
      </c>
      <c r="X45" s="46" t="s">
        <v>252</v>
      </c>
      <c r="Y45" s="46" t="s">
        <v>256</v>
      </c>
    </row>
    <row r="46" spans="1:25" ht="6.65" customHeight="1" x14ac:dyDescent="0.4">
      <c r="A46" s="41">
        <v>45</v>
      </c>
      <c r="B46" s="79" t="s">
        <v>78</v>
      </c>
      <c r="C46" s="80" t="s">
        <v>87</v>
      </c>
      <c r="D46" s="51" t="s">
        <v>121</v>
      </c>
      <c r="E46" s="58" t="s">
        <v>441</v>
      </c>
      <c r="F46" s="79" t="s">
        <v>450</v>
      </c>
      <c r="G46" s="42" t="s">
        <v>1</v>
      </c>
      <c r="H46" s="42" t="s">
        <v>1</v>
      </c>
      <c r="I46" s="42" t="s">
        <v>1</v>
      </c>
      <c r="J46" s="42" t="s">
        <v>1</v>
      </c>
      <c r="K46" s="42" t="s">
        <v>1</v>
      </c>
      <c r="L46" s="43" t="str">
        <f t="shared" ref="L46" si="113">CONCATENATE("", C46)</f>
        <v>Infraestrutura</v>
      </c>
      <c r="M46" s="43" t="str">
        <f t="shared" ref="M46" si="114">CONCATENATE("", D46)</f>
        <v>Viária</v>
      </c>
      <c r="N46" s="43" t="str">
        <f t="shared" ref="N46" si="115">(SUBSTITUTE(SUBSTITUTE(CONCATENATE("",E46),"."," ")," De "," de "))</f>
        <v>AOE Parte</v>
      </c>
      <c r="O46" s="44" t="str">
        <f t="shared" ref="O46" si="116">F46</f>
        <v>OAE.Tabuleiro</v>
      </c>
      <c r="P46" s="44" t="s">
        <v>474</v>
      </c>
      <c r="Q46" s="47" t="str">
        <f t="shared" si="11"/>
        <v>Parte de una obra de arte especial: Segmentos del tablero del puente. Los segmentos se pueden separar mediante juntas de construcción o de dilatación.</v>
      </c>
      <c r="R46" s="45" t="s">
        <v>1</v>
      </c>
      <c r="S46" s="46" t="str">
        <f t="shared" ref="S46" si="117">SUBSTITUTE(C46, "_", " ")</f>
        <v>Infraestrutura</v>
      </c>
      <c r="T46" s="46" t="str">
        <f t="shared" ref="T46" si="118">SUBSTITUTE(D46, "_", " ")</f>
        <v>Viária</v>
      </c>
      <c r="U46" s="46" t="str">
        <f t="shared" ref="U46" si="119">SUBSTITUTE(E46, "_", " ")</f>
        <v>AOE.Parte</v>
      </c>
      <c r="V46" s="46" t="str">
        <f t="shared" ref="V46" si="120">SUBSTITUTE(C46, "_", " ")</f>
        <v>Infraestrutura</v>
      </c>
      <c r="W46" s="20" t="str">
        <f t="shared" si="4"/>
        <v>Key.Inf.45</v>
      </c>
      <c r="X46" s="46" t="s">
        <v>299</v>
      </c>
      <c r="Y46" s="46" t="s">
        <v>256</v>
      </c>
    </row>
    <row r="47" spans="1:25" ht="6.65" customHeight="1" x14ac:dyDescent="0.4">
      <c r="A47" s="41">
        <v>46</v>
      </c>
      <c r="B47" s="79" t="s">
        <v>78</v>
      </c>
      <c r="C47" s="80" t="s">
        <v>87</v>
      </c>
      <c r="D47" s="51" t="s">
        <v>121</v>
      </c>
      <c r="E47" s="58" t="s">
        <v>441</v>
      </c>
      <c r="F47" s="79" t="s">
        <v>451</v>
      </c>
      <c r="G47" s="42" t="s">
        <v>1</v>
      </c>
      <c r="H47" s="42" t="s">
        <v>1</v>
      </c>
      <c r="I47" s="42" t="s">
        <v>1</v>
      </c>
      <c r="J47" s="42" t="s">
        <v>1</v>
      </c>
      <c r="K47" s="42" t="s">
        <v>1</v>
      </c>
      <c r="L47" s="43" t="str">
        <f t="shared" ref="L47:L50" si="121">CONCATENATE("", C47)</f>
        <v>Infraestrutura</v>
      </c>
      <c r="M47" s="43" t="str">
        <f t="shared" ref="M47:M50" si="122">CONCATENATE("", D47)</f>
        <v>Viária</v>
      </c>
      <c r="N47" s="43" t="str">
        <f t="shared" ref="N47:N50" si="123">(SUBSTITUTE(SUBSTITUTE(CONCATENATE("",E47),"."," ")," De "," de "))</f>
        <v>AOE Parte</v>
      </c>
      <c r="O47" s="44" t="str">
        <f t="shared" ref="O47:O50" si="124">F47</f>
        <v>OAE.Estai</v>
      </c>
      <c r="P47" s="44" t="s">
        <v>475</v>
      </c>
      <c r="Q47" s="47" t="str">
        <f t="shared" si="11"/>
        <v>Parte de una obra de arte especial: Cables de soporte de un puente atirantado.</v>
      </c>
      <c r="R47" s="45" t="s">
        <v>1</v>
      </c>
      <c r="S47" s="46" t="str">
        <f t="shared" ref="S47:S50" si="125">SUBSTITUTE(C47, "_", " ")</f>
        <v>Infraestrutura</v>
      </c>
      <c r="T47" s="46" t="str">
        <f t="shared" ref="T47:T50" si="126">SUBSTITUTE(D47, "_", " ")</f>
        <v>Viária</v>
      </c>
      <c r="U47" s="46" t="str">
        <f t="shared" ref="U47:U50" si="127">SUBSTITUTE(E47, "_", " ")</f>
        <v>AOE.Parte</v>
      </c>
      <c r="V47" s="46" t="str">
        <f t="shared" ref="V47:V50" si="128">SUBSTITUTE(C47, "_", " ")</f>
        <v>Infraestrutura</v>
      </c>
      <c r="W47" s="20" t="str">
        <f t="shared" si="4"/>
        <v>Key.Inf.46</v>
      </c>
      <c r="X47" s="46" t="s">
        <v>209</v>
      </c>
      <c r="Y47" s="46" t="s">
        <v>256</v>
      </c>
    </row>
    <row r="48" spans="1:25" ht="6.65" customHeight="1" x14ac:dyDescent="0.4">
      <c r="A48" s="41">
        <v>47</v>
      </c>
      <c r="B48" s="79" t="s">
        <v>78</v>
      </c>
      <c r="C48" s="80" t="s">
        <v>87</v>
      </c>
      <c r="D48" s="51" t="s">
        <v>121</v>
      </c>
      <c r="E48" s="58" t="s">
        <v>441</v>
      </c>
      <c r="F48" s="79" t="s">
        <v>452</v>
      </c>
      <c r="G48" s="42" t="s">
        <v>1</v>
      </c>
      <c r="H48" s="42" t="s">
        <v>1</v>
      </c>
      <c r="I48" s="42" t="s">
        <v>1</v>
      </c>
      <c r="J48" s="42" t="s">
        <v>1</v>
      </c>
      <c r="K48" s="42" t="s">
        <v>1</v>
      </c>
      <c r="L48" s="43" t="str">
        <f t="shared" ref="L48" si="129">CONCATENATE("", C48)</f>
        <v>Infraestrutura</v>
      </c>
      <c r="M48" s="43" t="str">
        <f t="shared" ref="M48" si="130">CONCATENATE("", D48)</f>
        <v>Viária</v>
      </c>
      <c r="N48" s="43" t="str">
        <f t="shared" ref="N48" si="131">(SUBSTITUTE(SUBSTITUTE(CONCATENATE("",E48),"."," ")," De "," de "))</f>
        <v>AOE Parte</v>
      </c>
      <c r="O48" s="44" t="str">
        <f t="shared" ref="O48" si="132">F48</f>
        <v>OAE.Longarina.de.Bordo</v>
      </c>
      <c r="P48" s="44" t="s">
        <v>476</v>
      </c>
      <c r="Q48" s="47" t="str">
        <f t="shared" si="11"/>
        <v>Parte de una obra de arte especial: vigas principales en dirección longitudinal en el borde del puente.</v>
      </c>
      <c r="R48" s="45" t="s">
        <v>1</v>
      </c>
      <c r="S48" s="46" t="str">
        <f t="shared" ref="S48" si="133">SUBSTITUTE(C48, "_", " ")</f>
        <v>Infraestrutura</v>
      </c>
      <c r="T48" s="46" t="str">
        <f t="shared" ref="T48" si="134">SUBSTITUTE(D48, "_", " ")</f>
        <v>Viária</v>
      </c>
      <c r="U48" s="46" t="str">
        <f t="shared" ref="U48" si="135">SUBSTITUTE(E48, "_", " ")</f>
        <v>AOE.Parte</v>
      </c>
      <c r="V48" s="46" t="str">
        <f t="shared" ref="V48" si="136">SUBSTITUTE(C48, "_", " ")</f>
        <v>Infraestrutura</v>
      </c>
      <c r="W48" s="20" t="str">
        <f t="shared" si="4"/>
        <v>Key.Inf.47</v>
      </c>
      <c r="X48" s="46" t="s">
        <v>321</v>
      </c>
      <c r="Y48" s="46" t="s">
        <v>256</v>
      </c>
    </row>
    <row r="49" spans="1:25" ht="6.65" customHeight="1" x14ac:dyDescent="0.4">
      <c r="A49" s="41">
        <v>48</v>
      </c>
      <c r="B49" s="79" t="s">
        <v>78</v>
      </c>
      <c r="C49" s="80" t="s">
        <v>87</v>
      </c>
      <c r="D49" s="51" t="s">
        <v>121</v>
      </c>
      <c r="E49" s="58" t="s">
        <v>441</v>
      </c>
      <c r="F49" s="79" t="s">
        <v>453</v>
      </c>
      <c r="G49" s="42" t="s">
        <v>1</v>
      </c>
      <c r="H49" s="42" t="s">
        <v>1</v>
      </c>
      <c r="I49" s="42" t="s">
        <v>1</v>
      </c>
      <c r="J49" s="42" t="s">
        <v>1</v>
      </c>
      <c r="K49" s="42" t="s">
        <v>1</v>
      </c>
      <c r="L49" s="43" t="str">
        <f t="shared" si="121"/>
        <v>Infraestrutura</v>
      </c>
      <c r="M49" s="43" t="str">
        <f t="shared" si="122"/>
        <v>Viária</v>
      </c>
      <c r="N49" s="43" t="str">
        <f t="shared" si="123"/>
        <v>AOE Parte</v>
      </c>
      <c r="O49" s="44" t="str">
        <f t="shared" si="124"/>
        <v>OAE.Longarina.Interna</v>
      </c>
      <c r="P49" s="44" t="s">
        <v>477</v>
      </c>
      <c r="Q49" s="47" t="str">
        <f t="shared" si="11"/>
        <v>Parte de una obra de arte especial: vigas principales en la dirección longitudinal dentro del puente.</v>
      </c>
      <c r="R49" s="45" t="s">
        <v>1</v>
      </c>
      <c r="S49" s="46" t="str">
        <f t="shared" si="125"/>
        <v>Infraestrutura</v>
      </c>
      <c r="T49" s="46" t="str">
        <f t="shared" si="126"/>
        <v>Viária</v>
      </c>
      <c r="U49" s="46" t="str">
        <f t="shared" si="127"/>
        <v>AOE.Parte</v>
      </c>
      <c r="V49" s="46" t="str">
        <f t="shared" si="128"/>
        <v>Infraestrutura</v>
      </c>
      <c r="W49" s="20" t="str">
        <f t="shared" si="4"/>
        <v>Key.Inf.48</v>
      </c>
      <c r="X49" s="46" t="s">
        <v>321</v>
      </c>
      <c r="Y49" s="46" t="s">
        <v>256</v>
      </c>
    </row>
    <row r="50" spans="1:25" ht="6.65" customHeight="1" x14ac:dyDescent="0.4">
      <c r="A50" s="41">
        <v>49</v>
      </c>
      <c r="B50" s="79" t="s">
        <v>78</v>
      </c>
      <c r="C50" s="80" t="s">
        <v>87</v>
      </c>
      <c r="D50" s="51" t="s">
        <v>121</v>
      </c>
      <c r="E50" s="58" t="s">
        <v>441</v>
      </c>
      <c r="F50" s="79" t="s">
        <v>454</v>
      </c>
      <c r="G50" s="42" t="s">
        <v>1</v>
      </c>
      <c r="H50" s="42" t="s">
        <v>1</v>
      </c>
      <c r="I50" s="42" t="s">
        <v>1</v>
      </c>
      <c r="J50" s="42" t="s">
        <v>1</v>
      </c>
      <c r="K50" s="42" t="s">
        <v>1</v>
      </c>
      <c r="L50" s="43" t="str">
        <f t="shared" si="121"/>
        <v>Infraestrutura</v>
      </c>
      <c r="M50" s="43" t="str">
        <f t="shared" si="122"/>
        <v>Viária</v>
      </c>
      <c r="N50" s="43" t="str">
        <f t="shared" si="123"/>
        <v>AOE Parte</v>
      </c>
      <c r="O50" s="44" t="str">
        <f t="shared" si="124"/>
        <v>OAE.Transversina</v>
      </c>
      <c r="P50" s="44" t="s">
        <v>478</v>
      </c>
      <c r="Q50" s="47" t="str">
        <f t="shared" si="11"/>
        <v>Parte de una obra de arte especial: vigas en la dirección transversal del puente.</v>
      </c>
      <c r="R50" s="45" t="s">
        <v>1</v>
      </c>
      <c r="S50" s="46" t="str">
        <f t="shared" si="125"/>
        <v>Infraestrutura</v>
      </c>
      <c r="T50" s="46" t="str">
        <f t="shared" si="126"/>
        <v>Viária</v>
      </c>
      <c r="U50" s="46" t="str">
        <f t="shared" si="127"/>
        <v>AOE.Parte</v>
      </c>
      <c r="V50" s="46" t="str">
        <f t="shared" si="128"/>
        <v>Infraestrutura</v>
      </c>
      <c r="W50" s="20" t="str">
        <f t="shared" si="4"/>
        <v>Key.Inf.49</v>
      </c>
      <c r="X50" s="46" t="s">
        <v>302</v>
      </c>
      <c r="Y50" s="46" t="s">
        <v>256</v>
      </c>
    </row>
    <row r="51" spans="1:25" ht="6.65" customHeight="1" x14ac:dyDescent="0.4">
      <c r="A51" s="41">
        <v>50</v>
      </c>
      <c r="B51" s="79" t="s">
        <v>78</v>
      </c>
      <c r="C51" s="80" t="s">
        <v>87</v>
      </c>
      <c r="D51" s="51" t="s">
        <v>121</v>
      </c>
      <c r="E51" s="58" t="s">
        <v>441</v>
      </c>
      <c r="F51" s="79" t="s">
        <v>455</v>
      </c>
      <c r="G51" s="42" t="s">
        <v>1</v>
      </c>
      <c r="H51" s="42" t="s">
        <v>1</v>
      </c>
      <c r="I51" s="42" t="s">
        <v>1</v>
      </c>
      <c r="J51" s="42" t="s">
        <v>1</v>
      </c>
      <c r="K51" s="42" t="s">
        <v>1</v>
      </c>
      <c r="L51" s="43" t="str">
        <f t="shared" si="85"/>
        <v>Infraestrutura</v>
      </c>
      <c r="M51" s="43" t="str">
        <f t="shared" si="85"/>
        <v>Viária</v>
      </c>
      <c r="N51" s="43" t="str">
        <f t="shared" si="70"/>
        <v>AOE Parte</v>
      </c>
      <c r="O51" s="44" t="str">
        <f t="shared" si="71"/>
        <v>OAE.Contraventamento</v>
      </c>
      <c r="P51" s="44" t="s">
        <v>479</v>
      </c>
      <c r="Q51" s="47" t="str">
        <f t="shared" si="11"/>
        <v>Parte de una obra de arte especial: el arriostramiento del puente.</v>
      </c>
      <c r="R51" s="45" t="s">
        <v>1</v>
      </c>
      <c r="S51" s="46" t="str">
        <f t="shared" si="86"/>
        <v>Infraestrutura</v>
      </c>
      <c r="T51" s="46" t="str">
        <f t="shared" si="86"/>
        <v>Viária</v>
      </c>
      <c r="U51" s="46" t="str">
        <f t="shared" si="86"/>
        <v>AOE.Parte</v>
      </c>
      <c r="V51" s="46" t="str">
        <f t="shared" si="87"/>
        <v>Infraestrutura</v>
      </c>
      <c r="W51" s="20" t="str">
        <f t="shared" si="4"/>
        <v>Key.Inf.50</v>
      </c>
      <c r="X51" s="46" t="s">
        <v>305</v>
      </c>
      <c r="Y51" s="46" t="s">
        <v>256</v>
      </c>
    </row>
    <row r="52" spans="1:25" ht="6.65" customHeight="1" x14ac:dyDescent="0.4">
      <c r="A52" s="41">
        <v>51</v>
      </c>
      <c r="B52" s="79" t="s">
        <v>78</v>
      </c>
      <c r="C52" s="80" t="s">
        <v>87</v>
      </c>
      <c r="D52" s="51" t="s">
        <v>121</v>
      </c>
      <c r="E52" s="58" t="s">
        <v>441</v>
      </c>
      <c r="F52" s="79" t="s">
        <v>456</v>
      </c>
      <c r="G52" s="42" t="s">
        <v>1</v>
      </c>
      <c r="H52" s="42" t="s">
        <v>1</v>
      </c>
      <c r="I52" s="42" t="s">
        <v>1</v>
      </c>
      <c r="J52" s="42" t="s">
        <v>1</v>
      </c>
      <c r="K52" s="42" t="s">
        <v>1</v>
      </c>
      <c r="L52" s="43" t="str">
        <f t="shared" si="85"/>
        <v>Infraestrutura</v>
      </c>
      <c r="M52" s="43" t="str">
        <f t="shared" si="85"/>
        <v>Viária</v>
      </c>
      <c r="N52" s="43" t="str">
        <f t="shared" si="70"/>
        <v>AOE Parte</v>
      </c>
      <c r="O52" s="44" t="str">
        <f t="shared" si="71"/>
        <v>OAE.Diafragma</v>
      </c>
      <c r="P52" s="44" t="s">
        <v>480</v>
      </c>
      <c r="Q52" s="47" t="str">
        <f t="shared" ref="Q52:Q53" si="137">_xlfn.TRANSLATE(P52,"pt","es")</f>
        <v>Parte de una obra de arte especial: Muros en la dirección transversal del puente.</v>
      </c>
      <c r="R52" s="45" t="s">
        <v>1</v>
      </c>
      <c r="S52" s="46" t="str">
        <f t="shared" si="86"/>
        <v>Infraestrutura</v>
      </c>
      <c r="T52" s="46" t="str">
        <f t="shared" si="86"/>
        <v>Viária</v>
      </c>
      <c r="U52" s="46" t="str">
        <f t="shared" si="86"/>
        <v>AOE.Parte</v>
      </c>
      <c r="V52" s="46" t="str">
        <f t="shared" si="87"/>
        <v>Infraestrutura</v>
      </c>
      <c r="W52" s="20" t="str">
        <f t="shared" si="4"/>
        <v>Key.Inf.51</v>
      </c>
      <c r="X52" s="46" t="s">
        <v>242</v>
      </c>
      <c r="Y52" s="46" t="s">
        <v>256</v>
      </c>
    </row>
    <row r="53" spans="1:25" ht="6.65" customHeight="1" x14ac:dyDescent="0.4">
      <c r="A53" s="41">
        <v>52</v>
      </c>
      <c r="B53" s="79" t="s">
        <v>78</v>
      </c>
      <c r="C53" s="80" t="s">
        <v>87</v>
      </c>
      <c r="D53" s="51" t="s">
        <v>121</v>
      </c>
      <c r="E53" s="58" t="s">
        <v>441</v>
      </c>
      <c r="F53" s="79" t="s">
        <v>457</v>
      </c>
      <c r="G53" s="42" t="s">
        <v>1</v>
      </c>
      <c r="H53" s="42" t="s">
        <v>1</v>
      </c>
      <c r="I53" s="42" t="s">
        <v>1</v>
      </c>
      <c r="J53" s="42" t="s">
        <v>1</v>
      </c>
      <c r="K53" s="42" t="s">
        <v>1</v>
      </c>
      <c r="L53" s="43" t="str">
        <f t="shared" si="85"/>
        <v>Infraestrutura</v>
      </c>
      <c r="M53" s="43" t="str">
        <f t="shared" si="85"/>
        <v>Viária</v>
      </c>
      <c r="N53" s="43" t="str">
        <f t="shared" si="70"/>
        <v>AOE Parte</v>
      </c>
      <c r="O53" s="44" t="str">
        <f t="shared" si="71"/>
        <v>OAE.Treliça</v>
      </c>
      <c r="P53" s="44" t="s">
        <v>481</v>
      </c>
      <c r="Q53" s="47" t="str">
        <f t="shared" si="137"/>
        <v>Parte de una obra de arte especial: cerchas de puentes.</v>
      </c>
      <c r="R53" s="45" t="s">
        <v>1</v>
      </c>
      <c r="S53" s="46" t="str">
        <f t="shared" si="86"/>
        <v>Infraestrutura</v>
      </c>
      <c r="T53" s="46" t="str">
        <f t="shared" si="86"/>
        <v>Viária</v>
      </c>
      <c r="U53" s="46" t="str">
        <f t="shared" si="86"/>
        <v>AOE.Parte</v>
      </c>
      <c r="V53" s="46" t="str">
        <f t="shared" si="87"/>
        <v>Infraestrutura</v>
      </c>
      <c r="W53" s="20" t="str">
        <f t="shared" si="4"/>
        <v>Key.Inf.52</v>
      </c>
      <c r="X53" s="46" t="s">
        <v>311</v>
      </c>
      <c r="Y53" s="46" t="s">
        <v>256</v>
      </c>
    </row>
    <row r="54" spans="1:25" ht="6.65" customHeight="1" x14ac:dyDescent="0.4">
      <c r="A54" s="41">
        <v>53</v>
      </c>
      <c r="B54" s="79" t="s">
        <v>78</v>
      </c>
      <c r="C54" s="80" t="s">
        <v>87</v>
      </c>
      <c r="D54" s="51" t="s">
        <v>121</v>
      </c>
      <c r="E54" s="58" t="s">
        <v>441</v>
      </c>
      <c r="F54" s="79" t="s">
        <v>458</v>
      </c>
      <c r="G54" s="42" t="s">
        <v>1</v>
      </c>
      <c r="H54" s="42" t="s">
        <v>1</v>
      </c>
      <c r="I54" s="42" t="s">
        <v>1</v>
      </c>
      <c r="J54" s="42" t="s">
        <v>1</v>
      </c>
      <c r="K54" s="42" t="s">
        <v>1</v>
      </c>
      <c r="L54" s="43" t="str">
        <f t="shared" si="85"/>
        <v>Infraestrutura</v>
      </c>
      <c r="M54" s="43" t="str">
        <f t="shared" si="85"/>
        <v>Viária</v>
      </c>
      <c r="N54" s="43" t="str">
        <f t="shared" si="70"/>
        <v>AOE Parte</v>
      </c>
      <c r="O54" s="44" t="str">
        <f t="shared" si="71"/>
        <v>OAE.Defesa</v>
      </c>
      <c r="P54" s="44" t="s">
        <v>482</v>
      </c>
      <c r="Q54" s="47" t="str">
        <f t="shared" si="11"/>
        <v>Parte de una Obra de Arte Especial: Elemento de defensa estructural de la obra de Arte Especial.</v>
      </c>
      <c r="R54" s="45" t="s">
        <v>1</v>
      </c>
      <c r="S54" s="46" t="str">
        <f t="shared" si="86"/>
        <v>Infraestrutura</v>
      </c>
      <c r="T54" s="46" t="str">
        <f t="shared" si="86"/>
        <v>Viária</v>
      </c>
      <c r="U54" s="46" t="str">
        <f t="shared" si="86"/>
        <v>AOE.Parte</v>
      </c>
      <c r="V54" s="46" t="str">
        <f t="shared" si="87"/>
        <v>Infraestrutura</v>
      </c>
      <c r="W54" s="20" t="str">
        <f t="shared" si="4"/>
        <v>Key.Inf.53</v>
      </c>
      <c r="X54" s="46" t="s">
        <v>242</v>
      </c>
      <c r="Y54" s="46" t="s">
        <v>256</v>
      </c>
    </row>
    <row r="55" spans="1:25" ht="6.65" customHeight="1" x14ac:dyDescent="0.4">
      <c r="A55" s="41">
        <v>54</v>
      </c>
      <c r="B55" s="79" t="s">
        <v>78</v>
      </c>
      <c r="C55" s="80" t="s">
        <v>87</v>
      </c>
      <c r="D55" s="51" t="s">
        <v>121</v>
      </c>
      <c r="E55" s="58" t="s">
        <v>441</v>
      </c>
      <c r="F55" s="79" t="s">
        <v>459</v>
      </c>
      <c r="G55" s="42" t="s">
        <v>1</v>
      </c>
      <c r="H55" s="42" t="s">
        <v>1</v>
      </c>
      <c r="I55" s="42" t="s">
        <v>1</v>
      </c>
      <c r="J55" s="42" t="s">
        <v>1</v>
      </c>
      <c r="K55" s="42" t="s">
        <v>1</v>
      </c>
      <c r="L55" s="43" t="str">
        <f t="shared" si="85"/>
        <v>Infraestrutura</v>
      </c>
      <c r="M55" s="43" t="str">
        <f t="shared" si="85"/>
        <v>Viária</v>
      </c>
      <c r="N55" s="43" t="str">
        <f t="shared" si="70"/>
        <v>AOE Parte</v>
      </c>
      <c r="O55" s="44" t="str">
        <f t="shared" si="71"/>
        <v>OAE.Rolamento</v>
      </c>
      <c r="P55" s="44" t="s">
        <v>483</v>
      </c>
      <c r="Q55" s="47" t="str">
        <f t="shared" si="11"/>
        <v>Parte de una obra de arte especial: Capa de asfalto de la pista de la carretera de la tabla.</v>
      </c>
      <c r="R55" s="45" t="s">
        <v>1</v>
      </c>
      <c r="S55" s="46" t="str">
        <f t="shared" si="86"/>
        <v>Infraestrutura</v>
      </c>
      <c r="T55" s="46" t="str">
        <f t="shared" si="86"/>
        <v>Viária</v>
      </c>
      <c r="U55" s="46" t="str">
        <f t="shared" si="86"/>
        <v>AOE.Parte</v>
      </c>
      <c r="V55" s="46" t="str">
        <f t="shared" si="87"/>
        <v>Infraestrutura</v>
      </c>
      <c r="W55" s="20" t="str">
        <f t="shared" si="4"/>
        <v>Key.Inf.54</v>
      </c>
      <c r="X55" s="44" t="s">
        <v>327</v>
      </c>
      <c r="Y55" s="83" t="s">
        <v>331</v>
      </c>
    </row>
    <row r="56" spans="1:25" ht="6.65" customHeight="1" x14ac:dyDescent="0.4">
      <c r="A56" s="41">
        <v>55</v>
      </c>
      <c r="B56" s="79" t="s">
        <v>78</v>
      </c>
      <c r="C56" s="80" t="s">
        <v>87</v>
      </c>
      <c r="D56" s="51" t="s">
        <v>121</v>
      </c>
      <c r="E56" s="58" t="s">
        <v>441</v>
      </c>
      <c r="F56" s="79" t="s">
        <v>460</v>
      </c>
      <c r="G56" s="42" t="s">
        <v>1</v>
      </c>
      <c r="H56" s="42" t="s">
        <v>1</v>
      </c>
      <c r="I56" s="42" t="s">
        <v>1</v>
      </c>
      <c r="J56" s="42" t="s">
        <v>1</v>
      </c>
      <c r="K56" s="42" t="s">
        <v>1</v>
      </c>
      <c r="L56" s="43" t="str">
        <f t="shared" si="85"/>
        <v>Infraestrutura</v>
      </c>
      <c r="M56" s="43" t="str">
        <f t="shared" si="85"/>
        <v>Viária</v>
      </c>
      <c r="N56" s="43" t="str">
        <f t="shared" si="70"/>
        <v>AOE Parte</v>
      </c>
      <c r="O56" s="44" t="str">
        <f t="shared" si="71"/>
        <v>OAE.Leito</v>
      </c>
      <c r="P56" s="44" t="s">
        <v>484</v>
      </c>
      <c r="Q56" s="47" t="str">
        <f t="shared" ref="Q56" si="138">_xlfn.TRANSLATE(P56,"pt","es")</f>
        <v>Parte de una obra de arte especial: Capa de subsuelo de la calzada del tablero.</v>
      </c>
      <c r="R56" s="45" t="s">
        <v>1</v>
      </c>
      <c r="S56" s="46" t="str">
        <f t="shared" si="86"/>
        <v>Infraestrutura</v>
      </c>
      <c r="T56" s="46" t="str">
        <f t="shared" si="86"/>
        <v>Viária</v>
      </c>
      <c r="U56" s="46" t="str">
        <f t="shared" si="86"/>
        <v>AOE.Parte</v>
      </c>
      <c r="V56" s="46" t="str">
        <f t="shared" si="87"/>
        <v>Infraestrutura</v>
      </c>
      <c r="W56" s="20" t="str">
        <f t="shared" si="4"/>
        <v>Key.Inf.55</v>
      </c>
      <c r="X56" s="44" t="s">
        <v>327</v>
      </c>
      <c r="Y56" s="83" t="s">
        <v>331</v>
      </c>
    </row>
    <row r="57" spans="1:25" ht="6.65" customHeight="1" x14ac:dyDescent="0.4">
      <c r="A57" s="41">
        <v>56</v>
      </c>
      <c r="B57" s="79" t="s">
        <v>78</v>
      </c>
      <c r="C57" s="80" t="s">
        <v>87</v>
      </c>
      <c r="D57" s="51" t="s">
        <v>121</v>
      </c>
      <c r="E57" s="58" t="s">
        <v>441</v>
      </c>
      <c r="F57" s="79" t="s">
        <v>461</v>
      </c>
      <c r="G57" s="42" t="s">
        <v>1</v>
      </c>
      <c r="H57" s="42" t="s">
        <v>1</v>
      </c>
      <c r="I57" s="42" t="s">
        <v>1</v>
      </c>
      <c r="J57" s="42" t="s">
        <v>1</v>
      </c>
      <c r="K57" s="42" t="s">
        <v>1</v>
      </c>
      <c r="L57" s="43" t="str">
        <f t="shared" ref="L57" si="139">CONCATENATE("", C57)</f>
        <v>Infraestrutura</v>
      </c>
      <c r="M57" s="43" t="str">
        <f t="shared" ref="M57" si="140">CONCATENATE("", D57)</f>
        <v>Viária</v>
      </c>
      <c r="N57" s="43" t="str">
        <f t="shared" ref="N57" si="141">(SUBSTITUTE(SUBSTITUTE(CONCATENATE("",E57),"."," ")," De "," de "))</f>
        <v>AOE Parte</v>
      </c>
      <c r="O57" s="44" t="str">
        <f t="shared" ref="O57" si="142">F57</f>
        <v>OAE.Junta</v>
      </c>
      <c r="P57" s="44" t="s">
        <v>485</v>
      </c>
      <c r="Q57" s="47" t="str">
        <f t="shared" si="11"/>
        <v>Parte de una obra de arte especial: Junta de expansión de carretera de la plataforma.</v>
      </c>
      <c r="R57" s="45" t="s">
        <v>1</v>
      </c>
      <c r="S57" s="46" t="str">
        <f t="shared" ref="S57" si="143">SUBSTITUTE(C57, "_", " ")</f>
        <v>Infraestrutura</v>
      </c>
      <c r="T57" s="46" t="str">
        <f t="shared" ref="T57" si="144">SUBSTITUTE(D57, "_", " ")</f>
        <v>Viária</v>
      </c>
      <c r="U57" s="46" t="str">
        <f t="shared" ref="U57" si="145">SUBSTITUTE(E57, "_", " ")</f>
        <v>AOE.Parte</v>
      </c>
      <c r="V57" s="46" t="str">
        <f t="shared" ref="V57" si="146">SUBSTITUTE(C57, "_", " ")</f>
        <v>Infraestrutura</v>
      </c>
      <c r="W57" s="20" t="str">
        <f t="shared" si="4"/>
        <v>Key.Inf.56</v>
      </c>
      <c r="X57" s="44" t="s">
        <v>327</v>
      </c>
      <c r="Y57" s="46" t="s">
        <v>353</v>
      </c>
    </row>
    <row r="58" spans="1:25" ht="6.65" customHeight="1" x14ac:dyDescent="0.4">
      <c r="A58" s="41">
        <v>57</v>
      </c>
      <c r="B58" s="79" t="s">
        <v>78</v>
      </c>
      <c r="C58" s="80" t="s">
        <v>87</v>
      </c>
      <c r="D58" s="51" t="s">
        <v>121</v>
      </c>
      <c r="E58" s="58" t="s">
        <v>441</v>
      </c>
      <c r="F58" s="79" t="s">
        <v>462</v>
      </c>
      <c r="G58" s="42" t="s">
        <v>1</v>
      </c>
      <c r="H58" s="42" t="s">
        <v>1</v>
      </c>
      <c r="I58" s="42" t="s">
        <v>1</v>
      </c>
      <c r="J58" s="42" t="s">
        <v>1</v>
      </c>
      <c r="K58" s="42" t="s">
        <v>1</v>
      </c>
      <c r="L58" s="43" t="str">
        <f t="shared" si="85"/>
        <v>Infraestrutura</v>
      </c>
      <c r="M58" s="43" t="str">
        <f t="shared" si="85"/>
        <v>Viária</v>
      </c>
      <c r="N58" s="43" t="str">
        <f t="shared" si="70"/>
        <v>AOE Parte</v>
      </c>
      <c r="O58" s="44" t="str">
        <f t="shared" si="71"/>
        <v>OAE.Drenagem</v>
      </c>
      <c r="P58" s="44" t="s">
        <v>486</v>
      </c>
      <c r="Q58" s="47" t="str">
        <f t="shared" si="11"/>
        <v>Parte de una obra de arte especial: elemento de drenaje de agua en el puente.</v>
      </c>
      <c r="R58" s="45" t="s">
        <v>1</v>
      </c>
      <c r="S58" s="46" t="str">
        <f t="shared" si="86"/>
        <v>Infraestrutura</v>
      </c>
      <c r="T58" s="46" t="str">
        <f t="shared" si="86"/>
        <v>Viária</v>
      </c>
      <c r="U58" s="46" t="str">
        <f t="shared" si="86"/>
        <v>AOE.Parte</v>
      </c>
      <c r="V58" s="46" t="str">
        <f t="shared" si="87"/>
        <v>Infraestrutura</v>
      </c>
      <c r="W58" s="20" t="str">
        <f t="shared" si="4"/>
        <v>Key.Inf.57</v>
      </c>
      <c r="X58" s="84" t="s">
        <v>430</v>
      </c>
      <c r="Y58" s="84" t="s">
        <v>431</v>
      </c>
    </row>
    <row r="59" spans="1:25" ht="6.65" customHeight="1" x14ac:dyDescent="0.4">
      <c r="A59" s="41">
        <v>58</v>
      </c>
      <c r="B59" s="79" t="s">
        <v>78</v>
      </c>
      <c r="C59" s="80" t="s">
        <v>87</v>
      </c>
      <c r="D59" s="51" t="s">
        <v>121</v>
      </c>
      <c r="E59" s="58" t="s">
        <v>441</v>
      </c>
      <c r="F59" s="79" t="s">
        <v>463</v>
      </c>
      <c r="G59" s="42" t="s">
        <v>1</v>
      </c>
      <c r="H59" s="42" t="s">
        <v>1</v>
      </c>
      <c r="I59" s="42" t="s">
        <v>1</v>
      </c>
      <c r="J59" s="42" t="s">
        <v>1</v>
      </c>
      <c r="K59" s="42" t="s">
        <v>1</v>
      </c>
      <c r="L59" s="43" t="str">
        <f t="shared" ref="L59" si="147">CONCATENATE("", C59)</f>
        <v>Infraestrutura</v>
      </c>
      <c r="M59" s="43" t="str">
        <f t="shared" ref="M59" si="148">CONCATENATE("", D59)</f>
        <v>Viária</v>
      </c>
      <c r="N59" s="43" t="str">
        <f t="shared" ref="N59" si="149">(SUBSTITUTE(SUBSTITUTE(CONCATENATE("",E59),"."," ")," De "," de "))</f>
        <v>AOE Parte</v>
      </c>
      <c r="O59" s="44" t="str">
        <f t="shared" ref="O59" si="150">F59</f>
        <v>OAE.Sinalização</v>
      </c>
      <c r="P59" s="44" t="s">
        <v>487</v>
      </c>
      <c r="Q59" s="47" t="str">
        <f t="shared" ref="Q59" si="151">_xlfn.TRANSLATE(P59,"pt","es")</f>
        <v>Parte de una obra de arte especial: placas de información tipo elemento de señalización.</v>
      </c>
      <c r="R59" s="45" t="s">
        <v>1</v>
      </c>
      <c r="S59" s="46" t="str">
        <f t="shared" ref="S59" si="152">SUBSTITUTE(C59, "_", " ")</f>
        <v>Infraestrutura</v>
      </c>
      <c r="T59" s="46" t="str">
        <f t="shared" ref="T59" si="153">SUBSTITUTE(D59, "_", " ")</f>
        <v>Viária</v>
      </c>
      <c r="U59" s="46" t="str">
        <f t="shared" ref="U59" si="154">SUBSTITUTE(E59, "_", " ")</f>
        <v>AOE.Parte</v>
      </c>
      <c r="V59" s="46" t="str">
        <f t="shared" ref="V59" si="155">SUBSTITUTE(C59, "_", " ")</f>
        <v>Infraestrutura</v>
      </c>
      <c r="W59" s="20" t="str">
        <f t="shared" si="4"/>
        <v>Key.Inf.58</v>
      </c>
      <c r="X59" s="44" t="s">
        <v>433</v>
      </c>
      <c r="Y59" s="46" t="s">
        <v>432</v>
      </c>
    </row>
    <row r="60" spans="1:25" ht="6.65" customHeight="1" x14ac:dyDescent="0.4">
      <c r="A60" s="41">
        <v>59</v>
      </c>
      <c r="B60" s="79" t="s">
        <v>78</v>
      </c>
      <c r="C60" s="80" t="s">
        <v>87</v>
      </c>
      <c r="D60" s="51" t="s">
        <v>121</v>
      </c>
      <c r="E60" s="58" t="s">
        <v>441</v>
      </c>
      <c r="F60" s="79" t="s">
        <v>464</v>
      </c>
      <c r="G60" s="42" t="s">
        <v>1</v>
      </c>
      <c r="H60" s="42" t="s">
        <v>1</v>
      </c>
      <c r="I60" s="42" t="s">
        <v>1</v>
      </c>
      <c r="J60" s="42" t="s">
        <v>1</v>
      </c>
      <c r="K60" s="42" t="s">
        <v>1</v>
      </c>
      <c r="L60" s="43" t="str">
        <f t="shared" ref="L60" si="156">CONCATENATE("", C60)</f>
        <v>Infraestrutura</v>
      </c>
      <c r="M60" s="43" t="str">
        <f t="shared" ref="M60" si="157">CONCATENATE("", D60)</f>
        <v>Viária</v>
      </c>
      <c r="N60" s="43" t="str">
        <f t="shared" ref="N60" si="158">(SUBSTITUTE(SUBSTITUTE(CONCATENATE("",E60),"."," ")," De "," de "))</f>
        <v>AOE Parte</v>
      </c>
      <c r="O60" s="44" t="str">
        <f t="shared" ref="O60" si="159">F60</f>
        <v>OAE.Iluminação</v>
      </c>
      <c r="P60" s="44" t="s">
        <v>488</v>
      </c>
      <c r="Q60" s="47" t="str">
        <f t="shared" ref="Q60" si="160">_xlfn.TRANSLATE(P60,"pt","es")</f>
        <v>Parte de una obra de arte especial: elemento de iluminación similar a una farola.</v>
      </c>
      <c r="R60" s="45" t="s">
        <v>1</v>
      </c>
      <c r="S60" s="46" t="str">
        <f t="shared" ref="S60" si="161">SUBSTITUTE(C60, "_", " ")</f>
        <v>Infraestrutura</v>
      </c>
      <c r="T60" s="46" t="str">
        <f t="shared" ref="T60" si="162">SUBSTITUTE(D60, "_", " ")</f>
        <v>Viária</v>
      </c>
      <c r="U60" s="46" t="str">
        <f t="shared" ref="U60" si="163">SUBSTITUTE(E60, "_", " ")</f>
        <v>AOE.Parte</v>
      </c>
      <c r="V60" s="46" t="str">
        <f t="shared" ref="V60" si="164">SUBSTITUTE(C60, "_", " ")</f>
        <v>Infraestrutura</v>
      </c>
      <c r="W60" s="20" t="str">
        <f t="shared" si="4"/>
        <v>Key.Inf.59</v>
      </c>
      <c r="X60" s="44" t="s">
        <v>435</v>
      </c>
      <c r="Y60" s="46" t="s">
        <v>434</v>
      </c>
    </row>
  </sheetData>
  <conditionalFormatting sqref="F1:F2">
    <cfRule type="duplicateValues" dxfId="19" priority="122"/>
  </conditionalFormatting>
  <conditionalFormatting sqref="F1:F1048576">
    <cfRule type="duplicateValues" dxfId="18" priority="13"/>
  </conditionalFormatting>
  <conditionalFormatting sqref="F3:F32">
    <cfRule type="duplicateValues" dxfId="17" priority="131"/>
  </conditionalFormatting>
  <conditionalFormatting sqref="F33:F37">
    <cfRule type="duplicateValues" dxfId="16" priority="30"/>
  </conditionalFormatting>
  <conditionalFormatting sqref="F61:F1048576 F1:F37">
    <cfRule type="duplicateValues" dxfId="15" priority="35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074218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07421875" style="5"/>
  </cols>
  <sheetData>
    <row r="1" spans="1:21" s="3" customFormat="1" ht="49.5" customHeight="1" x14ac:dyDescent="0.2">
      <c r="A1" s="29" t="s">
        <v>22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0" t="s">
        <v>14</v>
      </c>
      <c r="O1" s="30" t="s">
        <v>15</v>
      </c>
      <c r="P1" s="30" t="s">
        <v>16</v>
      </c>
      <c r="Q1" s="30" t="s">
        <v>17</v>
      </c>
      <c r="R1" s="30" t="s">
        <v>18</v>
      </c>
      <c r="S1" s="30" t="s">
        <v>19</v>
      </c>
      <c r="T1" s="30" t="s">
        <v>20</v>
      </c>
      <c r="U1" s="30" t="s">
        <v>21</v>
      </c>
    </row>
    <row r="2" spans="1:21" ht="9" customHeight="1" x14ac:dyDescent="0.2">
      <c r="A2" s="29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9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B4" sqref="B4"/>
    </sheetView>
  </sheetViews>
  <sheetFormatPr defaultColWidth="9.07421875" defaultRowHeight="14.6" x14ac:dyDescent="0.4"/>
  <cols>
    <col min="1" max="1" width="3.3046875" customWidth="1"/>
    <col min="2" max="2" width="3.765625" bestFit="1" customWidth="1"/>
    <col min="3" max="3" width="6.765625" bestFit="1" customWidth="1"/>
  </cols>
  <sheetData>
    <row r="1" spans="1:3" ht="29.25" customHeight="1" x14ac:dyDescent="0.4">
      <c r="A1" s="26">
        <v>1</v>
      </c>
      <c r="B1" s="27" t="s">
        <v>79</v>
      </c>
      <c r="C1" s="27" t="s">
        <v>80</v>
      </c>
    </row>
    <row r="2" spans="1:3" ht="10.85" customHeight="1" x14ac:dyDescent="0.4">
      <c r="A2" s="13">
        <v>2</v>
      </c>
      <c r="B2" s="28" t="s">
        <v>1</v>
      </c>
      <c r="C2" s="28" t="s">
        <v>1</v>
      </c>
    </row>
  </sheetData>
  <conditionalFormatting sqref="A1:A2">
    <cfRule type="cellIs" dxfId="1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3"/>
  <sheetViews>
    <sheetView zoomScale="235" zoomScaleNormal="235" workbookViewId="0">
      <pane ySplit="1" topLeftCell="A2" activePane="bottomLeft" state="frozen"/>
      <selection pane="bottomLeft" activeCell="M4" sqref="M4"/>
    </sheetView>
  </sheetViews>
  <sheetFormatPr defaultColWidth="9.07421875" defaultRowHeight="6.75" customHeight="1" x14ac:dyDescent="0.4"/>
  <cols>
    <col min="1" max="1" width="1.765625" bestFit="1" customWidth="1"/>
    <col min="2" max="3" width="4.61328125" bestFit="1" customWidth="1"/>
    <col min="4" max="4" width="2.3828125" bestFit="1" customWidth="1"/>
    <col min="5" max="5" width="2.23046875" bestFit="1" customWidth="1"/>
    <col min="6" max="6" width="2.3828125" bestFit="1" customWidth="1"/>
    <col min="7" max="7" width="2.23046875" bestFit="1" customWidth="1"/>
    <col min="8" max="8" width="2.3828125" style="35" bestFit="1" customWidth="1"/>
    <col min="9" max="9" width="2.23046875" style="35" bestFit="1" customWidth="1"/>
    <col min="10" max="10" width="2.3828125" style="35" bestFit="1" customWidth="1"/>
    <col min="11" max="11" width="2.23046875" style="35" bestFit="1" customWidth="1"/>
    <col min="12" max="12" width="4.765625" customWidth="1"/>
    <col min="13" max="13" width="20.921875" bestFit="1" customWidth="1"/>
    <col min="14" max="14" width="2.3828125" style="31" bestFit="1" customWidth="1"/>
    <col min="15" max="15" width="2.23046875" style="31" bestFit="1" customWidth="1"/>
    <col min="16" max="16" width="2.3828125" style="31" bestFit="1" customWidth="1"/>
    <col min="17" max="17" width="2.23046875" style="32" bestFit="1" customWidth="1"/>
    <col min="18" max="18" width="2.3828125" style="64" bestFit="1" customWidth="1"/>
    <col min="19" max="19" width="2.23046875" style="64" bestFit="1" customWidth="1"/>
    <col min="20" max="20" width="2.3828125" style="64" bestFit="1" customWidth="1"/>
    <col min="21" max="21" width="2.23046875" style="64" bestFit="1" customWidth="1"/>
    <col min="22" max="22" width="2.3828125" style="64" bestFit="1" customWidth="1"/>
    <col min="23" max="23" width="2.23046875" style="76" bestFit="1" customWidth="1"/>
    <col min="24" max="24" width="2.3828125" style="64" bestFit="1" customWidth="1"/>
    <col min="25" max="25" width="2.23046875" style="76" bestFit="1" customWidth="1"/>
    <col min="26" max="26" width="2.3828125" style="35" bestFit="1" customWidth="1"/>
    <col min="27" max="27" width="2.23046875" style="75" bestFit="1" customWidth="1"/>
    <col min="28" max="28" width="2.3828125" style="66" bestFit="1" customWidth="1"/>
    <col min="29" max="29" width="2.23046875" style="72" bestFit="1" customWidth="1"/>
    <col min="30" max="30" width="2.3828125" style="35" bestFit="1" customWidth="1"/>
    <col min="31" max="31" width="2.23046875" style="72" bestFit="1" customWidth="1"/>
    <col min="32" max="32" width="2.3828125" style="35" bestFit="1" customWidth="1"/>
    <col min="33" max="33" width="2.23046875" style="72" bestFit="1" customWidth="1"/>
    <col min="34" max="34" width="2.3828125" style="35" bestFit="1" customWidth="1"/>
    <col min="35" max="35" width="2.23046875" style="70" bestFit="1" customWidth="1"/>
    <col min="36" max="36" width="2.3828125" bestFit="1" customWidth="1"/>
    <col min="37" max="37" width="2.23046875" bestFit="1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style="70" bestFit="1" customWidth="1"/>
    <col min="42" max="42" width="2.3828125" bestFit="1" customWidth="1"/>
    <col min="43" max="43" width="2.23046875" style="78" bestFit="1" customWidth="1"/>
    <col min="44" max="44" width="2.3828125" bestFit="1" customWidth="1"/>
    <col min="45" max="45" width="2.23046875" style="78" bestFit="1" customWidth="1"/>
    <col min="46" max="46" width="2.3828125" bestFit="1" customWidth="1"/>
    <col min="47" max="47" width="2.23046875" style="78" bestFit="1" customWidth="1"/>
  </cols>
  <sheetData>
    <row r="1" spans="1:47" ht="45.75" customHeight="1" x14ac:dyDescent="0.4">
      <c r="A1" s="37" t="s">
        <v>76</v>
      </c>
      <c r="B1" s="22" t="s">
        <v>34</v>
      </c>
      <c r="C1" s="25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38" t="s">
        <v>33</v>
      </c>
      <c r="I1" s="38" t="s">
        <v>77</v>
      </c>
      <c r="J1" s="38" t="s">
        <v>33</v>
      </c>
      <c r="K1" s="38" t="s">
        <v>77</v>
      </c>
      <c r="L1" s="25" t="s">
        <v>33</v>
      </c>
      <c r="M1" s="22" t="s">
        <v>77</v>
      </c>
      <c r="N1" s="25" t="s">
        <v>33</v>
      </c>
      <c r="O1" s="25" t="s">
        <v>77</v>
      </c>
      <c r="P1" s="25" t="s">
        <v>33</v>
      </c>
      <c r="Q1" s="22" t="s">
        <v>77</v>
      </c>
      <c r="R1" s="38" t="s">
        <v>33</v>
      </c>
      <c r="S1" s="38" t="s">
        <v>77</v>
      </c>
      <c r="T1" s="38" t="s">
        <v>33</v>
      </c>
      <c r="U1" s="38" t="s">
        <v>77</v>
      </c>
      <c r="V1" s="38" t="s">
        <v>33</v>
      </c>
      <c r="W1" s="73" t="s">
        <v>77</v>
      </c>
      <c r="X1" s="38" t="s">
        <v>33</v>
      </c>
      <c r="Y1" s="73" t="s">
        <v>77</v>
      </c>
      <c r="Z1" s="38" t="s">
        <v>33</v>
      </c>
      <c r="AA1" s="73" t="s">
        <v>77</v>
      </c>
      <c r="AB1" s="22" t="s">
        <v>33</v>
      </c>
      <c r="AC1" s="71" t="s">
        <v>77</v>
      </c>
      <c r="AD1" s="38" t="s">
        <v>33</v>
      </c>
      <c r="AE1" s="71" t="s">
        <v>77</v>
      </c>
      <c r="AF1" s="38" t="s">
        <v>33</v>
      </c>
      <c r="AG1" s="71" t="s">
        <v>77</v>
      </c>
      <c r="AH1" s="38" t="s">
        <v>33</v>
      </c>
      <c r="AI1" s="68" t="s">
        <v>77</v>
      </c>
      <c r="AJ1" s="22" t="s">
        <v>33</v>
      </c>
      <c r="AK1" s="25" t="s">
        <v>77</v>
      </c>
      <c r="AL1" s="22" t="s">
        <v>33</v>
      </c>
      <c r="AM1" s="25" t="s">
        <v>77</v>
      </c>
      <c r="AN1" s="22" t="s">
        <v>33</v>
      </c>
      <c r="AO1" s="68" t="s">
        <v>77</v>
      </c>
      <c r="AP1" s="25" t="s">
        <v>33</v>
      </c>
      <c r="AQ1" s="77" t="s">
        <v>77</v>
      </c>
      <c r="AR1" s="25" t="s">
        <v>33</v>
      </c>
      <c r="AS1" s="77" t="s">
        <v>77</v>
      </c>
      <c r="AT1" s="25" t="s">
        <v>33</v>
      </c>
      <c r="AU1" s="77" t="s">
        <v>77</v>
      </c>
    </row>
    <row r="2" spans="1:47" s="31" customFormat="1" ht="6.65" customHeight="1" x14ac:dyDescent="0.4">
      <c r="A2" s="53">
        <v>2</v>
      </c>
      <c r="B2" s="24" t="s">
        <v>126</v>
      </c>
      <c r="C2" s="1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39" t="s">
        <v>1</v>
      </c>
      <c r="I2" s="40" t="s">
        <v>1</v>
      </c>
      <c r="J2" s="39" t="s">
        <v>1</v>
      </c>
      <c r="K2" s="40" t="s">
        <v>1</v>
      </c>
      <c r="L2" s="33" t="s">
        <v>88</v>
      </c>
      <c r="M2" s="55" t="s">
        <v>127</v>
      </c>
      <c r="N2" s="33" t="s">
        <v>1</v>
      </c>
      <c r="O2" s="67" t="s">
        <v>1</v>
      </c>
      <c r="P2" s="54" t="s">
        <v>1</v>
      </c>
      <c r="Q2" s="56" t="s">
        <v>1</v>
      </c>
      <c r="R2" s="54" t="s">
        <v>1</v>
      </c>
      <c r="S2" s="56" t="s">
        <v>1</v>
      </c>
      <c r="T2" s="54" t="s">
        <v>1</v>
      </c>
      <c r="U2" s="56" t="s">
        <v>1</v>
      </c>
      <c r="V2" s="54" t="s">
        <v>1</v>
      </c>
      <c r="W2" s="74" t="s">
        <v>1</v>
      </c>
      <c r="X2" s="54" t="s">
        <v>1</v>
      </c>
      <c r="Y2" s="74" t="s">
        <v>1</v>
      </c>
      <c r="Z2" s="54" t="s">
        <v>1</v>
      </c>
      <c r="AA2" s="74" t="s">
        <v>1</v>
      </c>
      <c r="AB2" s="65" t="s">
        <v>1</v>
      </c>
      <c r="AC2" s="69" t="s">
        <v>1</v>
      </c>
      <c r="AD2" s="54" t="s">
        <v>1</v>
      </c>
      <c r="AE2" s="69" t="s">
        <v>1</v>
      </c>
      <c r="AF2" s="54" t="s">
        <v>1</v>
      </c>
      <c r="AG2" s="69" t="s">
        <v>1</v>
      </c>
      <c r="AH2" s="54" t="s">
        <v>1</v>
      </c>
      <c r="AI2" s="69" t="s">
        <v>1</v>
      </c>
      <c r="AJ2" s="54" t="s">
        <v>1</v>
      </c>
      <c r="AK2" s="67" t="s">
        <v>1</v>
      </c>
      <c r="AL2" s="54" t="s">
        <v>1</v>
      </c>
      <c r="AM2" s="67" t="s">
        <v>1</v>
      </c>
      <c r="AN2" s="54" t="s">
        <v>1</v>
      </c>
      <c r="AO2" s="69" t="s">
        <v>1</v>
      </c>
      <c r="AP2" s="33" t="s">
        <v>1</v>
      </c>
      <c r="AQ2" s="74" t="s">
        <v>1</v>
      </c>
      <c r="AR2" s="33" t="s">
        <v>1</v>
      </c>
      <c r="AS2" s="74" t="s">
        <v>1</v>
      </c>
      <c r="AT2" s="33" t="s">
        <v>1</v>
      </c>
      <c r="AU2" s="74" t="s">
        <v>1</v>
      </c>
    </row>
    <row r="3" spans="1:47" ht="6.75" customHeight="1" x14ac:dyDescent="0.4">
      <c r="A3" s="53">
        <v>3</v>
      </c>
      <c r="B3" s="24" t="s">
        <v>128</v>
      </c>
      <c r="C3" s="19" t="s">
        <v>109</v>
      </c>
      <c r="D3" s="21" t="s">
        <v>1</v>
      </c>
      <c r="E3" s="23" t="s">
        <v>1</v>
      </c>
      <c r="F3" s="21" t="s">
        <v>1</v>
      </c>
      <c r="G3" s="23" t="s">
        <v>1</v>
      </c>
      <c r="H3" s="39" t="s">
        <v>1</v>
      </c>
      <c r="I3" s="40" t="s">
        <v>1</v>
      </c>
      <c r="J3" s="39" t="s">
        <v>1</v>
      </c>
      <c r="K3" s="40" t="s">
        <v>1</v>
      </c>
      <c r="L3" s="33" t="s">
        <v>88</v>
      </c>
      <c r="M3" s="36" t="s">
        <v>129</v>
      </c>
      <c r="N3" s="33" t="s">
        <v>1</v>
      </c>
      <c r="O3" s="67" t="s">
        <v>1</v>
      </c>
      <c r="P3" s="54" t="s">
        <v>1</v>
      </c>
      <c r="Q3" s="56" t="s">
        <v>1</v>
      </c>
      <c r="R3" s="54" t="s">
        <v>1</v>
      </c>
      <c r="S3" s="56" t="s">
        <v>1</v>
      </c>
      <c r="T3" s="54" t="s">
        <v>1</v>
      </c>
      <c r="U3" s="56" t="s">
        <v>1</v>
      </c>
      <c r="V3" s="54" t="s">
        <v>1</v>
      </c>
      <c r="W3" s="74" t="s">
        <v>1</v>
      </c>
      <c r="X3" s="54" t="s">
        <v>1</v>
      </c>
      <c r="Y3" s="74" t="s">
        <v>1</v>
      </c>
      <c r="Z3" s="54" t="s">
        <v>1</v>
      </c>
      <c r="AA3" s="74" t="s">
        <v>1</v>
      </c>
      <c r="AB3" s="65" t="s">
        <v>1</v>
      </c>
      <c r="AC3" s="69" t="s">
        <v>1</v>
      </c>
      <c r="AD3" s="54" t="s">
        <v>1</v>
      </c>
      <c r="AE3" s="69" t="s">
        <v>1</v>
      </c>
      <c r="AF3" s="54" t="s">
        <v>1</v>
      </c>
      <c r="AG3" s="69" t="s">
        <v>1</v>
      </c>
      <c r="AH3" s="54" t="s">
        <v>1</v>
      </c>
      <c r="AI3" s="69" t="s">
        <v>1</v>
      </c>
      <c r="AJ3" s="54" t="s">
        <v>1</v>
      </c>
      <c r="AK3" s="67" t="s">
        <v>1</v>
      </c>
      <c r="AL3" s="54" t="s">
        <v>1</v>
      </c>
      <c r="AM3" s="67" t="s">
        <v>1</v>
      </c>
      <c r="AN3" s="54" t="s">
        <v>1</v>
      </c>
      <c r="AO3" s="69" t="s">
        <v>1</v>
      </c>
      <c r="AP3" s="33" t="s">
        <v>1</v>
      </c>
      <c r="AQ3" s="74" t="s">
        <v>1</v>
      </c>
      <c r="AR3" s="33" t="s">
        <v>1</v>
      </c>
      <c r="AS3" s="74" t="s">
        <v>1</v>
      </c>
      <c r="AT3" s="33" t="s">
        <v>1</v>
      </c>
      <c r="AU3" s="74" t="s">
        <v>1</v>
      </c>
    </row>
  </sheetData>
  <phoneticPr fontId="1" type="noConversion"/>
  <conditionalFormatting sqref="A1:B1048576">
    <cfRule type="cellIs" dxfId="12" priority="34" operator="equal">
      <formula>"null"</formula>
    </cfRule>
  </conditionalFormatting>
  <conditionalFormatting sqref="B1:B3">
    <cfRule type="duplicateValues" dxfId="11" priority="93"/>
  </conditionalFormatting>
  <conditionalFormatting sqref="D1:XFD1048576">
    <cfRule type="cellIs" dxfId="1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94BE-7544-4332-B9E7-4D924E1765C9}">
  <dimension ref="A1:W84"/>
  <sheetViews>
    <sheetView zoomScale="220" zoomScaleNormal="220" workbookViewId="0">
      <selection activeCell="F19" sqref="F19"/>
    </sheetView>
  </sheetViews>
  <sheetFormatPr defaultRowHeight="14.6" x14ac:dyDescent="0.4"/>
  <cols>
    <col min="6" max="6" width="17.69140625" customWidth="1"/>
    <col min="15" max="15" width="20.07421875" bestFit="1" customWidth="1"/>
    <col min="16" max="16" width="51.765625" bestFit="1" customWidth="1"/>
  </cols>
  <sheetData>
    <row r="1" spans="1:23" ht="6.65" customHeight="1" x14ac:dyDescent="0.4">
      <c r="A1" s="41">
        <v>850</v>
      </c>
      <c r="B1" s="79" t="s">
        <v>78</v>
      </c>
      <c r="C1" s="80" t="s">
        <v>87</v>
      </c>
      <c r="D1" s="51" t="s">
        <v>121</v>
      </c>
      <c r="E1" s="79" t="s">
        <v>171</v>
      </c>
      <c r="F1" s="81" t="s">
        <v>172</v>
      </c>
      <c r="G1" s="42" t="s">
        <v>1</v>
      </c>
      <c r="H1" s="42" t="s">
        <v>1</v>
      </c>
      <c r="I1" s="42" t="s">
        <v>1</v>
      </c>
      <c r="J1" s="42" t="s">
        <v>1</v>
      </c>
      <c r="K1" s="42" t="s">
        <v>1</v>
      </c>
      <c r="L1" s="43" t="str">
        <f t="shared" ref="L1:L32" si="0">CONCATENATE("", C1)</f>
        <v>Infraestrutura</v>
      </c>
      <c r="M1" s="43" t="str">
        <f t="shared" ref="M1:M32" si="1">CONCATENATE("", D1)</f>
        <v>Viária</v>
      </c>
      <c r="N1" s="43" t="str">
        <f t="shared" ref="N1:N32" si="2">(SUBSTITUTE(SUBSTITUTE(CONCATENATE("",E1),"."," ")," De "," de "))</f>
        <v>Ponte Aparelho Apóio</v>
      </c>
      <c r="O1" s="44" t="str">
        <f t="shared" ref="O1:O32" si="3">IF(ISNUMBER(FIND("Ifc",F1)),CONCATENATE("Classe IFC:   ",F1),CONCATENATE("Categ.  Rvt:   ",F1))</f>
        <v>Classe IFC:   IfcBearing</v>
      </c>
      <c r="P1" s="44" t="s">
        <v>173</v>
      </c>
      <c r="Q1" s="44" t="s">
        <v>174</v>
      </c>
      <c r="R1" s="45" t="s">
        <v>1</v>
      </c>
      <c r="S1" s="46" t="str">
        <f t="shared" ref="S1:S32" si="4">SUBSTITUTE(C1, "_", " ")</f>
        <v>Infraestrutura</v>
      </c>
      <c r="T1" s="46" t="str">
        <f t="shared" ref="T1:T32" si="5">SUBSTITUTE(D1, "_", " ")</f>
        <v>Viária</v>
      </c>
      <c r="U1" s="46" t="str">
        <f t="shared" ref="U1:U32" si="6">SUBSTITUTE(E1, "_", " ")</f>
        <v>Ponte.Aparelho.Apóio</v>
      </c>
      <c r="V1" s="46" t="str">
        <f t="shared" ref="V1:V32" si="7">SUBSTITUTE(C1, "_", " ")</f>
        <v>Infraestrutura</v>
      </c>
      <c r="W1" s="20" t="str">
        <f t="shared" ref="W1:W32" si="8">CONCATENATE("Key-IFC43-",A1)</f>
        <v>Key-IFC43-850</v>
      </c>
    </row>
    <row r="2" spans="1:23" ht="6.65" customHeight="1" x14ac:dyDescent="0.4">
      <c r="A2" s="41">
        <v>851</v>
      </c>
      <c r="B2" s="79" t="s">
        <v>78</v>
      </c>
      <c r="C2" s="80" t="s">
        <v>87</v>
      </c>
      <c r="D2" s="51" t="s">
        <v>121</v>
      </c>
      <c r="E2" s="79" t="s">
        <v>171</v>
      </c>
      <c r="F2" s="81" t="s">
        <v>175</v>
      </c>
      <c r="G2" s="42" t="s">
        <v>1</v>
      </c>
      <c r="H2" s="42" t="s">
        <v>1</v>
      </c>
      <c r="I2" s="42" t="s">
        <v>1</v>
      </c>
      <c r="J2" s="42" t="s">
        <v>1</v>
      </c>
      <c r="K2" s="42" t="s">
        <v>1</v>
      </c>
      <c r="L2" s="43" t="str">
        <f t="shared" si="0"/>
        <v>Infraestrutura</v>
      </c>
      <c r="M2" s="43" t="str">
        <f t="shared" si="1"/>
        <v>Viária</v>
      </c>
      <c r="N2" s="43" t="str">
        <f t="shared" si="2"/>
        <v>Ponte Aparelho Apóio</v>
      </c>
      <c r="O2" s="44" t="str">
        <f t="shared" si="3"/>
        <v>Classe IFC:   IfcBearingCYLINDRICAL</v>
      </c>
      <c r="P2" s="44" t="s">
        <v>176</v>
      </c>
      <c r="Q2" s="44" t="s">
        <v>177</v>
      </c>
      <c r="R2" s="45" t="s">
        <v>1</v>
      </c>
      <c r="S2" s="46" t="str">
        <f t="shared" si="4"/>
        <v>Infraestrutura</v>
      </c>
      <c r="T2" s="46" t="str">
        <f t="shared" si="5"/>
        <v>Viária</v>
      </c>
      <c r="U2" s="46" t="str">
        <f t="shared" si="6"/>
        <v>Ponte.Aparelho.Apóio</v>
      </c>
      <c r="V2" s="46" t="str">
        <f t="shared" si="7"/>
        <v>Infraestrutura</v>
      </c>
      <c r="W2" s="20" t="str">
        <f t="shared" si="8"/>
        <v>Key-IFC43-851</v>
      </c>
    </row>
    <row r="3" spans="1:23" ht="6.65" customHeight="1" x14ac:dyDescent="0.4">
      <c r="A3" s="41">
        <v>852</v>
      </c>
      <c r="B3" s="79" t="s">
        <v>78</v>
      </c>
      <c r="C3" s="80" t="s">
        <v>87</v>
      </c>
      <c r="D3" s="51" t="s">
        <v>121</v>
      </c>
      <c r="E3" s="79" t="s">
        <v>171</v>
      </c>
      <c r="F3" s="81" t="s">
        <v>178</v>
      </c>
      <c r="G3" s="42" t="s">
        <v>1</v>
      </c>
      <c r="H3" s="42" t="s">
        <v>1</v>
      </c>
      <c r="I3" s="42" t="s">
        <v>1</v>
      </c>
      <c r="J3" s="42" t="s">
        <v>1</v>
      </c>
      <c r="K3" s="42" t="s">
        <v>1</v>
      </c>
      <c r="L3" s="43" t="str">
        <f t="shared" si="0"/>
        <v>Infraestrutura</v>
      </c>
      <c r="M3" s="43" t="str">
        <f t="shared" si="1"/>
        <v>Viária</v>
      </c>
      <c r="N3" s="43" t="str">
        <f t="shared" si="2"/>
        <v>Ponte Aparelho Apóio</v>
      </c>
      <c r="O3" s="44" t="str">
        <f t="shared" si="3"/>
        <v>Classe IFC:   IfcBearingDISK</v>
      </c>
      <c r="P3" s="44" t="s">
        <v>179</v>
      </c>
      <c r="Q3" s="44" t="s">
        <v>180</v>
      </c>
      <c r="R3" s="45" t="s">
        <v>1</v>
      </c>
      <c r="S3" s="46" t="str">
        <f t="shared" si="4"/>
        <v>Infraestrutura</v>
      </c>
      <c r="T3" s="46" t="str">
        <f t="shared" si="5"/>
        <v>Viária</v>
      </c>
      <c r="U3" s="46" t="str">
        <f t="shared" si="6"/>
        <v>Ponte.Aparelho.Apóio</v>
      </c>
      <c r="V3" s="46" t="str">
        <f t="shared" si="7"/>
        <v>Infraestrutura</v>
      </c>
      <c r="W3" s="20" t="str">
        <f t="shared" si="8"/>
        <v>Key-IFC43-852</v>
      </c>
    </row>
    <row r="4" spans="1:23" ht="6.65" customHeight="1" x14ac:dyDescent="0.4">
      <c r="A4" s="41">
        <v>853</v>
      </c>
      <c r="B4" s="79" t="s">
        <v>78</v>
      </c>
      <c r="C4" s="80" t="s">
        <v>87</v>
      </c>
      <c r="D4" s="51" t="s">
        <v>121</v>
      </c>
      <c r="E4" s="79" t="s">
        <v>171</v>
      </c>
      <c r="F4" s="81" t="s">
        <v>181</v>
      </c>
      <c r="G4" s="42" t="s">
        <v>1</v>
      </c>
      <c r="H4" s="42" t="s">
        <v>1</v>
      </c>
      <c r="I4" s="42" t="s">
        <v>1</v>
      </c>
      <c r="J4" s="42" t="s">
        <v>1</v>
      </c>
      <c r="K4" s="42" t="s">
        <v>1</v>
      </c>
      <c r="L4" s="43" t="str">
        <f t="shared" si="0"/>
        <v>Infraestrutura</v>
      </c>
      <c r="M4" s="43" t="str">
        <f t="shared" si="1"/>
        <v>Viária</v>
      </c>
      <c r="N4" s="43" t="str">
        <f t="shared" si="2"/>
        <v>Ponte Aparelho Apóio</v>
      </c>
      <c r="O4" s="44" t="str">
        <f t="shared" si="3"/>
        <v>Classe IFC:   IfcBearingELASTOMERIC</v>
      </c>
      <c r="P4" s="44" t="s">
        <v>182</v>
      </c>
      <c r="Q4" s="44" t="s">
        <v>183</v>
      </c>
      <c r="R4" s="45" t="s">
        <v>1</v>
      </c>
      <c r="S4" s="46" t="str">
        <f t="shared" si="4"/>
        <v>Infraestrutura</v>
      </c>
      <c r="T4" s="46" t="str">
        <f t="shared" si="5"/>
        <v>Viária</v>
      </c>
      <c r="U4" s="46" t="str">
        <f t="shared" si="6"/>
        <v>Ponte.Aparelho.Apóio</v>
      </c>
      <c r="V4" s="46" t="str">
        <f t="shared" si="7"/>
        <v>Infraestrutura</v>
      </c>
      <c r="W4" s="20" t="str">
        <f t="shared" si="8"/>
        <v>Key-IFC43-853</v>
      </c>
    </row>
    <row r="5" spans="1:23" ht="6.65" customHeight="1" x14ac:dyDescent="0.4">
      <c r="A5" s="41">
        <v>854</v>
      </c>
      <c r="B5" s="79" t="s">
        <v>78</v>
      </c>
      <c r="C5" s="80" t="s">
        <v>87</v>
      </c>
      <c r="D5" s="51" t="s">
        <v>121</v>
      </c>
      <c r="E5" s="79" t="s">
        <v>171</v>
      </c>
      <c r="F5" s="81" t="s">
        <v>184</v>
      </c>
      <c r="G5" s="42" t="s">
        <v>1</v>
      </c>
      <c r="H5" s="42" t="s">
        <v>1</v>
      </c>
      <c r="I5" s="42" t="s">
        <v>1</v>
      </c>
      <c r="J5" s="42" t="s">
        <v>1</v>
      </c>
      <c r="K5" s="42" t="s">
        <v>1</v>
      </c>
      <c r="L5" s="43" t="str">
        <f t="shared" si="0"/>
        <v>Infraestrutura</v>
      </c>
      <c r="M5" s="43" t="str">
        <f t="shared" si="1"/>
        <v>Viária</v>
      </c>
      <c r="N5" s="43" t="str">
        <f t="shared" si="2"/>
        <v>Ponte Aparelho Apóio</v>
      </c>
      <c r="O5" s="44" t="str">
        <f t="shared" si="3"/>
        <v>Classe IFC:   IfcBearingGUIDE</v>
      </c>
      <c r="P5" s="44" t="s">
        <v>185</v>
      </c>
      <c r="Q5" s="44" t="s">
        <v>186</v>
      </c>
      <c r="R5" s="45" t="s">
        <v>1</v>
      </c>
      <c r="S5" s="46" t="str">
        <f t="shared" si="4"/>
        <v>Infraestrutura</v>
      </c>
      <c r="T5" s="46" t="str">
        <f t="shared" si="5"/>
        <v>Viária</v>
      </c>
      <c r="U5" s="46" t="str">
        <f t="shared" si="6"/>
        <v>Ponte.Aparelho.Apóio</v>
      </c>
      <c r="V5" s="46" t="str">
        <f t="shared" si="7"/>
        <v>Infraestrutura</v>
      </c>
      <c r="W5" s="20" t="str">
        <f t="shared" si="8"/>
        <v>Key-IFC43-854</v>
      </c>
    </row>
    <row r="6" spans="1:23" ht="6.65" customHeight="1" x14ac:dyDescent="0.4">
      <c r="A6" s="41">
        <v>855</v>
      </c>
      <c r="B6" s="79" t="s">
        <v>78</v>
      </c>
      <c r="C6" s="80" t="s">
        <v>87</v>
      </c>
      <c r="D6" s="51" t="s">
        <v>121</v>
      </c>
      <c r="E6" s="79" t="s">
        <v>171</v>
      </c>
      <c r="F6" s="81" t="s">
        <v>187</v>
      </c>
      <c r="G6" s="42" t="s">
        <v>1</v>
      </c>
      <c r="H6" s="42" t="s">
        <v>1</v>
      </c>
      <c r="I6" s="42" t="s">
        <v>1</v>
      </c>
      <c r="J6" s="42" t="s">
        <v>1</v>
      </c>
      <c r="K6" s="42" t="s">
        <v>1</v>
      </c>
      <c r="L6" s="43" t="str">
        <f t="shared" si="0"/>
        <v>Infraestrutura</v>
      </c>
      <c r="M6" s="43" t="str">
        <f t="shared" si="1"/>
        <v>Viária</v>
      </c>
      <c r="N6" s="43" t="str">
        <f t="shared" si="2"/>
        <v>Ponte Aparelho Apóio</v>
      </c>
      <c r="O6" s="44" t="str">
        <f t="shared" si="3"/>
        <v>Classe IFC:   IfcBearingPOT</v>
      </c>
      <c r="P6" s="44" t="s">
        <v>188</v>
      </c>
      <c r="Q6" s="44" t="s">
        <v>189</v>
      </c>
      <c r="R6" s="45" t="s">
        <v>1</v>
      </c>
      <c r="S6" s="46" t="str">
        <f t="shared" si="4"/>
        <v>Infraestrutura</v>
      </c>
      <c r="T6" s="46" t="str">
        <f t="shared" si="5"/>
        <v>Viária</v>
      </c>
      <c r="U6" s="46" t="str">
        <f t="shared" si="6"/>
        <v>Ponte.Aparelho.Apóio</v>
      </c>
      <c r="V6" s="46" t="str">
        <f t="shared" si="7"/>
        <v>Infraestrutura</v>
      </c>
      <c r="W6" s="20" t="str">
        <f t="shared" si="8"/>
        <v>Key-IFC43-855</v>
      </c>
    </row>
    <row r="7" spans="1:23" ht="6.65" customHeight="1" x14ac:dyDescent="0.4">
      <c r="A7" s="41">
        <v>856</v>
      </c>
      <c r="B7" s="79" t="s">
        <v>78</v>
      </c>
      <c r="C7" s="80" t="s">
        <v>87</v>
      </c>
      <c r="D7" s="51" t="s">
        <v>121</v>
      </c>
      <c r="E7" s="79" t="s">
        <v>171</v>
      </c>
      <c r="F7" s="81" t="s">
        <v>190</v>
      </c>
      <c r="G7" s="42" t="s">
        <v>1</v>
      </c>
      <c r="H7" s="42" t="s">
        <v>1</v>
      </c>
      <c r="I7" s="42" t="s">
        <v>1</v>
      </c>
      <c r="J7" s="42" t="s">
        <v>1</v>
      </c>
      <c r="K7" s="42" t="s">
        <v>1</v>
      </c>
      <c r="L7" s="43" t="str">
        <f t="shared" si="0"/>
        <v>Infraestrutura</v>
      </c>
      <c r="M7" s="43" t="str">
        <f t="shared" si="1"/>
        <v>Viária</v>
      </c>
      <c r="N7" s="43" t="str">
        <f t="shared" si="2"/>
        <v>Ponte Aparelho Apóio</v>
      </c>
      <c r="O7" s="44" t="str">
        <f t="shared" si="3"/>
        <v>Classe IFC:   IfcBearingROCKER</v>
      </c>
      <c r="P7" s="44" t="s">
        <v>191</v>
      </c>
      <c r="Q7" s="44" t="s">
        <v>192</v>
      </c>
      <c r="R7" s="45" t="s">
        <v>1</v>
      </c>
      <c r="S7" s="46" t="str">
        <f t="shared" si="4"/>
        <v>Infraestrutura</v>
      </c>
      <c r="T7" s="46" t="str">
        <f t="shared" si="5"/>
        <v>Viária</v>
      </c>
      <c r="U7" s="46" t="str">
        <f t="shared" si="6"/>
        <v>Ponte.Aparelho.Apóio</v>
      </c>
      <c r="V7" s="46" t="str">
        <f t="shared" si="7"/>
        <v>Infraestrutura</v>
      </c>
      <c r="W7" s="20" t="str">
        <f t="shared" si="8"/>
        <v>Key-IFC43-856</v>
      </c>
    </row>
    <row r="8" spans="1:23" ht="6.65" customHeight="1" x14ac:dyDescent="0.4">
      <c r="A8" s="41">
        <v>857</v>
      </c>
      <c r="B8" s="79" t="s">
        <v>78</v>
      </c>
      <c r="C8" s="80" t="s">
        <v>87</v>
      </c>
      <c r="D8" s="51" t="s">
        <v>121</v>
      </c>
      <c r="E8" s="79" t="s">
        <v>171</v>
      </c>
      <c r="F8" s="81" t="s">
        <v>193</v>
      </c>
      <c r="G8" s="42" t="s">
        <v>1</v>
      </c>
      <c r="H8" s="42" t="s">
        <v>1</v>
      </c>
      <c r="I8" s="42" t="s">
        <v>1</v>
      </c>
      <c r="J8" s="42" t="s">
        <v>1</v>
      </c>
      <c r="K8" s="42" t="s">
        <v>1</v>
      </c>
      <c r="L8" s="43" t="str">
        <f t="shared" si="0"/>
        <v>Infraestrutura</v>
      </c>
      <c r="M8" s="43" t="str">
        <f t="shared" si="1"/>
        <v>Viária</v>
      </c>
      <c r="N8" s="43" t="str">
        <f t="shared" si="2"/>
        <v>Ponte Aparelho Apóio</v>
      </c>
      <c r="O8" s="44" t="str">
        <f t="shared" si="3"/>
        <v>Classe IFC:   IfcBearingROLLER</v>
      </c>
      <c r="P8" s="44" t="s">
        <v>194</v>
      </c>
      <c r="Q8" s="44" t="s">
        <v>195</v>
      </c>
      <c r="R8" s="45" t="s">
        <v>1</v>
      </c>
      <c r="S8" s="46" t="str">
        <f t="shared" si="4"/>
        <v>Infraestrutura</v>
      </c>
      <c r="T8" s="46" t="str">
        <f t="shared" si="5"/>
        <v>Viária</v>
      </c>
      <c r="U8" s="46" t="str">
        <f t="shared" si="6"/>
        <v>Ponte.Aparelho.Apóio</v>
      </c>
      <c r="V8" s="46" t="str">
        <f t="shared" si="7"/>
        <v>Infraestrutura</v>
      </c>
      <c r="W8" s="20" t="str">
        <f t="shared" si="8"/>
        <v>Key-IFC43-857</v>
      </c>
    </row>
    <row r="9" spans="1:23" ht="6.65" customHeight="1" x14ac:dyDescent="0.4">
      <c r="A9" s="41">
        <v>858</v>
      </c>
      <c r="B9" s="79" t="s">
        <v>78</v>
      </c>
      <c r="C9" s="80" t="s">
        <v>87</v>
      </c>
      <c r="D9" s="51" t="s">
        <v>121</v>
      </c>
      <c r="E9" s="79" t="s">
        <v>171</v>
      </c>
      <c r="F9" s="81" t="s">
        <v>196</v>
      </c>
      <c r="G9" s="42" t="s">
        <v>1</v>
      </c>
      <c r="H9" s="42" t="s">
        <v>1</v>
      </c>
      <c r="I9" s="42" t="s">
        <v>1</v>
      </c>
      <c r="J9" s="42" t="s">
        <v>1</v>
      </c>
      <c r="K9" s="42" t="s">
        <v>1</v>
      </c>
      <c r="L9" s="43" t="str">
        <f t="shared" si="0"/>
        <v>Infraestrutura</v>
      </c>
      <c r="M9" s="43" t="str">
        <f t="shared" si="1"/>
        <v>Viária</v>
      </c>
      <c r="N9" s="43" t="str">
        <f t="shared" si="2"/>
        <v>Ponte Aparelho Apóio</v>
      </c>
      <c r="O9" s="44" t="str">
        <f t="shared" si="3"/>
        <v>Classe IFC:   IfcBearingSPHERICAL</v>
      </c>
      <c r="P9" s="44" t="s">
        <v>197</v>
      </c>
      <c r="Q9" s="44" t="s">
        <v>198</v>
      </c>
      <c r="R9" s="45" t="s">
        <v>1</v>
      </c>
      <c r="S9" s="46" t="str">
        <f t="shared" si="4"/>
        <v>Infraestrutura</v>
      </c>
      <c r="T9" s="46" t="str">
        <f t="shared" si="5"/>
        <v>Viária</v>
      </c>
      <c r="U9" s="46" t="str">
        <f t="shared" si="6"/>
        <v>Ponte.Aparelho.Apóio</v>
      </c>
      <c r="V9" s="46" t="str">
        <f t="shared" si="7"/>
        <v>Infraestrutura</v>
      </c>
      <c r="W9" s="20" t="str">
        <f t="shared" si="8"/>
        <v>Key-IFC43-858</v>
      </c>
    </row>
    <row r="10" spans="1:23" ht="6.65" customHeight="1" x14ac:dyDescent="0.4">
      <c r="A10" s="41">
        <v>849</v>
      </c>
      <c r="B10" s="79" t="s">
        <v>78</v>
      </c>
      <c r="C10" s="80" t="s">
        <v>87</v>
      </c>
      <c r="D10" s="51" t="s">
        <v>121</v>
      </c>
      <c r="E10" s="79" t="s">
        <v>142</v>
      </c>
      <c r="F10" s="81" t="s">
        <v>168</v>
      </c>
      <c r="G10" s="42" t="s">
        <v>1</v>
      </c>
      <c r="H10" s="42" t="s">
        <v>1</v>
      </c>
      <c r="I10" s="42" t="s">
        <v>1</v>
      </c>
      <c r="J10" s="42" t="s">
        <v>1</v>
      </c>
      <c r="K10" s="42" t="s">
        <v>1</v>
      </c>
      <c r="L10" s="43" t="str">
        <f t="shared" si="0"/>
        <v>Infraestrutura</v>
      </c>
      <c r="M10" s="43" t="str">
        <f t="shared" si="1"/>
        <v>Viária</v>
      </c>
      <c r="N10" s="43" t="str">
        <f t="shared" si="2"/>
        <v>Ponte</v>
      </c>
      <c r="O10" s="44" t="str">
        <f t="shared" si="3"/>
        <v>Classe IFC:   IfcBridge</v>
      </c>
      <c r="P10" s="44" t="s">
        <v>169</v>
      </c>
      <c r="Q10" s="44" t="s">
        <v>170</v>
      </c>
      <c r="R10" s="45" t="s">
        <v>1</v>
      </c>
      <c r="S10" s="46" t="str">
        <f t="shared" si="4"/>
        <v>Infraestrutura</v>
      </c>
      <c r="T10" s="46" t="str">
        <f t="shared" si="5"/>
        <v>Viária</v>
      </c>
      <c r="U10" s="46" t="str">
        <f t="shared" si="6"/>
        <v>Ponte</v>
      </c>
      <c r="V10" s="46" t="str">
        <f t="shared" si="7"/>
        <v>Infraestrutura</v>
      </c>
      <c r="W10" s="20" t="str">
        <f t="shared" si="8"/>
        <v>Key-IFC43-849</v>
      </c>
    </row>
    <row r="11" spans="1:23" ht="6.65" customHeight="1" x14ac:dyDescent="0.4">
      <c r="A11" s="41">
        <v>874</v>
      </c>
      <c r="B11" s="79" t="s">
        <v>78</v>
      </c>
      <c r="C11" s="80" t="s">
        <v>87</v>
      </c>
      <c r="D11" s="51" t="s">
        <v>121</v>
      </c>
      <c r="E11" s="79" t="s">
        <v>245</v>
      </c>
      <c r="F11" s="81" t="s">
        <v>246</v>
      </c>
      <c r="G11" s="42" t="s">
        <v>1</v>
      </c>
      <c r="H11" s="42" t="s">
        <v>1</v>
      </c>
      <c r="I11" s="42" t="s">
        <v>1</v>
      </c>
      <c r="J11" s="42" t="s">
        <v>1</v>
      </c>
      <c r="K11" s="42" t="s">
        <v>1</v>
      </c>
      <c r="L11" s="43" t="str">
        <f t="shared" si="0"/>
        <v>Infraestrutura</v>
      </c>
      <c r="M11" s="43" t="str">
        <f t="shared" si="1"/>
        <v>Viária</v>
      </c>
      <c r="N11" s="43" t="str">
        <f t="shared" si="2"/>
        <v>Ponte Mastro</v>
      </c>
      <c r="O11" s="44" t="str">
        <f t="shared" si="3"/>
        <v>Classe IFC:   IfcBridgeARCHED</v>
      </c>
      <c r="P11" s="44" t="s">
        <v>247</v>
      </c>
      <c r="Q11" s="44" t="s">
        <v>248</v>
      </c>
      <c r="R11" s="45" t="s">
        <v>1</v>
      </c>
      <c r="S11" s="46" t="str">
        <f t="shared" si="4"/>
        <v>Infraestrutura</v>
      </c>
      <c r="T11" s="46" t="str">
        <f t="shared" si="5"/>
        <v>Viária</v>
      </c>
      <c r="U11" s="46" t="str">
        <f t="shared" si="6"/>
        <v>Ponte.Mastro</v>
      </c>
      <c r="V11" s="46" t="str">
        <f t="shared" si="7"/>
        <v>Infraestrutura</v>
      </c>
      <c r="W11" s="20" t="str">
        <f t="shared" si="8"/>
        <v>Key-IFC43-874</v>
      </c>
    </row>
    <row r="12" spans="1:23" ht="6.65" customHeight="1" x14ac:dyDescent="0.4">
      <c r="A12" s="41">
        <v>860</v>
      </c>
      <c r="B12" s="79" t="s">
        <v>78</v>
      </c>
      <c r="C12" s="80" t="s">
        <v>87</v>
      </c>
      <c r="D12" s="51" t="s">
        <v>121</v>
      </c>
      <c r="E12" s="79" t="s">
        <v>202</v>
      </c>
      <c r="F12" s="81" t="s">
        <v>203</v>
      </c>
      <c r="G12" s="42" t="s">
        <v>1</v>
      </c>
      <c r="H12" s="42" t="s">
        <v>1</v>
      </c>
      <c r="I12" s="42" t="s">
        <v>1</v>
      </c>
      <c r="J12" s="42" t="s">
        <v>1</v>
      </c>
      <c r="K12" s="42" t="s">
        <v>1</v>
      </c>
      <c r="L12" s="43" t="str">
        <f t="shared" si="0"/>
        <v>Infraestrutura</v>
      </c>
      <c r="M12" s="43" t="str">
        <f t="shared" si="1"/>
        <v>Viária</v>
      </c>
      <c r="N12" s="43" t="str">
        <f t="shared" si="2"/>
        <v>Ponte Estai</v>
      </c>
      <c r="O12" s="44" t="str">
        <f t="shared" si="3"/>
        <v>Classe IFC:   IfcBridgeCABLE_STAYED</v>
      </c>
      <c r="P12" s="44" t="s">
        <v>204</v>
      </c>
      <c r="Q12" s="44" t="s">
        <v>205</v>
      </c>
      <c r="R12" s="45" t="s">
        <v>1</v>
      </c>
      <c r="S12" s="46" t="str">
        <f t="shared" si="4"/>
        <v>Infraestrutura</v>
      </c>
      <c r="T12" s="46" t="str">
        <f t="shared" si="5"/>
        <v>Viária</v>
      </c>
      <c r="U12" s="46" t="str">
        <f t="shared" si="6"/>
        <v>Ponte.Estai</v>
      </c>
      <c r="V12" s="46" t="str">
        <f t="shared" si="7"/>
        <v>Infraestrutura</v>
      </c>
      <c r="W12" s="20" t="str">
        <f t="shared" si="8"/>
        <v>Key-IFC43-860</v>
      </c>
    </row>
    <row r="13" spans="1:23" ht="6.65" customHeight="1" x14ac:dyDescent="0.4">
      <c r="A13" s="41">
        <v>896</v>
      </c>
      <c r="B13" s="79" t="s">
        <v>78</v>
      </c>
      <c r="C13" s="80" t="s">
        <v>87</v>
      </c>
      <c r="D13" s="51" t="s">
        <v>121</v>
      </c>
      <c r="E13" s="79" t="s">
        <v>314</v>
      </c>
      <c r="F13" s="81" t="s">
        <v>315</v>
      </c>
      <c r="G13" s="42" t="s">
        <v>1</v>
      </c>
      <c r="H13" s="42" t="s">
        <v>1</v>
      </c>
      <c r="I13" s="42" t="s">
        <v>1</v>
      </c>
      <c r="J13" s="42" t="s">
        <v>1</v>
      </c>
      <c r="K13" s="42" t="s">
        <v>1</v>
      </c>
      <c r="L13" s="43" t="str">
        <f t="shared" si="0"/>
        <v>Infraestrutura</v>
      </c>
      <c r="M13" s="43" t="str">
        <f t="shared" si="1"/>
        <v>Viária</v>
      </c>
      <c r="N13" s="43" t="str">
        <f t="shared" si="2"/>
        <v>Ponte Viga</v>
      </c>
      <c r="O13" s="44" t="str">
        <f t="shared" si="3"/>
        <v>Classe IFC:   IfcBridgeCANTILEVER</v>
      </c>
      <c r="P13" s="44" t="s">
        <v>316</v>
      </c>
      <c r="Q13" s="44" t="s">
        <v>317</v>
      </c>
      <c r="R13" s="45" t="s">
        <v>1</v>
      </c>
      <c r="S13" s="46" t="str">
        <f t="shared" si="4"/>
        <v>Infraestrutura</v>
      </c>
      <c r="T13" s="46" t="str">
        <f t="shared" si="5"/>
        <v>Viária</v>
      </c>
      <c r="U13" s="46" t="str">
        <f t="shared" si="6"/>
        <v>Ponte.Viga</v>
      </c>
      <c r="V13" s="46" t="str">
        <f t="shared" si="7"/>
        <v>Infraestrutura</v>
      </c>
      <c r="W13" s="20" t="str">
        <f t="shared" si="8"/>
        <v>Key-IFC43-896</v>
      </c>
    </row>
    <row r="14" spans="1:23" ht="6.65" customHeight="1" x14ac:dyDescent="0.4">
      <c r="A14" s="41">
        <v>863</v>
      </c>
      <c r="B14" s="79" t="s">
        <v>78</v>
      </c>
      <c r="C14" s="80" t="s">
        <v>87</v>
      </c>
      <c r="D14" s="51" t="s">
        <v>121</v>
      </c>
      <c r="E14" s="79" t="s">
        <v>212</v>
      </c>
      <c r="F14" s="81" t="s">
        <v>213</v>
      </c>
      <c r="G14" s="42" t="s">
        <v>1</v>
      </c>
      <c r="H14" s="42" t="s">
        <v>1</v>
      </c>
      <c r="I14" s="42" t="s">
        <v>1</v>
      </c>
      <c r="J14" s="42" t="s">
        <v>1</v>
      </c>
      <c r="K14" s="42" t="s">
        <v>1</v>
      </c>
      <c r="L14" s="43" t="str">
        <f t="shared" si="0"/>
        <v>Infraestrutura</v>
      </c>
      <c r="M14" s="43" t="str">
        <f t="shared" si="1"/>
        <v>Viária</v>
      </c>
      <c r="N14" s="43" t="str">
        <f t="shared" si="2"/>
        <v>Ponte Fundação</v>
      </c>
      <c r="O14" s="44" t="str">
        <f t="shared" si="3"/>
        <v>Classe IFC:   IfcBridgeCULVERT</v>
      </c>
      <c r="P14" s="44" t="s">
        <v>214</v>
      </c>
      <c r="Q14" s="44" t="s">
        <v>215</v>
      </c>
      <c r="R14" s="45" t="s">
        <v>1</v>
      </c>
      <c r="S14" s="46" t="str">
        <f t="shared" si="4"/>
        <v>Infraestrutura</v>
      </c>
      <c r="T14" s="46" t="str">
        <f t="shared" si="5"/>
        <v>Viária</v>
      </c>
      <c r="U14" s="46" t="str">
        <f t="shared" si="6"/>
        <v>Ponte.Fundação</v>
      </c>
      <c r="V14" s="46" t="str">
        <f t="shared" si="7"/>
        <v>Infraestrutura</v>
      </c>
      <c r="W14" s="20" t="str">
        <f t="shared" si="8"/>
        <v>Key-IFC43-863</v>
      </c>
    </row>
    <row r="15" spans="1:23" ht="6.65" customHeight="1" x14ac:dyDescent="0.4">
      <c r="A15" s="41">
        <v>888</v>
      </c>
      <c r="B15" s="79" t="s">
        <v>78</v>
      </c>
      <c r="C15" s="80" t="s">
        <v>87</v>
      </c>
      <c r="D15" s="51" t="s">
        <v>121</v>
      </c>
      <c r="E15" s="79" t="s">
        <v>289</v>
      </c>
      <c r="F15" s="81" t="s">
        <v>290</v>
      </c>
      <c r="G15" s="42" t="s">
        <v>1</v>
      </c>
      <c r="H15" s="42" t="s">
        <v>1</v>
      </c>
      <c r="I15" s="42" t="s">
        <v>1</v>
      </c>
      <c r="J15" s="42" t="s">
        <v>1</v>
      </c>
      <c r="K15" s="42" t="s">
        <v>1</v>
      </c>
      <c r="L15" s="43" t="str">
        <f t="shared" si="0"/>
        <v>Infraestrutura</v>
      </c>
      <c r="M15" s="43" t="str">
        <f t="shared" si="1"/>
        <v>Viária</v>
      </c>
      <c r="N15" s="43" t="str">
        <f t="shared" si="2"/>
        <v>Ponte Tabuleiro</v>
      </c>
      <c r="O15" s="44" t="str">
        <f t="shared" si="3"/>
        <v>Classe IFC:   IfcBridgeFRAMEWORK</v>
      </c>
      <c r="P15" s="44" t="s">
        <v>291</v>
      </c>
      <c r="Q15" s="44" t="s">
        <v>292</v>
      </c>
      <c r="R15" s="45" t="s">
        <v>1</v>
      </c>
      <c r="S15" s="46" t="str">
        <f t="shared" si="4"/>
        <v>Infraestrutura</v>
      </c>
      <c r="T15" s="46" t="str">
        <f t="shared" si="5"/>
        <v>Viária</v>
      </c>
      <c r="U15" s="46" t="str">
        <f t="shared" si="6"/>
        <v>Ponte.Tabuleiro</v>
      </c>
      <c r="V15" s="46" t="str">
        <f t="shared" si="7"/>
        <v>Infraestrutura</v>
      </c>
      <c r="W15" s="20" t="str">
        <f t="shared" si="8"/>
        <v>Key-IFC43-888</v>
      </c>
    </row>
    <row r="16" spans="1:23" ht="6.65" customHeight="1" x14ac:dyDescent="0.4">
      <c r="A16" s="41">
        <v>897</v>
      </c>
      <c r="B16" s="79" t="s">
        <v>78</v>
      </c>
      <c r="C16" s="80" t="s">
        <v>87</v>
      </c>
      <c r="D16" s="51" t="s">
        <v>121</v>
      </c>
      <c r="E16" s="79" t="s">
        <v>314</v>
      </c>
      <c r="F16" s="81" t="s">
        <v>318</v>
      </c>
      <c r="G16" s="42" t="s">
        <v>1</v>
      </c>
      <c r="H16" s="42" t="s">
        <v>1</v>
      </c>
      <c r="I16" s="42" t="s">
        <v>1</v>
      </c>
      <c r="J16" s="42" t="s">
        <v>1</v>
      </c>
      <c r="K16" s="42" t="s">
        <v>1</v>
      </c>
      <c r="L16" s="43" t="str">
        <f t="shared" si="0"/>
        <v>Infraestrutura</v>
      </c>
      <c r="M16" s="43" t="str">
        <f t="shared" si="1"/>
        <v>Viária</v>
      </c>
      <c r="N16" s="43" t="str">
        <f t="shared" si="2"/>
        <v>Ponte Viga</v>
      </c>
      <c r="O16" s="44" t="str">
        <f t="shared" si="3"/>
        <v>Classe IFC:   IfcBridgeGIRDER</v>
      </c>
      <c r="P16" s="44" t="s">
        <v>319</v>
      </c>
      <c r="Q16" s="44" t="s">
        <v>320</v>
      </c>
      <c r="R16" s="45" t="s">
        <v>1</v>
      </c>
      <c r="S16" s="46" t="str">
        <f t="shared" si="4"/>
        <v>Infraestrutura</v>
      </c>
      <c r="T16" s="46" t="str">
        <f t="shared" si="5"/>
        <v>Viária</v>
      </c>
      <c r="U16" s="46" t="str">
        <f t="shared" si="6"/>
        <v>Ponte.Viga</v>
      </c>
      <c r="V16" s="46" t="str">
        <f t="shared" si="7"/>
        <v>Infraestrutura</v>
      </c>
      <c r="W16" s="20" t="str">
        <f t="shared" si="8"/>
        <v>Key-IFC43-897</v>
      </c>
    </row>
    <row r="17" spans="1:23" ht="6.65" customHeight="1" x14ac:dyDescent="0.4">
      <c r="A17" s="41">
        <v>877</v>
      </c>
      <c r="B17" s="79" t="s">
        <v>78</v>
      </c>
      <c r="C17" s="80" t="s">
        <v>87</v>
      </c>
      <c r="D17" s="51" t="s">
        <v>121</v>
      </c>
      <c r="E17" s="79" t="s">
        <v>255</v>
      </c>
      <c r="F17" s="81" t="s">
        <v>256</v>
      </c>
      <c r="G17" s="42" t="s">
        <v>1</v>
      </c>
      <c r="H17" s="42" t="s">
        <v>1</v>
      </c>
      <c r="I17" s="42" t="s">
        <v>1</v>
      </c>
      <c r="J17" s="42" t="s">
        <v>1</v>
      </c>
      <c r="K17" s="42" t="s">
        <v>1</v>
      </c>
      <c r="L17" s="43" t="str">
        <f t="shared" si="0"/>
        <v>Infraestrutura</v>
      </c>
      <c r="M17" s="43" t="str">
        <f t="shared" si="1"/>
        <v>Viária</v>
      </c>
      <c r="N17" s="43" t="str">
        <f t="shared" si="2"/>
        <v>Ponte Parte</v>
      </c>
      <c r="O17" s="44" t="str">
        <f t="shared" si="3"/>
        <v>Classe IFC:   IfcBridgePart</v>
      </c>
      <c r="P17" s="44" t="s">
        <v>257</v>
      </c>
      <c r="Q17" s="44" t="s">
        <v>258</v>
      </c>
      <c r="R17" s="45" t="s">
        <v>1</v>
      </c>
      <c r="S17" s="46" t="str">
        <f t="shared" si="4"/>
        <v>Infraestrutura</v>
      </c>
      <c r="T17" s="46" t="str">
        <f t="shared" si="5"/>
        <v>Viária</v>
      </c>
      <c r="U17" s="46" t="str">
        <f t="shared" si="6"/>
        <v>Ponte.Parte</v>
      </c>
      <c r="V17" s="46" t="str">
        <f t="shared" si="7"/>
        <v>Infraestrutura</v>
      </c>
      <c r="W17" s="20" t="str">
        <f t="shared" si="8"/>
        <v>Key-IFC43-877</v>
      </c>
    </row>
    <row r="18" spans="1:23" ht="6.65" customHeight="1" x14ac:dyDescent="0.4">
      <c r="A18" s="41">
        <v>878</v>
      </c>
      <c r="B18" s="79" t="s">
        <v>78</v>
      </c>
      <c r="C18" s="80" t="s">
        <v>87</v>
      </c>
      <c r="D18" s="51" t="s">
        <v>121</v>
      </c>
      <c r="E18" s="79" t="s">
        <v>255</v>
      </c>
      <c r="F18" s="81" t="s">
        <v>259</v>
      </c>
      <c r="G18" s="42" t="s">
        <v>1</v>
      </c>
      <c r="H18" s="42" t="s">
        <v>1</v>
      </c>
      <c r="I18" s="42" t="s">
        <v>1</v>
      </c>
      <c r="J18" s="42" t="s">
        <v>1</v>
      </c>
      <c r="K18" s="42" t="s">
        <v>1</v>
      </c>
      <c r="L18" s="43" t="str">
        <f t="shared" si="0"/>
        <v>Infraestrutura</v>
      </c>
      <c r="M18" s="43" t="str">
        <f t="shared" si="1"/>
        <v>Viária</v>
      </c>
      <c r="N18" s="43" t="str">
        <f t="shared" si="2"/>
        <v>Ponte Parte</v>
      </c>
      <c r="O18" s="44" t="str">
        <f t="shared" si="3"/>
        <v>Classe IFC:   IfcBridgePartABUTMENT</v>
      </c>
      <c r="P18" s="44" t="s">
        <v>260</v>
      </c>
      <c r="Q18" s="44" t="s">
        <v>261</v>
      </c>
      <c r="R18" s="45" t="s">
        <v>1</v>
      </c>
      <c r="S18" s="46" t="str">
        <f t="shared" si="4"/>
        <v>Infraestrutura</v>
      </c>
      <c r="T18" s="46" t="str">
        <f t="shared" si="5"/>
        <v>Viária</v>
      </c>
      <c r="U18" s="46" t="str">
        <f t="shared" si="6"/>
        <v>Ponte.Parte</v>
      </c>
      <c r="V18" s="46" t="str">
        <f t="shared" si="7"/>
        <v>Infraestrutura</v>
      </c>
      <c r="W18" s="20" t="str">
        <f t="shared" si="8"/>
        <v>Key-IFC43-878</v>
      </c>
    </row>
    <row r="19" spans="1:23" ht="6.65" customHeight="1" x14ac:dyDescent="0.4">
      <c r="A19" s="41">
        <v>879</v>
      </c>
      <c r="B19" s="79" t="s">
        <v>78</v>
      </c>
      <c r="C19" s="80" t="s">
        <v>87</v>
      </c>
      <c r="D19" s="51" t="s">
        <v>121</v>
      </c>
      <c r="E19" s="79" t="s">
        <v>255</v>
      </c>
      <c r="F19" s="81" t="s">
        <v>262</v>
      </c>
      <c r="G19" s="42" t="s">
        <v>1</v>
      </c>
      <c r="H19" s="42" t="s">
        <v>1</v>
      </c>
      <c r="I19" s="42" t="s">
        <v>1</v>
      </c>
      <c r="J19" s="42" t="s">
        <v>1</v>
      </c>
      <c r="K19" s="42" t="s">
        <v>1</v>
      </c>
      <c r="L19" s="43" t="str">
        <f t="shared" si="0"/>
        <v>Infraestrutura</v>
      </c>
      <c r="M19" s="43" t="str">
        <f t="shared" si="1"/>
        <v>Viária</v>
      </c>
      <c r="N19" s="43" t="str">
        <f t="shared" si="2"/>
        <v>Ponte Parte</v>
      </c>
      <c r="O19" s="44" t="str">
        <f t="shared" si="3"/>
        <v>Classe IFC:   IfcBridgePartDECK</v>
      </c>
      <c r="P19" s="44" t="s">
        <v>263</v>
      </c>
      <c r="Q19" s="44" t="s">
        <v>264</v>
      </c>
      <c r="R19" s="45" t="s">
        <v>1</v>
      </c>
      <c r="S19" s="46" t="str">
        <f t="shared" si="4"/>
        <v>Infraestrutura</v>
      </c>
      <c r="T19" s="46" t="str">
        <f t="shared" si="5"/>
        <v>Viária</v>
      </c>
      <c r="U19" s="46" t="str">
        <f t="shared" si="6"/>
        <v>Ponte.Parte</v>
      </c>
      <c r="V19" s="46" t="str">
        <f t="shared" si="7"/>
        <v>Infraestrutura</v>
      </c>
      <c r="W19" s="20" t="str">
        <f t="shared" si="8"/>
        <v>Key-IFC43-879</v>
      </c>
    </row>
    <row r="20" spans="1:23" ht="6.65" customHeight="1" x14ac:dyDescent="0.4">
      <c r="A20" s="41">
        <v>880</v>
      </c>
      <c r="B20" s="79" t="s">
        <v>78</v>
      </c>
      <c r="C20" s="80" t="s">
        <v>87</v>
      </c>
      <c r="D20" s="51" t="s">
        <v>121</v>
      </c>
      <c r="E20" s="79" t="s">
        <v>255</v>
      </c>
      <c r="F20" s="81" t="s">
        <v>265</v>
      </c>
      <c r="G20" s="42" t="s">
        <v>1</v>
      </c>
      <c r="H20" s="42" t="s">
        <v>1</v>
      </c>
      <c r="I20" s="42" t="s">
        <v>1</v>
      </c>
      <c r="J20" s="42" t="s">
        <v>1</v>
      </c>
      <c r="K20" s="42" t="s">
        <v>1</v>
      </c>
      <c r="L20" s="43" t="str">
        <f t="shared" si="0"/>
        <v>Infraestrutura</v>
      </c>
      <c r="M20" s="43" t="str">
        <f t="shared" si="1"/>
        <v>Viária</v>
      </c>
      <c r="N20" s="43" t="str">
        <f t="shared" si="2"/>
        <v>Ponte Parte</v>
      </c>
      <c r="O20" s="44" t="str">
        <f t="shared" si="3"/>
        <v>Classe IFC:   IfcBridgePartDECK_SEGMENT</v>
      </c>
      <c r="P20" s="44" t="s">
        <v>266</v>
      </c>
      <c r="Q20" s="44" t="s">
        <v>267</v>
      </c>
      <c r="R20" s="45" t="s">
        <v>1</v>
      </c>
      <c r="S20" s="46" t="str">
        <f t="shared" si="4"/>
        <v>Infraestrutura</v>
      </c>
      <c r="T20" s="46" t="str">
        <f t="shared" si="5"/>
        <v>Viária</v>
      </c>
      <c r="U20" s="46" t="str">
        <f t="shared" si="6"/>
        <v>Ponte.Parte</v>
      </c>
      <c r="V20" s="46" t="str">
        <f t="shared" si="7"/>
        <v>Infraestrutura</v>
      </c>
      <c r="W20" s="20" t="str">
        <f t="shared" si="8"/>
        <v>Key-IFC43-880</v>
      </c>
    </row>
    <row r="21" spans="1:23" ht="6.65" customHeight="1" x14ac:dyDescent="0.4">
      <c r="A21" s="41">
        <v>881</v>
      </c>
      <c r="B21" s="79" t="s">
        <v>78</v>
      </c>
      <c r="C21" s="80" t="s">
        <v>87</v>
      </c>
      <c r="D21" s="51" t="s">
        <v>121</v>
      </c>
      <c r="E21" s="79" t="s">
        <v>255</v>
      </c>
      <c r="F21" s="81" t="s">
        <v>268</v>
      </c>
      <c r="G21" s="42" t="s">
        <v>1</v>
      </c>
      <c r="H21" s="42" t="s">
        <v>1</v>
      </c>
      <c r="I21" s="42" t="s">
        <v>1</v>
      </c>
      <c r="J21" s="42" t="s">
        <v>1</v>
      </c>
      <c r="K21" s="42" t="s">
        <v>1</v>
      </c>
      <c r="L21" s="43" t="str">
        <f t="shared" si="0"/>
        <v>Infraestrutura</v>
      </c>
      <c r="M21" s="43" t="str">
        <f t="shared" si="1"/>
        <v>Viária</v>
      </c>
      <c r="N21" s="43" t="str">
        <f t="shared" si="2"/>
        <v>Ponte Parte</v>
      </c>
      <c r="O21" s="44" t="str">
        <f t="shared" si="3"/>
        <v>Classe IFC:   IfcBridgePartFOUNDATION</v>
      </c>
      <c r="P21" s="44" t="s">
        <v>269</v>
      </c>
      <c r="Q21" s="44" t="s">
        <v>270</v>
      </c>
      <c r="R21" s="45" t="s">
        <v>1</v>
      </c>
      <c r="S21" s="46" t="str">
        <f t="shared" si="4"/>
        <v>Infraestrutura</v>
      </c>
      <c r="T21" s="46" t="str">
        <f t="shared" si="5"/>
        <v>Viária</v>
      </c>
      <c r="U21" s="46" t="str">
        <f t="shared" si="6"/>
        <v>Ponte.Parte</v>
      </c>
      <c r="V21" s="46" t="str">
        <f t="shared" si="7"/>
        <v>Infraestrutura</v>
      </c>
      <c r="W21" s="20" t="str">
        <f t="shared" si="8"/>
        <v>Key-IFC43-881</v>
      </c>
    </row>
    <row r="22" spans="1:23" ht="6.65" customHeight="1" x14ac:dyDescent="0.4">
      <c r="A22" s="41">
        <v>882</v>
      </c>
      <c r="B22" s="79" t="s">
        <v>78</v>
      </c>
      <c r="C22" s="80" t="s">
        <v>87</v>
      </c>
      <c r="D22" s="51" t="s">
        <v>121</v>
      </c>
      <c r="E22" s="79" t="s">
        <v>255</v>
      </c>
      <c r="F22" s="81" t="s">
        <v>271</v>
      </c>
      <c r="G22" s="42" t="s">
        <v>1</v>
      </c>
      <c r="H22" s="42" t="s">
        <v>1</v>
      </c>
      <c r="I22" s="42" t="s">
        <v>1</v>
      </c>
      <c r="J22" s="42" t="s">
        <v>1</v>
      </c>
      <c r="K22" s="42" t="s">
        <v>1</v>
      </c>
      <c r="L22" s="43" t="str">
        <f t="shared" si="0"/>
        <v>Infraestrutura</v>
      </c>
      <c r="M22" s="43" t="str">
        <f t="shared" si="1"/>
        <v>Viária</v>
      </c>
      <c r="N22" s="43" t="str">
        <f t="shared" si="2"/>
        <v>Ponte Parte</v>
      </c>
      <c r="O22" s="44" t="str">
        <f t="shared" si="3"/>
        <v>Classe IFC:   IfcBridgePartPIER</v>
      </c>
      <c r="P22" s="44" t="s">
        <v>272</v>
      </c>
      <c r="Q22" s="44" t="s">
        <v>273</v>
      </c>
      <c r="R22" s="45" t="s">
        <v>1</v>
      </c>
      <c r="S22" s="46" t="str">
        <f t="shared" si="4"/>
        <v>Infraestrutura</v>
      </c>
      <c r="T22" s="46" t="str">
        <f t="shared" si="5"/>
        <v>Viária</v>
      </c>
      <c r="U22" s="46" t="str">
        <f t="shared" si="6"/>
        <v>Ponte.Parte</v>
      </c>
      <c r="V22" s="46" t="str">
        <f t="shared" si="7"/>
        <v>Infraestrutura</v>
      </c>
      <c r="W22" s="20" t="str">
        <f t="shared" si="8"/>
        <v>Key-IFC43-882</v>
      </c>
    </row>
    <row r="23" spans="1:23" ht="6.65" customHeight="1" x14ac:dyDescent="0.4">
      <c r="A23" s="41">
        <v>883</v>
      </c>
      <c r="B23" s="79" t="s">
        <v>78</v>
      </c>
      <c r="C23" s="80" t="s">
        <v>87</v>
      </c>
      <c r="D23" s="51" t="s">
        <v>121</v>
      </c>
      <c r="E23" s="79" t="s">
        <v>255</v>
      </c>
      <c r="F23" s="81" t="s">
        <v>274</v>
      </c>
      <c r="G23" s="42" t="s">
        <v>1</v>
      </c>
      <c r="H23" s="42" t="s">
        <v>1</v>
      </c>
      <c r="I23" s="42" t="s">
        <v>1</v>
      </c>
      <c r="J23" s="42" t="s">
        <v>1</v>
      </c>
      <c r="K23" s="42" t="s">
        <v>1</v>
      </c>
      <c r="L23" s="43" t="str">
        <f t="shared" si="0"/>
        <v>Infraestrutura</v>
      </c>
      <c r="M23" s="43" t="str">
        <f t="shared" si="1"/>
        <v>Viária</v>
      </c>
      <c r="N23" s="43" t="str">
        <f t="shared" si="2"/>
        <v>Ponte Parte</v>
      </c>
      <c r="O23" s="44" t="str">
        <f t="shared" si="3"/>
        <v>Classe IFC:   IfcBridgePartPIER_SEGMENT</v>
      </c>
      <c r="P23" s="44" t="s">
        <v>275</v>
      </c>
      <c r="Q23" s="44" t="s">
        <v>276</v>
      </c>
      <c r="R23" s="45" t="s">
        <v>1</v>
      </c>
      <c r="S23" s="46" t="str">
        <f t="shared" si="4"/>
        <v>Infraestrutura</v>
      </c>
      <c r="T23" s="46" t="str">
        <f t="shared" si="5"/>
        <v>Viária</v>
      </c>
      <c r="U23" s="46" t="str">
        <f t="shared" si="6"/>
        <v>Ponte.Parte</v>
      </c>
      <c r="V23" s="46" t="str">
        <f t="shared" si="7"/>
        <v>Infraestrutura</v>
      </c>
      <c r="W23" s="20" t="str">
        <f t="shared" si="8"/>
        <v>Key-IFC43-883</v>
      </c>
    </row>
    <row r="24" spans="1:23" ht="6.65" customHeight="1" x14ac:dyDescent="0.4">
      <c r="A24" s="41">
        <v>884</v>
      </c>
      <c r="B24" s="79" t="s">
        <v>78</v>
      </c>
      <c r="C24" s="80" t="s">
        <v>87</v>
      </c>
      <c r="D24" s="51" t="s">
        <v>121</v>
      </c>
      <c r="E24" s="79" t="s">
        <v>255</v>
      </c>
      <c r="F24" s="81" t="s">
        <v>277</v>
      </c>
      <c r="G24" s="42" t="s">
        <v>1</v>
      </c>
      <c r="H24" s="42" t="s">
        <v>1</v>
      </c>
      <c r="I24" s="42" t="s">
        <v>1</v>
      </c>
      <c r="J24" s="42" t="s">
        <v>1</v>
      </c>
      <c r="K24" s="42" t="s">
        <v>1</v>
      </c>
      <c r="L24" s="43" t="str">
        <f t="shared" si="0"/>
        <v>Infraestrutura</v>
      </c>
      <c r="M24" s="43" t="str">
        <f t="shared" si="1"/>
        <v>Viária</v>
      </c>
      <c r="N24" s="43" t="str">
        <f t="shared" si="2"/>
        <v>Ponte Parte</v>
      </c>
      <c r="O24" s="44" t="str">
        <f t="shared" si="3"/>
        <v>Classe IFC:   IfcBridgePartPYLON</v>
      </c>
      <c r="P24" s="44" t="s">
        <v>278</v>
      </c>
      <c r="Q24" s="44" t="s">
        <v>279</v>
      </c>
      <c r="R24" s="45" t="s">
        <v>1</v>
      </c>
      <c r="S24" s="46" t="str">
        <f t="shared" si="4"/>
        <v>Infraestrutura</v>
      </c>
      <c r="T24" s="46" t="str">
        <f t="shared" si="5"/>
        <v>Viária</v>
      </c>
      <c r="U24" s="46" t="str">
        <f t="shared" si="6"/>
        <v>Ponte.Parte</v>
      </c>
      <c r="V24" s="46" t="str">
        <f t="shared" si="7"/>
        <v>Infraestrutura</v>
      </c>
      <c r="W24" s="20" t="str">
        <f t="shared" si="8"/>
        <v>Key-IFC43-884</v>
      </c>
    </row>
    <row r="25" spans="1:23" ht="6.65" customHeight="1" x14ac:dyDescent="0.4">
      <c r="A25" s="41">
        <v>885</v>
      </c>
      <c r="B25" s="79" t="s">
        <v>78</v>
      </c>
      <c r="C25" s="80" t="s">
        <v>87</v>
      </c>
      <c r="D25" s="51" t="s">
        <v>121</v>
      </c>
      <c r="E25" s="79" t="s">
        <v>255</v>
      </c>
      <c r="F25" s="81" t="s">
        <v>280</v>
      </c>
      <c r="G25" s="42" t="s">
        <v>1</v>
      </c>
      <c r="H25" s="42" t="s">
        <v>1</v>
      </c>
      <c r="I25" s="42" t="s">
        <v>1</v>
      </c>
      <c r="J25" s="42" t="s">
        <v>1</v>
      </c>
      <c r="K25" s="42" t="s">
        <v>1</v>
      </c>
      <c r="L25" s="43" t="str">
        <f t="shared" si="0"/>
        <v>Infraestrutura</v>
      </c>
      <c r="M25" s="43" t="str">
        <f t="shared" si="1"/>
        <v>Viária</v>
      </c>
      <c r="N25" s="43" t="str">
        <f t="shared" si="2"/>
        <v>Ponte Parte</v>
      </c>
      <c r="O25" s="44" t="str">
        <f t="shared" si="3"/>
        <v>Classe IFC:   IfcBridgePartSUBSTRUCTURE</v>
      </c>
      <c r="P25" s="44" t="s">
        <v>281</v>
      </c>
      <c r="Q25" s="44" t="s">
        <v>282</v>
      </c>
      <c r="R25" s="45" t="s">
        <v>1</v>
      </c>
      <c r="S25" s="46" t="str">
        <f t="shared" si="4"/>
        <v>Infraestrutura</v>
      </c>
      <c r="T25" s="46" t="str">
        <f t="shared" si="5"/>
        <v>Viária</v>
      </c>
      <c r="U25" s="46" t="str">
        <f t="shared" si="6"/>
        <v>Ponte.Parte</v>
      </c>
      <c r="V25" s="46" t="str">
        <f t="shared" si="7"/>
        <v>Infraestrutura</v>
      </c>
      <c r="W25" s="20" t="str">
        <f t="shared" si="8"/>
        <v>Key-IFC43-885</v>
      </c>
    </row>
    <row r="26" spans="1:23" ht="6.65" customHeight="1" x14ac:dyDescent="0.4">
      <c r="A26" s="41">
        <v>886</v>
      </c>
      <c r="B26" s="79" t="s">
        <v>78</v>
      </c>
      <c r="C26" s="80" t="s">
        <v>87</v>
      </c>
      <c r="D26" s="51" t="s">
        <v>121</v>
      </c>
      <c r="E26" s="79" t="s">
        <v>255</v>
      </c>
      <c r="F26" s="81" t="s">
        <v>283</v>
      </c>
      <c r="G26" s="42" t="s">
        <v>1</v>
      </c>
      <c r="H26" s="42" t="s">
        <v>1</v>
      </c>
      <c r="I26" s="42" t="s">
        <v>1</v>
      </c>
      <c r="J26" s="42" t="s">
        <v>1</v>
      </c>
      <c r="K26" s="42" t="s">
        <v>1</v>
      </c>
      <c r="L26" s="43" t="str">
        <f t="shared" si="0"/>
        <v>Infraestrutura</v>
      </c>
      <c r="M26" s="43" t="str">
        <f t="shared" si="1"/>
        <v>Viária</v>
      </c>
      <c r="N26" s="43" t="str">
        <f t="shared" si="2"/>
        <v>Ponte Parte</v>
      </c>
      <c r="O26" s="44" t="str">
        <f t="shared" si="3"/>
        <v>Classe IFC:   IfcBridgePartSUPERSTRUCTURE</v>
      </c>
      <c r="P26" s="44" t="s">
        <v>284</v>
      </c>
      <c r="Q26" s="44" t="s">
        <v>285</v>
      </c>
      <c r="R26" s="45" t="s">
        <v>1</v>
      </c>
      <c r="S26" s="46" t="str">
        <f t="shared" si="4"/>
        <v>Infraestrutura</v>
      </c>
      <c r="T26" s="46" t="str">
        <f t="shared" si="5"/>
        <v>Viária</v>
      </c>
      <c r="U26" s="46" t="str">
        <f t="shared" si="6"/>
        <v>Ponte.Parte</v>
      </c>
      <c r="V26" s="46" t="str">
        <f t="shared" si="7"/>
        <v>Infraestrutura</v>
      </c>
      <c r="W26" s="20" t="str">
        <f t="shared" si="8"/>
        <v>Key-IFC43-886</v>
      </c>
    </row>
    <row r="27" spans="1:23" ht="6.65" customHeight="1" x14ac:dyDescent="0.4">
      <c r="A27" s="41">
        <v>887</v>
      </c>
      <c r="B27" s="79" t="s">
        <v>78</v>
      </c>
      <c r="C27" s="80" t="s">
        <v>87</v>
      </c>
      <c r="D27" s="51" t="s">
        <v>121</v>
      </c>
      <c r="E27" s="79" t="s">
        <v>255</v>
      </c>
      <c r="F27" s="81" t="s">
        <v>286</v>
      </c>
      <c r="G27" s="42" t="s">
        <v>1</v>
      </c>
      <c r="H27" s="42" t="s">
        <v>1</v>
      </c>
      <c r="I27" s="42" t="s">
        <v>1</v>
      </c>
      <c r="J27" s="42" t="s">
        <v>1</v>
      </c>
      <c r="K27" s="42" t="s">
        <v>1</v>
      </c>
      <c r="L27" s="43" t="str">
        <f t="shared" si="0"/>
        <v>Infraestrutura</v>
      </c>
      <c r="M27" s="43" t="str">
        <f t="shared" si="1"/>
        <v>Viária</v>
      </c>
      <c r="N27" s="43" t="str">
        <f t="shared" si="2"/>
        <v>Ponte Parte</v>
      </c>
      <c r="O27" s="44" t="str">
        <f t="shared" si="3"/>
        <v>Classe IFC:   IfcBridgePartSURFACESTRUCTURE</v>
      </c>
      <c r="P27" s="44" t="s">
        <v>287</v>
      </c>
      <c r="Q27" s="44" t="s">
        <v>288</v>
      </c>
      <c r="R27" s="45" t="s">
        <v>1</v>
      </c>
      <c r="S27" s="46" t="str">
        <f t="shared" si="4"/>
        <v>Infraestrutura</v>
      </c>
      <c r="T27" s="46" t="str">
        <f t="shared" si="5"/>
        <v>Viária</v>
      </c>
      <c r="U27" s="46" t="str">
        <f t="shared" si="6"/>
        <v>Ponte.Parte</v>
      </c>
      <c r="V27" s="46" t="str">
        <f t="shared" si="7"/>
        <v>Infraestrutura</v>
      </c>
      <c r="W27" s="20" t="str">
        <f t="shared" si="8"/>
        <v>Key-IFC43-887</v>
      </c>
    </row>
    <row r="28" spans="1:23" ht="6.65" customHeight="1" x14ac:dyDescent="0.4">
      <c r="A28" s="41">
        <v>861</v>
      </c>
      <c r="B28" s="79" t="s">
        <v>78</v>
      </c>
      <c r="C28" s="80" t="s">
        <v>87</v>
      </c>
      <c r="D28" s="51" t="s">
        <v>121</v>
      </c>
      <c r="E28" s="79" t="s">
        <v>202</v>
      </c>
      <c r="F28" s="81" t="s">
        <v>206</v>
      </c>
      <c r="G28" s="42" t="s">
        <v>1</v>
      </c>
      <c r="H28" s="42" t="s">
        <v>1</v>
      </c>
      <c r="I28" s="42" t="s">
        <v>1</v>
      </c>
      <c r="J28" s="42" t="s">
        <v>1</v>
      </c>
      <c r="K28" s="42" t="s">
        <v>1</v>
      </c>
      <c r="L28" s="43" t="str">
        <f t="shared" si="0"/>
        <v>Infraestrutura</v>
      </c>
      <c r="M28" s="43" t="str">
        <f t="shared" si="1"/>
        <v>Viária</v>
      </c>
      <c r="N28" s="43" t="str">
        <f t="shared" si="2"/>
        <v>Ponte Estai</v>
      </c>
      <c r="O28" s="44" t="str">
        <f t="shared" si="3"/>
        <v>Classe IFC:   IfcBridgeSUSPENSION</v>
      </c>
      <c r="P28" s="44" t="s">
        <v>207</v>
      </c>
      <c r="Q28" s="44" t="s">
        <v>208</v>
      </c>
      <c r="R28" s="45" t="s">
        <v>1</v>
      </c>
      <c r="S28" s="46" t="str">
        <f t="shared" si="4"/>
        <v>Infraestrutura</v>
      </c>
      <c r="T28" s="46" t="str">
        <f t="shared" si="5"/>
        <v>Viária</v>
      </c>
      <c r="U28" s="46" t="str">
        <f t="shared" si="6"/>
        <v>Ponte.Estai</v>
      </c>
      <c r="V28" s="46" t="str">
        <f t="shared" si="7"/>
        <v>Infraestrutura</v>
      </c>
      <c r="W28" s="20" t="str">
        <f t="shared" si="8"/>
        <v>Key-IFC43-861</v>
      </c>
    </row>
    <row r="29" spans="1:23" ht="6.65" customHeight="1" x14ac:dyDescent="0.4">
      <c r="A29" s="41">
        <v>889</v>
      </c>
      <c r="B29" s="79" t="s">
        <v>78</v>
      </c>
      <c r="C29" s="80" t="s">
        <v>87</v>
      </c>
      <c r="D29" s="51" t="s">
        <v>121</v>
      </c>
      <c r="E29" s="79" t="s">
        <v>289</v>
      </c>
      <c r="F29" s="81" t="s">
        <v>293</v>
      </c>
      <c r="G29" s="42" t="s">
        <v>1</v>
      </c>
      <c r="H29" s="42" t="s">
        <v>1</v>
      </c>
      <c r="I29" s="42" t="s">
        <v>1</v>
      </c>
      <c r="J29" s="42" t="s">
        <v>1</v>
      </c>
      <c r="K29" s="42" t="s">
        <v>1</v>
      </c>
      <c r="L29" s="43" t="str">
        <f t="shared" si="0"/>
        <v>Infraestrutura</v>
      </c>
      <c r="M29" s="43" t="str">
        <f t="shared" si="1"/>
        <v>Viária</v>
      </c>
      <c r="N29" s="43" t="str">
        <f t="shared" si="2"/>
        <v>Ponte Tabuleiro</v>
      </c>
      <c r="O29" s="44" t="str">
        <f t="shared" si="3"/>
        <v>Classe IFC:   IfcBridgeTRUSS</v>
      </c>
      <c r="P29" s="44" t="s">
        <v>294</v>
      </c>
      <c r="Q29" s="44" t="s">
        <v>295</v>
      </c>
      <c r="R29" s="45" t="s">
        <v>1</v>
      </c>
      <c r="S29" s="46" t="str">
        <f t="shared" si="4"/>
        <v>Infraestrutura</v>
      </c>
      <c r="T29" s="46" t="str">
        <f t="shared" si="5"/>
        <v>Viária</v>
      </c>
      <c r="U29" s="46" t="str">
        <f t="shared" si="6"/>
        <v>Ponte.Tabuleiro</v>
      </c>
      <c r="V29" s="46" t="str">
        <f t="shared" si="7"/>
        <v>Infraestrutura</v>
      </c>
      <c r="W29" s="20" t="str">
        <f t="shared" si="8"/>
        <v>Key-IFC43-889</v>
      </c>
    </row>
    <row r="30" spans="1:23" ht="6.65" customHeight="1" x14ac:dyDescent="0.4">
      <c r="A30" s="41">
        <v>901</v>
      </c>
      <c r="B30" s="79" t="s">
        <v>78</v>
      </c>
      <c r="C30" s="80" t="s">
        <v>87</v>
      </c>
      <c r="D30" s="51" t="s">
        <v>121</v>
      </c>
      <c r="E30" s="79" t="s">
        <v>330</v>
      </c>
      <c r="F30" s="81" t="s">
        <v>331</v>
      </c>
      <c r="G30" s="42" t="s">
        <v>1</v>
      </c>
      <c r="H30" s="42" t="s">
        <v>1</v>
      </c>
      <c r="I30" s="42" t="s">
        <v>1</v>
      </c>
      <c r="J30" s="42" t="s">
        <v>1</v>
      </c>
      <c r="K30" s="42" t="s">
        <v>1</v>
      </c>
      <c r="L30" s="43" t="str">
        <f t="shared" si="0"/>
        <v>Infraestrutura</v>
      </c>
      <c r="M30" s="43" t="str">
        <f t="shared" si="1"/>
        <v>Viária</v>
      </c>
      <c r="N30" s="43" t="str">
        <f t="shared" si="2"/>
        <v>Via Leito</v>
      </c>
      <c r="O30" s="44" t="str">
        <f t="shared" si="3"/>
        <v>Classe IFC:   IfcCourse</v>
      </c>
      <c r="P30" s="44" t="s">
        <v>332</v>
      </c>
      <c r="Q30" s="44" t="s">
        <v>333</v>
      </c>
      <c r="R30" s="45" t="s">
        <v>1</v>
      </c>
      <c r="S30" s="46" t="str">
        <f t="shared" si="4"/>
        <v>Infraestrutura</v>
      </c>
      <c r="T30" s="46" t="str">
        <f t="shared" si="5"/>
        <v>Viária</v>
      </c>
      <c r="U30" s="46" t="str">
        <f t="shared" si="6"/>
        <v>Via.Leito</v>
      </c>
      <c r="V30" s="46" t="str">
        <f t="shared" si="7"/>
        <v>Infraestrutura</v>
      </c>
      <c r="W30" s="20" t="str">
        <f t="shared" si="8"/>
        <v>Key-IFC43-901</v>
      </c>
    </row>
    <row r="31" spans="1:23" ht="6.65" customHeight="1" x14ac:dyDescent="0.4">
      <c r="A31" s="41">
        <v>902</v>
      </c>
      <c r="B31" s="79" t="s">
        <v>78</v>
      </c>
      <c r="C31" s="80" t="s">
        <v>87</v>
      </c>
      <c r="D31" s="51" t="s">
        <v>121</v>
      </c>
      <c r="E31" s="79" t="s">
        <v>330</v>
      </c>
      <c r="F31" s="81" t="s">
        <v>334</v>
      </c>
      <c r="G31" s="42" t="s">
        <v>1</v>
      </c>
      <c r="H31" s="42" t="s">
        <v>1</v>
      </c>
      <c r="I31" s="42" t="s">
        <v>1</v>
      </c>
      <c r="J31" s="42" t="s">
        <v>1</v>
      </c>
      <c r="K31" s="42" t="s">
        <v>1</v>
      </c>
      <c r="L31" s="43" t="str">
        <f t="shared" si="0"/>
        <v>Infraestrutura</v>
      </c>
      <c r="M31" s="43" t="str">
        <f t="shared" si="1"/>
        <v>Viária</v>
      </c>
      <c r="N31" s="43" t="str">
        <f t="shared" si="2"/>
        <v>Via Leito</v>
      </c>
      <c r="O31" s="44" t="str">
        <f t="shared" si="3"/>
        <v>Classe IFC:   IfcCourseARMOUR</v>
      </c>
      <c r="P31" s="44" t="s">
        <v>335</v>
      </c>
      <c r="Q31" s="44" t="s">
        <v>336</v>
      </c>
      <c r="R31" s="45" t="s">
        <v>1</v>
      </c>
      <c r="S31" s="46" t="str">
        <f t="shared" si="4"/>
        <v>Infraestrutura</v>
      </c>
      <c r="T31" s="46" t="str">
        <f t="shared" si="5"/>
        <v>Viária</v>
      </c>
      <c r="U31" s="46" t="str">
        <f t="shared" si="6"/>
        <v>Via.Leito</v>
      </c>
      <c r="V31" s="46" t="str">
        <f t="shared" si="7"/>
        <v>Infraestrutura</v>
      </c>
      <c r="W31" s="20" t="str">
        <f t="shared" si="8"/>
        <v>Key-IFC43-902</v>
      </c>
    </row>
    <row r="32" spans="1:23" ht="6.65" customHeight="1" x14ac:dyDescent="0.4">
      <c r="A32" s="41">
        <v>903</v>
      </c>
      <c r="B32" s="79" t="s">
        <v>78</v>
      </c>
      <c r="C32" s="80" t="s">
        <v>87</v>
      </c>
      <c r="D32" s="51" t="s">
        <v>121</v>
      </c>
      <c r="E32" s="79" t="s">
        <v>330</v>
      </c>
      <c r="F32" s="81" t="s">
        <v>337</v>
      </c>
      <c r="G32" s="42" t="s">
        <v>1</v>
      </c>
      <c r="H32" s="42" t="s">
        <v>1</v>
      </c>
      <c r="I32" s="42" t="s">
        <v>1</v>
      </c>
      <c r="J32" s="42" t="s">
        <v>1</v>
      </c>
      <c r="K32" s="42" t="s">
        <v>1</v>
      </c>
      <c r="L32" s="43" t="str">
        <f t="shared" si="0"/>
        <v>Infraestrutura</v>
      </c>
      <c r="M32" s="43" t="str">
        <f t="shared" si="1"/>
        <v>Viária</v>
      </c>
      <c r="N32" s="43" t="str">
        <f t="shared" si="2"/>
        <v>Via Leito</v>
      </c>
      <c r="O32" s="44" t="str">
        <f t="shared" si="3"/>
        <v>Classe IFC:   IfcCourseBALLASTBED</v>
      </c>
      <c r="P32" s="44" t="s">
        <v>338</v>
      </c>
      <c r="Q32" s="44" t="s">
        <v>339</v>
      </c>
      <c r="R32" s="45" t="s">
        <v>1</v>
      </c>
      <c r="S32" s="46" t="str">
        <f t="shared" si="4"/>
        <v>Infraestrutura</v>
      </c>
      <c r="T32" s="46" t="str">
        <f t="shared" si="5"/>
        <v>Viária</v>
      </c>
      <c r="U32" s="46" t="str">
        <f t="shared" si="6"/>
        <v>Via.Leito</v>
      </c>
      <c r="V32" s="46" t="str">
        <f t="shared" si="7"/>
        <v>Infraestrutura</v>
      </c>
      <c r="W32" s="20" t="str">
        <f t="shared" si="8"/>
        <v>Key-IFC43-903</v>
      </c>
    </row>
    <row r="33" spans="1:23" ht="6.65" customHeight="1" x14ac:dyDescent="0.4">
      <c r="A33" s="41">
        <v>904</v>
      </c>
      <c r="B33" s="79" t="s">
        <v>78</v>
      </c>
      <c r="C33" s="80" t="s">
        <v>87</v>
      </c>
      <c r="D33" s="51" t="s">
        <v>121</v>
      </c>
      <c r="E33" s="79" t="s">
        <v>330</v>
      </c>
      <c r="F33" s="81" t="s">
        <v>340</v>
      </c>
      <c r="G33" s="42" t="s">
        <v>1</v>
      </c>
      <c r="H33" s="42" t="s">
        <v>1</v>
      </c>
      <c r="I33" s="42" t="s">
        <v>1</v>
      </c>
      <c r="J33" s="42" t="s">
        <v>1</v>
      </c>
      <c r="K33" s="42" t="s">
        <v>1</v>
      </c>
      <c r="L33" s="43" t="str">
        <f t="shared" ref="L33:L64" si="9">CONCATENATE("", C33)</f>
        <v>Infraestrutura</v>
      </c>
      <c r="M33" s="43" t="str">
        <f t="shared" ref="M33:M64" si="10">CONCATENATE("", D33)</f>
        <v>Viária</v>
      </c>
      <c r="N33" s="43" t="str">
        <f t="shared" ref="N33:N64" si="11">(SUBSTITUTE(SUBSTITUTE(CONCATENATE("",E33),"."," ")," De "," de "))</f>
        <v>Via Leito</v>
      </c>
      <c r="O33" s="44" t="str">
        <f t="shared" ref="O33:O64" si="12">IF(ISNUMBER(FIND("Ifc",F33)),CONCATENATE("Classe IFC:   ",F33),CONCATENATE("Categ.  Rvt:   ",F33))</f>
        <v>Classe IFC:   IfcCourseCORE</v>
      </c>
      <c r="P33" s="44" t="s">
        <v>341</v>
      </c>
      <c r="Q33" s="44" t="s">
        <v>342</v>
      </c>
      <c r="R33" s="45" t="s">
        <v>1</v>
      </c>
      <c r="S33" s="46" t="str">
        <f t="shared" ref="S33:S64" si="13">SUBSTITUTE(C33, "_", " ")</f>
        <v>Infraestrutura</v>
      </c>
      <c r="T33" s="46" t="str">
        <f t="shared" ref="T33:T64" si="14">SUBSTITUTE(D33, "_", " ")</f>
        <v>Viária</v>
      </c>
      <c r="U33" s="46" t="str">
        <f t="shared" ref="U33:U64" si="15">SUBSTITUTE(E33, "_", " ")</f>
        <v>Via.Leito</v>
      </c>
      <c r="V33" s="46" t="str">
        <f t="shared" ref="V33:V64" si="16">SUBSTITUTE(C33, "_", " ")</f>
        <v>Infraestrutura</v>
      </c>
      <c r="W33" s="20" t="str">
        <f t="shared" ref="W33:W64" si="17">CONCATENATE("Key-IFC43-",A33)</f>
        <v>Key-IFC43-904</v>
      </c>
    </row>
    <row r="34" spans="1:23" ht="6.65" customHeight="1" x14ac:dyDescent="0.4">
      <c r="A34" s="41">
        <v>905</v>
      </c>
      <c r="B34" s="79" t="s">
        <v>78</v>
      </c>
      <c r="C34" s="80" t="s">
        <v>87</v>
      </c>
      <c r="D34" s="51" t="s">
        <v>121</v>
      </c>
      <c r="E34" s="79" t="s">
        <v>330</v>
      </c>
      <c r="F34" s="81" t="s">
        <v>343</v>
      </c>
      <c r="G34" s="42" t="s">
        <v>1</v>
      </c>
      <c r="H34" s="42" t="s">
        <v>1</v>
      </c>
      <c r="I34" s="42" t="s">
        <v>1</v>
      </c>
      <c r="J34" s="42" t="s">
        <v>1</v>
      </c>
      <c r="K34" s="42" t="s">
        <v>1</v>
      </c>
      <c r="L34" s="43" t="str">
        <f t="shared" si="9"/>
        <v>Infraestrutura</v>
      </c>
      <c r="M34" s="43" t="str">
        <f t="shared" si="10"/>
        <v>Viária</v>
      </c>
      <c r="N34" s="43" t="str">
        <f t="shared" si="11"/>
        <v>Via Leito</v>
      </c>
      <c r="O34" s="44" t="str">
        <f t="shared" si="12"/>
        <v>Classe IFC:   IfcCourseFILTER</v>
      </c>
      <c r="P34" s="44" t="s">
        <v>344</v>
      </c>
      <c r="Q34" s="44" t="s">
        <v>345</v>
      </c>
      <c r="R34" s="45" t="s">
        <v>1</v>
      </c>
      <c r="S34" s="46" t="str">
        <f t="shared" si="13"/>
        <v>Infraestrutura</v>
      </c>
      <c r="T34" s="46" t="str">
        <f t="shared" si="14"/>
        <v>Viária</v>
      </c>
      <c r="U34" s="46" t="str">
        <f t="shared" si="15"/>
        <v>Via.Leito</v>
      </c>
      <c r="V34" s="46" t="str">
        <f t="shared" si="16"/>
        <v>Infraestrutura</v>
      </c>
      <c r="W34" s="20" t="str">
        <f t="shared" si="17"/>
        <v>Key-IFC43-905</v>
      </c>
    </row>
    <row r="35" spans="1:23" ht="6.65" customHeight="1" x14ac:dyDescent="0.4">
      <c r="A35" s="41">
        <v>906</v>
      </c>
      <c r="B35" s="79" t="s">
        <v>78</v>
      </c>
      <c r="C35" s="80" t="s">
        <v>87</v>
      </c>
      <c r="D35" s="51" t="s">
        <v>121</v>
      </c>
      <c r="E35" s="79" t="s">
        <v>330</v>
      </c>
      <c r="F35" s="81" t="s">
        <v>346</v>
      </c>
      <c r="G35" s="42" t="s">
        <v>1</v>
      </c>
      <c r="H35" s="42" t="s">
        <v>1</v>
      </c>
      <c r="I35" s="42" t="s">
        <v>1</v>
      </c>
      <c r="J35" s="42" t="s">
        <v>1</v>
      </c>
      <c r="K35" s="42" t="s">
        <v>1</v>
      </c>
      <c r="L35" s="43" t="str">
        <f t="shared" si="9"/>
        <v>Infraestrutura</v>
      </c>
      <c r="M35" s="43" t="str">
        <f t="shared" si="10"/>
        <v>Viária</v>
      </c>
      <c r="N35" s="43" t="str">
        <f t="shared" si="11"/>
        <v>Via Leito</v>
      </c>
      <c r="O35" s="44" t="str">
        <f t="shared" si="12"/>
        <v>Classe IFC:   IfcCoursePAVEMENT</v>
      </c>
      <c r="P35" s="44" t="s">
        <v>347</v>
      </c>
      <c r="Q35" s="44" t="s">
        <v>348</v>
      </c>
      <c r="R35" s="45" t="s">
        <v>1</v>
      </c>
      <c r="S35" s="46" t="str">
        <f t="shared" si="13"/>
        <v>Infraestrutura</v>
      </c>
      <c r="T35" s="46" t="str">
        <f t="shared" si="14"/>
        <v>Viária</v>
      </c>
      <c r="U35" s="46" t="str">
        <f t="shared" si="15"/>
        <v>Via.Leito</v>
      </c>
      <c r="V35" s="46" t="str">
        <f t="shared" si="16"/>
        <v>Infraestrutura</v>
      </c>
      <c r="W35" s="20" t="str">
        <f t="shared" si="17"/>
        <v>Key-IFC43-906</v>
      </c>
    </row>
    <row r="36" spans="1:23" ht="6.65" customHeight="1" x14ac:dyDescent="0.4">
      <c r="A36" s="41">
        <v>907</v>
      </c>
      <c r="B36" s="79" t="s">
        <v>78</v>
      </c>
      <c r="C36" s="80" t="s">
        <v>87</v>
      </c>
      <c r="D36" s="51" t="s">
        <v>121</v>
      </c>
      <c r="E36" s="79" t="s">
        <v>330</v>
      </c>
      <c r="F36" s="81" t="s">
        <v>349</v>
      </c>
      <c r="G36" s="42" t="s">
        <v>1</v>
      </c>
      <c r="H36" s="42" t="s">
        <v>1</v>
      </c>
      <c r="I36" s="42" t="s">
        <v>1</v>
      </c>
      <c r="J36" s="42" t="s">
        <v>1</v>
      </c>
      <c r="K36" s="42" t="s">
        <v>1</v>
      </c>
      <c r="L36" s="43" t="str">
        <f t="shared" si="9"/>
        <v>Infraestrutura</v>
      </c>
      <c r="M36" s="43" t="str">
        <f t="shared" si="10"/>
        <v>Viária</v>
      </c>
      <c r="N36" s="43" t="str">
        <f t="shared" si="11"/>
        <v>Via Leito</v>
      </c>
      <c r="O36" s="44" t="str">
        <f t="shared" si="12"/>
        <v>Classe IFC:   IfcCoursePROTECTION</v>
      </c>
      <c r="P36" s="44" t="s">
        <v>350</v>
      </c>
      <c r="Q36" s="44" t="s">
        <v>351</v>
      </c>
      <c r="R36" s="45" t="s">
        <v>1</v>
      </c>
      <c r="S36" s="46" t="str">
        <f t="shared" si="13"/>
        <v>Infraestrutura</v>
      </c>
      <c r="T36" s="46" t="str">
        <f t="shared" si="14"/>
        <v>Viária</v>
      </c>
      <c r="U36" s="46" t="str">
        <f t="shared" si="15"/>
        <v>Via.Leito</v>
      </c>
      <c r="V36" s="46" t="str">
        <f t="shared" si="16"/>
        <v>Infraestrutura</v>
      </c>
      <c r="W36" s="20" t="str">
        <f t="shared" si="17"/>
        <v>Key-IFC43-907</v>
      </c>
    </row>
    <row r="37" spans="1:23" ht="6.65" customHeight="1" x14ac:dyDescent="0.4">
      <c r="A37" s="41">
        <v>899</v>
      </c>
      <c r="B37" s="79" t="s">
        <v>78</v>
      </c>
      <c r="C37" s="80" t="s">
        <v>87</v>
      </c>
      <c r="D37" s="51" t="s">
        <v>121</v>
      </c>
      <c r="E37" s="79" t="s">
        <v>150</v>
      </c>
      <c r="F37" s="81" t="s">
        <v>324</v>
      </c>
      <c r="G37" s="42" t="s">
        <v>1</v>
      </c>
      <c r="H37" s="42" t="s">
        <v>1</v>
      </c>
      <c r="I37" s="42" t="s">
        <v>1</v>
      </c>
      <c r="J37" s="42" t="s">
        <v>1</v>
      </c>
      <c r="K37" s="42" t="s">
        <v>1</v>
      </c>
      <c r="L37" s="43" t="str">
        <f t="shared" si="9"/>
        <v>Infraestrutura</v>
      </c>
      <c r="M37" s="43" t="str">
        <f t="shared" si="10"/>
        <v>Viária</v>
      </c>
      <c r="N37" s="43" t="str">
        <f t="shared" si="11"/>
        <v>Via</v>
      </c>
      <c r="O37" s="44" t="str">
        <f t="shared" si="12"/>
        <v>Classe IFC:   IfcRoad</v>
      </c>
      <c r="P37" s="44" t="s">
        <v>325</v>
      </c>
      <c r="Q37" s="44" t="s">
        <v>326</v>
      </c>
      <c r="R37" s="45" t="s">
        <v>1</v>
      </c>
      <c r="S37" s="46" t="str">
        <f t="shared" si="13"/>
        <v>Infraestrutura</v>
      </c>
      <c r="T37" s="46" t="str">
        <f t="shared" si="14"/>
        <v>Viária</v>
      </c>
      <c r="U37" s="46" t="str">
        <f t="shared" si="15"/>
        <v>Via</v>
      </c>
      <c r="V37" s="46" t="str">
        <f t="shared" si="16"/>
        <v>Infraestrutura</v>
      </c>
      <c r="W37" s="20" t="str">
        <f t="shared" si="17"/>
        <v>Key-IFC43-899</v>
      </c>
    </row>
    <row r="38" spans="1:23" ht="6.65" customHeight="1" x14ac:dyDescent="0.4">
      <c r="A38" s="41">
        <v>908</v>
      </c>
      <c r="B38" s="79" t="s">
        <v>78</v>
      </c>
      <c r="C38" s="80" t="s">
        <v>87</v>
      </c>
      <c r="D38" s="51" t="s">
        <v>121</v>
      </c>
      <c r="E38" s="79" t="s">
        <v>352</v>
      </c>
      <c r="F38" s="81" t="s">
        <v>353</v>
      </c>
      <c r="G38" s="42" t="s">
        <v>1</v>
      </c>
      <c r="H38" s="42" t="s">
        <v>1</v>
      </c>
      <c r="I38" s="42" t="s">
        <v>1</v>
      </c>
      <c r="J38" s="42" t="s">
        <v>1</v>
      </c>
      <c r="K38" s="42" t="s">
        <v>1</v>
      </c>
      <c r="L38" s="43" t="str">
        <f t="shared" si="9"/>
        <v>Infraestrutura</v>
      </c>
      <c r="M38" s="43" t="str">
        <f t="shared" si="10"/>
        <v>Viária</v>
      </c>
      <c r="N38" s="43" t="str">
        <f t="shared" si="11"/>
        <v>Via Parte</v>
      </c>
      <c r="O38" s="44" t="str">
        <f t="shared" si="12"/>
        <v>Classe IFC:   IfcRoadPart</v>
      </c>
      <c r="P38" s="44" t="s">
        <v>354</v>
      </c>
      <c r="Q38" s="44" t="s">
        <v>355</v>
      </c>
      <c r="R38" s="45" t="s">
        <v>1</v>
      </c>
      <c r="S38" s="46" t="str">
        <f t="shared" si="13"/>
        <v>Infraestrutura</v>
      </c>
      <c r="T38" s="46" t="str">
        <f t="shared" si="14"/>
        <v>Viária</v>
      </c>
      <c r="U38" s="46" t="str">
        <f t="shared" si="15"/>
        <v>Via.Parte</v>
      </c>
      <c r="V38" s="46" t="str">
        <f t="shared" si="16"/>
        <v>Infraestrutura</v>
      </c>
      <c r="W38" s="20" t="str">
        <f t="shared" si="17"/>
        <v>Key-IFC43-908</v>
      </c>
    </row>
    <row r="39" spans="1:23" ht="6.65" customHeight="1" x14ac:dyDescent="0.4">
      <c r="A39" s="41">
        <v>909</v>
      </c>
      <c r="B39" s="79" t="s">
        <v>78</v>
      </c>
      <c r="C39" s="80" t="s">
        <v>87</v>
      </c>
      <c r="D39" s="51" t="s">
        <v>121</v>
      </c>
      <c r="E39" s="79" t="s">
        <v>352</v>
      </c>
      <c r="F39" s="81" t="s">
        <v>356</v>
      </c>
      <c r="G39" s="42" t="s">
        <v>1</v>
      </c>
      <c r="H39" s="42" t="s">
        <v>1</v>
      </c>
      <c r="I39" s="42" t="s">
        <v>1</v>
      </c>
      <c r="J39" s="42" t="s">
        <v>1</v>
      </c>
      <c r="K39" s="42" t="s">
        <v>1</v>
      </c>
      <c r="L39" s="43" t="str">
        <f t="shared" si="9"/>
        <v>Infraestrutura</v>
      </c>
      <c r="M39" s="43" t="str">
        <f t="shared" si="10"/>
        <v>Viária</v>
      </c>
      <c r="N39" s="43" t="str">
        <f t="shared" si="11"/>
        <v>Via Parte</v>
      </c>
      <c r="O39" s="44" t="str">
        <f t="shared" si="12"/>
        <v>Classe IFC:   IfcRoadPartBICYCLECROSSING</v>
      </c>
      <c r="P39" s="44" t="s">
        <v>357</v>
      </c>
      <c r="Q39" s="44" t="s">
        <v>358</v>
      </c>
      <c r="R39" s="45" t="s">
        <v>1</v>
      </c>
      <c r="S39" s="46" t="str">
        <f t="shared" si="13"/>
        <v>Infraestrutura</v>
      </c>
      <c r="T39" s="46" t="str">
        <f t="shared" si="14"/>
        <v>Viária</v>
      </c>
      <c r="U39" s="46" t="str">
        <f t="shared" si="15"/>
        <v>Via.Parte</v>
      </c>
      <c r="V39" s="46" t="str">
        <f t="shared" si="16"/>
        <v>Infraestrutura</v>
      </c>
      <c r="W39" s="20" t="str">
        <f t="shared" si="17"/>
        <v>Key-IFC43-909</v>
      </c>
    </row>
    <row r="40" spans="1:23" ht="6.65" customHeight="1" x14ac:dyDescent="0.4">
      <c r="A40" s="41">
        <v>910</v>
      </c>
      <c r="B40" s="79" t="s">
        <v>78</v>
      </c>
      <c r="C40" s="80" t="s">
        <v>87</v>
      </c>
      <c r="D40" s="51" t="s">
        <v>121</v>
      </c>
      <c r="E40" s="79" t="s">
        <v>352</v>
      </c>
      <c r="F40" s="81" t="s">
        <v>359</v>
      </c>
      <c r="G40" s="42" t="s">
        <v>1</v>
      </c>
      <c r="H40" s="42" t="s">
        <v>1</v>
      </c>
      <c r="I40" s="42" t="s">
        <v>1</v>
      </c>
      <c r="J40" s="42" t="s">
        <v>1</v>
      </c>
      <c r="K40" s="42" t="s">
        <v>1</v>
      </c>
      <c r="L40" s="43" t="str">
        <f t="shared" si="9"/>
        <v>Infraestrutura</v>
      </c>
      <c r="M40" s="43" t="str">
        <f t="shared" si="10"/>
        <v>Viária</v>
      </c>
      <c r="N40" s="43" t="str">
        <f t="shared" si="11"/>
        <v>Via Parte</v>
      </c>
      <c r="O40" s="44" t="str">
        <f t="shared" si="12"/>
        <v>Classe IFC:   IfcRoadPartBUS_STOP</v>
      </c>
      <c r="P40" s="44" t="s">
        <v>360</v>
      </c>
      <c r="Q40" s="44" t="s">
        <v>361</v>
      </c>
      <c r="R40" s="45" t="s">
        <v>1</v>
      </c>
      <c r="S40" s="46" t="str">
        <f t="shared" si="13"/>
        <v>Infraestrutura</v>
      </c>
      <c r="T40" s="46" t="str">
        <f t="shared" si="14"/>
        <v>Viária</v>
      </c>
      <c r="U40" s="46" t="str">
        <f t="shared" si="15"/>
        <v>Via.Parte</v>
      </c>
      <c r="V40" s="46" t="str">
        <f t="shared" si="16"/>
        <v>Infraestrutura</v>
      </c>
      <c r="W40" s="20" t="str">
        <f t="shared" si="17"/>
        <v>Key-IFC43-910</v>
      </c>
    </row>
    <row r="41" spans="1:23" ht="6.65" customHeight="1" x14ac:dyDescent="0.4">
      <c r="A41" s="41">
        <v>911</v>
      </c>
      <c r="B41" s="79" t="s">
        <v>78</v>
      </c>
      <c r="C41" s="80" t="s">
        <v>87</v>
      </c>
      <c r="D41" s="51" t="s">
        <v>121</v>
      </c>
      <c r="E41" s="79" t="s">
        <v>352</v>
      </c>
      <c r="F41" s="81" t="s">
        <v>362</v>
      </c>
      <c r="G41" s="42" t="s">
        <v>1</v>
      </c>
      <c r="H41" s="42" t="s">
        <v>1</v>
      </c>
      <c r="I41" s="42" t="s">
        <v>1</v>
      </c>
      <c r="J41" s="42" t="s">
        <v>1</v>
      </c>
      <c r="K41" s="42" t="s">
        <v>1</v>
      </c>
      <c r="L41" s="43" t="str">
        <f t="shared" si="9"/>
        <v>Infraestrutura</v>
      </c>
      <c r="M41" s="43" t="str">
        <f t="shared" si="10"/>
        <v>Viária</v>
      </c>
      <c r="N41" s="43" t="str">
        <f t="shared" si="11"/>
        <v>Via Parte</v>
      </c>
      <c r="O41" s="44" t="str">
        <f t="shared" si="12"/>
        <v>Classe IFC:   IfcRoadPartCARRIAGEWAY</v>
      </c>
      <c r="P41" s="44" t="s">
        <v>363</v>
      </c>
      <c r="Q41" s="44" t="s">
        <v>364</v>
      </c>
      <c r="R41" s="45" t="s">
        <v>1</v>
      </c>
      <c r="S41" s="46" t="str">
        <f t="shared" si="13"/>
        <v>Infraestrutura</v>
      </c>
      <c r="T41" s="46" t="str">
        <f t="shared" si="14"/>
        <v>Viária</v>
      </c>
      <c r="U41" s="46" t="str">
        <f t="shared" si="15"/>
        <v>Via.Parte</v>
      </c>
      <c r="V41" s="46" t="str">
        <f t="shared" si="16"/>
        <v>Infraestrutura</v>
      </c>
      <c r="W41" s="20" t="str">
        <f t="shared" si="17"/>
        <v>Key-IFC43-911</v>
      </c>
    </row>
    <row r="42" spans="1:23" ht="6.65" customHeight="1" x14ac:dyDescent="0.4">
      <c r="A42" s="41">
        <v>912</v>
      </c>
      <c r="B42" s="79" t="s">
        <v>78</v>
      </c>
      <c r="C42" s="80" t="s">
        <v>87</v>
      </c>
      <c r="D42" s="51" t="s">
        <v>121</v>
      </c>
      <c r="E42" s="79" t="s">
        <v>352</v>
      </c>
      <c r="F42" s="81" t="s">
        <v>365</v>
      </c>
      <c r="G42" s="42" t="s">
        <v>1</v>
      </c>
      <c r="H42" s="42" t="s">
        <v>1</v>
      </c>
      <c r="I42" s="42" t="s">
        <v>1</v>
      </c>
      <c r="J42" s="42" t="s">
        <v>1</v>
      </c>
      <c r="K42" s="42" t="s">
        <v>1</v>
      </c>
      <c r="L42" s="43" t="str">
        <f t="shared" si="9"/>
        <v>Infraestrutura</v>
      </c>
      <c r="M42" s="43" t="str">
        <f t="shared" si="10"/>
        <v>Viária</v>
      </c>
      <c r="N42" s="43" t="str">
        <f t="shared" si="11"/>
        <v>Via Parte</v>
      </c>
      <c r="O42" s="44" t="str">
        <f t="shared" si="12"/>
        <v>Classe IFC:   IfcRoadPartCENTRALISLAND</v>
      </c>
      <c r="P42" s="44" t="s">
        <v>366</v>
      </c>
      <c r="Q42" s="44" t="s">
        <v>367</v>
      </c>
      <c r="R42" s="45" t="s">
        <v>1</v>
      </c>
      <c r="S42" s="46" t="str">
        <f t="shared" si="13"/>
        <v>Infraestrutura</v>
      </c>
      <c r="T42" s="46" t="str">
        <f t="shared" si="14"/>
        <v>Viária</v>
      </c>
      <c r="U42" s="46" t="str">
        <f t="shared" si="15"/>
        <v>Via.Parte</v>
      </c>
      <c r="V42" s="46" t="str">
        <f t="shared" si="16"/>
        <v>Infraestrutura</v>
      </c>
      <c r="W42" s="20" t="str">
        <f t="shared" si="17"/>
        <v>Key-IFC43-912</v>
      </c>
    </row>
    <row r="43" spans="1:23" ht="6.65" customHeight="1" x14ac:dyDescent="0.4">
      <c r="A43" s="41">
        <v>913</v>
      </c>
      <c r="B43" s="79" t="s">
        <v>78</v>
      </c>
      <c r="C43" s="80" t="s">
        <v>87</v>
      </c>
      <c r="D43" s="51" t="s">
        <v>121</v>
      </c>
      <c r="E43" s="79" t="s">
        <v>352</v>
      </c>
      <c r="F43" s="81" t="s">
        <v>368</v>
      </c>
      <c r="G43" s="42" t="s">
        <v>1</v>
      </c>
      <c r="H43" s="42" t="s">
        <v>1</v>
      </c>
      <c r="I43" s="42" t="s">
        <v>1</v>
      </c>
      <c r="J43" s="42" t="s">
        <v>1</v>
      </c>
      <c r="K43" s="42" t="s">
        <v>1</v>
      </c>
      <c r="L43" s="43" t="str">
        <f t="shared" si="9"/>
        <v>Infraestrutura</v>
      </c>
      <c r="M43" s="43" t="str">
        <f t="shared" si="10"/>
        <v>Viária</v>
      </c>
      <c r="N43" s="43" t="str">
        <f t="shared" si="11"/>
        <v>Via Parte</v>
      </c>
      <c r="O43" s="44" t="str">
        <f t="shared" si="12"/>
        <v>Classe IFC:   IfcRoadPartCENTRALRESERVE</v>
      </c>
      <c r="P43" s="44" t="s">
        <v>369</v>
      </c>
      <c r="Q43" s="44" t="s">
        <v>370</v>
      </c>
      <c r="R43" s="45" t="s">
        <v>1</v>
      </c>
      <c r="S43" s="46" t="str">
        <f t="shared" si="13"/>
        <v>Infraestrutura</v>
      </c>
      <c r="T43" s="46" t="str">
        <f t="shared" si="14"/>
        <v>Viária</v>
      </c>
      <c r="U43" s="46" t="str">
        <f t="shared" si="15"/>
        <v>Via.Parte</v>
      </c>
      <c r="V43" s="46" t="str">
        <f t="shared" si="16"/>
        <v>Infraestrutura</v>
      </c>
      <c r="W43" s="20" t="str">
        <f t="shared" si="17"/>
        <v>Key-IFC43-913</v>
      </c>
    </row>
    <row r="44" spans="1:23" ht="6.65" customHeight="1" x14ac:dyDescent="0.4">
      <c r="A44" s="41">
        <v>914</v>
      </c>
      <c r="B44" s="79" t="s">
        <v>78</v>
      </c>
      <c r="C44" s="80" t="s">
        <v>87</v>
      </c>
      <c r="D44" s="51" t="s">
        <v>121</v>
      </c>
      <c r="E44" s="79" t="s">
        <v>352</v>
      </c>
      <c r="F44" s="81" t="s">
        <v>371</v>
      </c>
      <c r="G44" s="42" t="s">
        <v>1</v>
      </c>
      <c r="H44" s="42" t="s">
        <v>1</v>
      </c>
      <c r="I44" s="42" t="s">
        <v>1</v>
      </c>
      <c r="J44" s="42" t="s">
        <v>1</v>
      </c>
      <c r="K44" s="42" t="s">
        <v>1</v>
      </c>
      <c r="L44" s="43" t="str">
        <f t="shared" si="9"/>
        <v>Infraestrutura</v>
      </c>
      <c r="M44" s="43" t="str">
        <f t="shared" si="10"/>
        <v>Viária</v>
      </c>
      <c r="N44" s="43" t="str">
        <f t="shared" si="11"/>
        <v>Via Parte</v>
      </c>
      <c r="O44" s="44" t="str">
        <f t="shared" si="12"/>
        <v>Classe IFC:   IfcRoadPartHARDSHOULDER</v>
      </c>
      <c r="P44" s="44" t="s">
        <v>372</v>
      </c>
      <c r="Q44" s="44" t="s">
        <v>373</v>
      </c>
      <c r="R44" s="45" t="s">
        <v>1</v>
      </c>
      <c r="S44" s="46" t="str">
        <f t="shared" si="13"/>
        <v>Infraestrutura</v>
      </c>
      <c r="T44" s="46" t="str">
        <f t="shared" si="14"/>
        <v>Viária</v>
      </c>
      <c r="U44" s="46" t="str">
        <f t="shared" si="15"/>
        <v>Via.Parte</v>
      </c>
      <c r="V44" s="46" t="str">
        <f t="shared" si="16"/>
        <v>Infraestrutura</v>
      </c>
      <c r="W44" s="20" t="str">
        <f t="shared" si="17"/>
        <v>Key-IFC43-914</v>
      </c>
    </row>
    <row r="45" spans="1:23" ht="6.65" customHeight="1" x14ac:dyDescent="0.4">
      <c r="A45" s="41">
        <v>915</v>
      </c>
      <c r="B45" s="79" t="s">
        <v>78</v>
      </c>
      <c r="C45" s="80" t="s">
        <v>87</v>
      </c>
      <c r="D45" s="51" t="s">
        <v>121</v>
      </c>
      <c r="E45" s="79" t="s">
        <v>352</v>
      </c>
      <c r="F45" s="81" t="s">
        <v>374</v>
      </c>
      <c r="G45" s="42" t="s">
        <v>1</v>
      </c>
      <c r="H45" s="42" t="s">
        <v>1</v>
      </c>
      <c r="I45" s="42" t="s">
        <v>1</v>
      </c>
      <c r="J45" s="42" t="s">
        <v>1</v>
      </c>
      <c r="K45" s="42" t="s">
        <v>1</v>
      </c>
      <c r="L45" s="43" t="str">
        <f t="shared" si="9"/>
        <v>Infraestrutura</v>
      </c>
      <c r="M45" s="43" t="str">
        <f t="shared" si="10"/>
        <v>Viária</v>
      </c>
      <c r="N45" s="43" t="str">
        <f t="shared" si="11"/>
        <v>Via Parte</v>
      </c>
      <c r="O45" s="44" t="str">
        <f t="shared" si="12"/>
        <v>Classe IFC:   IfcRoadPartINTERSECTION</v>
      </c>
      <c r="P45" s="44" t="s">
        <v>375</v>
      </c>
      <c r="Q45" s="44" t="s">
        <v>376</v>
      </c>
      <c r="R45" s="45" t="s">
        <v>1</v>
      </c>
      <c r="S45" s="46" t="str">
        <f t="shared" si="13"/>
        <v>Infraestrutura</v>
      </c>
      <c r="T45" s="46" t="str">
        <f t="shared" si="14"/>
        <v>Viária</v>
      </c>
      <c r="U45" s="46" t="str">
        <f t="shared" si="15"/>
        <v>Via.Parte</v>
      </c>
      <c r="V45" s="46" t="str">
        <f t="shared" si="16"/>
        <v>Infraestrutura</v>
      </c>
      <c r="W45" s="20" t="str">
        <f t="shared" si="17"/>
        <v>Key-IFC43-915</v>
      </c>
    </row>
    <row r="46" spans="1:23" ht="6.65" customHeight="1" x14ac:dyDescent="0.4">
      <c r="A46" s="41">
        <v>916</v>
      </c>
      <c r="B46" s="79" t="s">
        <v>78</v>
      </c>
      <c r="C46" s="80" t="s">
        <v>87</v>
      </c>
      <c r="D46" s="51" t="s">
        <v>121</v>
      </c>
      <c r="E46" s="79" t="s">
        <v>352</v>
      </c>
      <c r="F46" s="81" t="s">
        <v>377</v>
      </c>
      <c r="G46" s="42" t="s">
        <v>1</v>
      </c>
      <c r="H46" s="42" t="s">
        <v>1</v>
      </c>
      <c r="I46" s="42" t="s">
        <v>1</v>
      </c>
      <c r="J46" s="42" t="s">
        <v>1</v>
      </c>
      <c r="K46" s="42" t="s">
        <v>1</v>
      </c>
      <c r="L46" s="43" t="str">
        <f t="shared" si="9"/>
        <v>Infraestrutura</v>
      </c>
      <c r="M46" s="43" t="str">
        <f t="shared" si="10"/>
        <v>Viária</v>
      </c>
      <c r="N46" s="43" t="str">
        <f t="shared" si="11"/>
        <v>Via Parte</v>
      </c>
      <c r="O46" s="44" t="str">
        <f t="shared" si="12"/>
        <v>Classe IFC:   IfcRoadPartLAYBY</v>
      </c>
      <c r="P46" s="44" t="s">
        <v>378</v>
      </c>
      <c r="Q46" s="44" t="s">
        <v>379</v>
      </c>
      <c r="R46" s="45" t="s">
        <v>1</v>
      </c>
      <c r="S46" s="46" t="str">
        <f t="shared" si="13"/>
        <v>Infraestrutura</v>
      </c>
      <c r="T46" s="46" t="str">
        <f t="shared" si="14"/>
        <v>Viária</v>
      </c>
      <c r="U46" s="46" t="str">
        <f t="shared" si="15"/>
        <v>Via.Parte</v>
      </c>
      <c r="V46" s="46" t="str">
        <f t="shared" si="16"/>
        <v>Infraestrutura</v>
      </c>
      <c r="W46" s="20" t="str">
        <f t="shared" si="17"/>
        <v>Key-IFC43-916</v>
      </c>
    </row>
    <row r="47" spans="1:23" ht="6.65" customHeight="1" x14ac:dyDescent="0.4">
      <c r="A47" s="41">
        <v>917</v>
      </c>
      <c r="B47" s="79" t="s">
        <v>78</v>
      </c>
      <c r="C47" s="80" t="s">
        <v>87</v>
      </c>
      <c r="D47" s="51" t="s">
        <v>121</v>
      </c>
      <c r="E47" s="79" t="s">
        <v>352</v>
      </c>
      <c r="F47" s="81" t="s">
        <v>380</v>
      </c>
      <c r="G47" s="42" t="s">
        <v>1</v>
      </c>
      <c r="H47" s="42" t="s">
        <v>1</v>
      </c>
      <c r="I47" s="42" t="s">
        <v>1</v>
      </c>
      <c r="J47" s="42" t="s">
        <v>1</v>
      </c>
      <c r="K47" s="42" t="s">
        <v>1</v>
      </c>
      <c r="L47" s="43" t="str">
        <f t="shared" si="9"/>
        <v>Infraestrutura</v>
      </c>
      <c r="M47" s="43" t="str">
        <f t="shared" si="10"/>
        <v>Viária</v>
      </c>
      <c r="N47" s="43" t="str">
        <f t="shared" si="11"/>
        <v>Via Parte</v>
      </c>
      <c r="O47" s="44" t="str">
        <f t="shared" si="12"/>
        <v>Classe IFC:   IfcRoadPartPARKINGBAY</v>
      </c>
      <c r="P47" s="44" t="s">
        <v>381</v>
      </c>
      <c r="Q47" s="44" t="s">
        <v>382</v>
      </c>
      <c r="R47" s="45" t="s">
        <v>1</v>
      </c>
      <c r="S47" s="46" t="str">
        <f t="shared" si="13"/>
        <v>Infraestrutura</v>
      </c>
      <c r="T47" s="46" t="str">
        <f t="shared" si="14"/>
        <v>Viária</v>
      </c>
      <c r="U47" s="46" t="str">
        <f t="shared" si="15"/>
        <v>Via.Parte</v>
      </c>
      <c r="V47" s="46" t="str">
        <f t="shared" si="16"/>
        <v>Infraestrutura</v>
      </c>
      <c r="W47" s="20" t="str">
        <f t="shared" si="17"/>
        <v>Key-IFC43-917</v>
      </c>
    </row>
    <row r="48" spans="1:23" ht="6.65" customHeight="1" x14ac:dyDescent="0.4">
      <c r="A48" s="41">
        <v>918</v>
      </c>
      <c r="B48" s="79" t="s">
        <v>78</v>
      </c>
      <c r="C48" s="80" t="s">
        <v>87</v>
      </c>
      <c r="D48" s="51" t="s">
        <v>121</v>
      </c>
      <c r="E48" s="79" t="s">
        <v>352</v>
      </c>
      <c r="F48" s="81" t="s">
        <v>383</v>
      </c>
      <c r="G48" s="42" t="s">
        <v>1</v>
      </c>
      <c r="H48" s="42" t="s">
        <v>1</v>
      </c>
      <c r="I48" s="42" t="s">
        <v>1</v>
      </c>
      <c r="J48" s="42" t="s">
        <v>1</v>
      </c>
      <c r="K48" s="42" t="s">
        <v>1</v>
      </c>
      <c r="L48" s="43" t="str">
        <f t="shared" si="9"/>
        <v>Infraestrutura</v>
      </c>
      <c r="M48" s="43" t="str">
        <f t="shared" si="10"/>
        <v>Viária</v>
      </c>
      <c r="N48" s="43" t="str">
        <f t="shared" si="11"/>
        <v>Via Parte</v>
      </c>
      <c r="O48" s="44" t="str">
        <f t="shared" si="12"/>
        <v>Classe IFC:   IfcRoadPartPASSINGBAY</v>
      </c>
      <c r="P48" s="44" t="s">
        <v>384</v>
      </c>
      <c r="Q48" s="44" t="s">
        <v>385</v>
      </c>
      <c r="R48" s="45" t="s">
        <v>1</v>
      </c>
      <c r="S48" s="46" t="str">
        <f t="shared" si="13"/>
        <v>Infraestrutura</v>
      </c>
      <c r="T48" s="46" t="str">
        <f t="shared" si="14"/>
        <v>Viária</v>
      </c>
      <c r="U48" s="46" t="str">
        <f t="shared" si="15"/>
        <v>Via.Parte</v>
      </c>
      <c r="V48" s="46" t="str">
        <f t="shared" si="16"/>
        <v>Infraestrutura</v>
      </c>
      <c r="W48" s="20" t="str">
        <f t="shared" si="17"/>
        <v>Key-IFC43-918</v>
      </c>
    </row>
    <row r="49" spans="1:23" ht="6.65" customHeight="1" x14ac:dyDescent="0.4">
      <c r="A49" s="41">
        <v>919</v>
      </c>
      <c r="B49" s="79" t="s">
        <v>78</v>
      </c>
      <c r="C49" s="80" t="s">
        <v>87</v>
      </c>
      <c r="D49" s="51" t="s">
        <v>121</v>
      </c>
      <c r="E49" s="79" t="s">
        <v>352</v>
      </c>
      <c r="F49" s="81" t="s">
        <v>386</v>
      </c>
      <c r="G49" s="42" t="s">
        <v>1</v>
      </c>
      <c r="H49" s="42" t="s">
        <v>1</v>
      </c>
      <c r="I49" s="42" t="s">
        <v>1</v>
      </c>
      <c r="J49" s="42" t="s">
        <v>1</v>
      </c>
      <c r="K49" s="42" t="s">
        <v>1</v>
      </c>
      <c r="L49" s="43" t="str">
        <f t="shared" si="9"/>
        <v>Infraestrutura</v>
      </c>
      <c r="M49" s="43" t="str">
        <f t="shared" si="10"/>
        <v>Viária</v>
      </c>
      <c r="N49" s="43" t="str">
        <f t="shared" si="11"/>
        <v>Via Parte</v>
      </c>
      <c r="O49" s="44" t="str">
        <f t="shared" si="12"/>
        <v>Classe IFC:   IfcRoadPartPEDESTRIAN_CROSSING</v>
      </c>
      <c r="P49" s="44" t="s">
        <v>387</v>
      </c>
      <c r="Q49" s="44" t="s">
        <v>388</v>
      </c>
      <c r="R49" s="45" t="s">
        <v>1</v>
      </c>
      <c r="S49" s="46" t="str">
        <f t="shared" si="13"/>
        <v>Infraestrutura</v>
      </c>
      <c r="T49" s="46" t="str">
        <f t="shared" si="14"/>
        <v>Viária</v>
      </c>
      <c r="U49" s="46" t="str">
        <f t="shared" si="15"/>
        <v>Via.Parte</v>
      </c>
      <c r="V49" s="46" t="str">
        <f t="shared" si="16"/>
        <v>Infraestrutura</v>
      </c>
      <c r="W49" s="20" t="str">
        <f t="shared" si="17"/>
        <v>Key-IFC43-919</v>
      </c>
    </row>
    <row r="50" spans="1:23" ht="6.65" customHeight="1" x14ac:dyDescent="0.4">
      <c r="A50" s="41">
        <v>920</v>
      </c>
      <c r="B50" s="79" t="s">
        <v>78</v>
      </c>
      <c r="C50" s="80" t="s">
        <v>87</v>
      </c>
      <c r="D50" s="51" t="s">
        <v>121</v>
      </c>
      <c r="E50" s="79" t="s">
        <v>352</v>
      </c>
      <c r="F50" s="81" t="s">
        <v>389</v>
      </c>
      <c r="G50" s="42" t="s">
        <v>1</v>
      </c>
      <c r="H50" s="42" t="s">
        <v>1</v>
      </c>
      <c r="I50" s="42" t="s">
        <v>1</v>
      </c>
      <c r="J50" s="42" t="s">
        <v>1</v>
      </c>
      <c r="K50" s="42" t="s">
        <v>1</v>
      </c>
      <c r="L50" s="43" t="str">
        <f t="shared" si="9"/>
        <v>Infraestrutura</v>
      </c>
      <c r="M50" s="43" t="str">
        <f t="shared" si="10"/>
        <v>Viária</v>
      </c>
      <c r="N50" s="43" t="str">
        <f t="shared" si="11"/>
        <v>Via Parte</v>
      </c>
      <c r="O50" s="44" t="str">
        <f t="shared" si="12"/>
        <v>Classe IFC:   IfcRoadPartRAILWAYCROSSING</v>
      </c>
      <c r="P50" s="44" t="s">
        <v>390</v>
      </c>
      <c r="Q50" s="44" t="s">
        <v>391</v>
      </c>
      <c r="R50" s="45" t="s">
        <v>1</v>
      </c>
      <c r="S50" s="46" t="str">
        <f t="shared" si="13"/>
        <v>Infraestrutura</v>
      </c>
      <c r="T50" s="46" t="str">
        <f t="shared" si="14"/>
        <v>Viária</v>
      </c>
      <c r="U50" s="46" t="str">
        <f t="shared" si="15"/>
        <v>Via.Parte</v>
      </c>
      <c r="V50" s="46" t="str">
        <f t="shared" si="16"/>
        <v>Infraestrutura</v>
      </c>
      <c r="W50" s="20" t="str">
        <f t="shared" si="17"/>
        <v>Key-IFC43-920</v>
      </c>
    </row>
    <row r="51" spans="1:23" ht="6.65" customHeight="1" x14ac:dyDescent="0.4">
      <c r="A51" s="41">
        <v>921</v>
      </c>
      <c r="B51" s="79" t="s">
        <v>78</v>
      </c>
      <c r="C51" s="80" t="s">
        <v>87</v>
      </c>
      <c r="D51" s="51" t="s">
        <v>121</v>
      </c>
      <c r="E51" s="79" t="s">
        <v>352</v>
      </c>
      <c r="F51" s="81" t="s">
        <v>392</v>
      </c>
      <c r="G51" s="42" t="s">
        <v>1</v>
      </c>
      <c r="H51" s="42" t="s">
        <v>1</v>
      </c>
      <c r="I51" s="42" t="s">
        <v>1</v>
      </c>
      <c r="J51" s="42" t="s">
        <v>1</v>
      </c>
      <c r="K51" s="42" t="s">
        <v>1</v>
      </c>
      <c r="L51" s="43" t="str">
        <f t="shared" si="9"/>
        <v>Infraestrutura</v>
      </c>
      <c r="M51" s="43" t="str">
        <f t="shared" si="10"/>
        <v>Viária</v>
      </c>
      <c r="N51" s="43" t="str">
        <f t="shared" si="11"/>
        <v>Via Parte</v>
      </c>
      <c r="O51" s="44" t="str">
        <f t="shared" si="12"/>
        <v>Classe IFC:   IfcRoadPartREFUGEISLAND</v>
      </c>
      <c r="P51" s="44" t="s">
        <v>393</v>
      </c>
      <c r="Q51" s="44" t="s">
        <v>394</v>
      </c>
      <c r="R51" s="45" t="s">
        <v>1</v>
      </c>
      <c r="S51" s="46" t="str">
        <f t="shared" si="13"/>
        <v>Infraestrutura</v>
      </c>
      <c r="T51" s="46" t="str">
        <f t="shared" si="14"/>
        <v>Viária</v>
      </c>
      <c r="U51" s="46" t="str">
        <f t="shared" si="15"/>
        <v>Via.Parte</v>
      </c>
      <c r="V51" s="46" t="str">
        <f t="shared" si="16"/>
        <v>Infraestrutura</v>
      </c>
      <c r="W51" s="20" t="str">
        <f t="shared" si="17"/>
        <v>Key-IFC43-921</v>
      </c>
    </row>
    <row r="52" spans="1:23" ht="6.65" customHeight="1" x14ac:dyDescent="0.4">
      <c r="A52" s="41">
        <v>922</v>
      </c>
      <c r="B52" s="79" t="s">
        <v>78</v>
      </c>
      <c r="C52" s="80" t="s">
        <v>87</v>
      </c>
      <c r="D52" s="51" t="s">
        <v>121</v>
      </c>
      <c r="E52" s="79" t="s">
        <v>352</v>
      </c>
      <c r="F52" s="81" t="s">
        <v>395</v>
      </c>
      <c r="G52" s="42" t="s">
        <v>1</v>
      </c>
      <c r="H52" s="42" t="s">
        <v>1</v>
      </c>
      <c r="I52" s="42" t="s">
        <v>1</v>
      </c>
      <c r="J52" s="42" t="s">
        <v>1</v>
      </c>
      <c r="K52" s="42" t="s">
        <v>1</v>
      </c>
      <c r="L52" s="43" t="str">
        <f t="shared" si="9"/>
        <v>Infraestrutura</v>
      </c>
      <c r="M52" s="43" t="str">
        <f t="shared" si="10"/>
        <v>Viária</v>
      </c>
      <c r="N52" s="43" t="str">
        <f t="shared" si="11"/>
        <v>Via Parte</v>
      </c>
      <c r="O52" s="44" t="str">
        <f t="shared" si="12"/>
        <v>Classe IFC:   IfcRoadPartROADSEGMENT</v>
      </c>
      <c r="P52" s="44" t="s">
        <v>396</v>
      </c>
      <c r="Q52" s="44" t="s">
        <v>397</v>
      </c>
      <c r="R52" s="45" t="s">
        <v>1</v>
      </c>
      <c r="S52" s="46" t="str">
        <f t="shared" si="13"/>
        <v>Infraestrutura</v>
      </c>
      <c r="T52" s="46" t="str">
        <f t="shared" si="14"/>
        <v>Viária</v>
      </c>
      <c r="U52" s="46" t="str">
        <f t="shared" si="15"/>
        <v>Via.Parte</v>
      </c>
      <c r="V52" s="46" t="str">
        <f t="shared" si="16"/>
        <v>Infraestrutura</v>
      </c>
      <c r="W52" s="20" t="str">
        <f t="shared" si="17"/>
        <v>Key-IFC43-922</v>
      </c>
    </row>
    <row r="53" spans="1:23" ht="6.65" customHeight="1" x14ac:dyDescent="0.4">
      <c r="A53" s="41">
        <v>923</v>
      </c>
      <c r="B53" s="79" t="s">
        <v>78</v>
      </c>
      <c r="C53" s="80" t="s">
        <v>87</v>
      </c>
      <c r="D53" s="51" t="s">
        <v>121</v>
      </c>
      <c r="E53" s="79" t="s">
        <v>352</v>
      </c>
      <c r="F53" s="81" t="s">
        <v>398</v>
      </c>
      <c r="G53" s="42" t="s">
        <v>1</v>
      </c>
      <c r="H53" s="42" t="s">
        <v>1</v>
      </c>
      <c r="I53" s="42" t="s">
        <v>1</v>
      </c>
      <c r="J53" s="42" t="s">
        <v>1</v>
      </c>
      <c r="K53" s="42" t="s">
        <v>1</v>
      </c>
      <c r="L53" s="43" t="str">
        <f t="shared" si="9"/>
        <v>Infraestrutura</v>
      </c>
      <c r="M53" s="43" t="str">
        <f t="shared" si="10"/>
        <v>Viária</v>
      </c>
      <c r="N53" s="43" t="str">
        <f t="shared" si="11"/>
        <v>Via Parte</v>
      </c>
      <c r="O53" s="44" t="str">
        <f t="shared" si="12"/>
        <v>Classe IFC:   IfcRoadPartROADSIDE</v>
      </c>
      <c r="P53" s="44" t="s">
        <v>399</v>
      </c>
      <c r="Q53" s="44" t="s">
        <v>400</v>
      </c>
      <c r="R53" s="45" t="s">
        <v>1</v>
      </c>
      <c r="S53" s="46" t="str">
        <f t="shared" si="13"/>
        <v>Infraestrutura</v>
      </c>
      <c r="T53" s="46" t="str">
        <f t="shared" si="14"/>
        <v>Viária</v>
      </c>
      <c r="U53" s="46" t="str">
        <f t="shared" si="15"/>
        <v>Via.Parte</v>
      </c>
      <c r="V53" s="46" t="str">
        <f t="shared" si="16"/>
        <v>Infraestrutura</v>
      </c>
      <c r="W53" s="20" t="str">
        <f t="shared" si="17"/>
        <v>Key-IFC43-923</v>
      </c>
    </row>
    <row r="54" spans="1:23" ht="6.65" customHeight="1" x14ac:dyDescent="0.4">
      <c r="A54" s="41">
        <v>924</v>
      </c>
      <c r="B54" s="79" t="s">
        <v>78</v>
      </c>
      <c r="C54" s="80" t="s">
        <v>87</v>
      </c>
      <c r="D54" s="51" t="s">
        <v>121</v>
      </c>
      <c r="E54" s="79" t="s">
        <v>352</v>
      </c>
      <c r="F54" s="81" t="s">
        <v>401</v>
      </c>
      <c r="G54" s="42" t="s">
        <v>1</v>
      </c>
      <c r="H54" s="42" t="s">
        <v>1</v>
      </c>
      <c r="I54" s="42" t="s">
        <v>1</v>
      </c>
      <c r="J54" s="42" t="s">
        <v>1</v>
      </c>
      <c r="K54" s="42" t="s">
        <v>1</v>
      </c>
      <c r="L54" s="43" t="str">
        <f t="shared" si="9"/>
        <v>Infraestrutura</v>
      </c>
      <c r="M54" s="43" t="str">
        <f t="shared" si="10"/>
        <v>Viária</v>
      </c>
      <c r="N54" s="43" t="str">
        <f t="shared" si="11"/>
        <v>Via Parte</v>
      </c>
      <c r="O54" s="44" t="str">
        <f t="shared" si="12"/>
        <v>Classe IFC:   IfcRoadPartROADSIDEPART</v>
      </c>
      <c r="P54" s="44" t="s">
        <v>402</v>
      </c>
      <c r="Q54" s="44" t="s">
        <v>403</v>
      </c>
      <c r="R54" s="45" t="s">
        <v>1</v>
      </c>
      <c r="S54" s="46" t="str">
        <f t="shared" si="13"/>
        <v>Infraestrutura</v>
      </c>
      <c r="T54" s="46" t="str">
        <f t="shared" si="14"/>
        <v>Viária</v>
      </c>
      <c r="U54" s="46" t="str">
        <f t="shared" si="15"/>
        <v>Via.Parte</v>
      </c>
      <c r="V54" s="46" t="str">
        <f t="shared" si="16"/>
        <v>Infraestrutura</v>
      </c>
      <c r="W54" s="20" t="str">
        <f t="shared" si="17"/>
        <v>Key-IFC43-924</v>
      </c>
    </row>
    <row r="55" spans="1:23" ht="6.65" customHeight="1" x14ac:dyDescent="0.4">
      <c r="A55" s="41">
        <v>925</v>
      </c>
      <c r="B55" s="79" t="s">
        <v>78</v>
      </c>
      <c r="C55" s="80" t="s">
        <v>87</v>
      </c>
      <c r="D55" s="51" t="s">
        <v>121</v>
      </c>
      <c r="E55" s="79" t="s">
        <v>352</v>
      </c>
      <c r="F55" s="81" t="s">
        <v>404</v>
      </c>
      <c r="G55" s="42" t="s">
        <v>1</v>
      </c>
      <c r="H55" s="42" t="s">
        <v>1</v>
      </c>
      <c r="I55" s="42" t="s">
        <v>1</v>
      </c>
      <c r="J55" s="42" t="s">
        <v>1</v>
      </c>
      <c r="K55" s="42" t="s">
        <v>1</v>
      </c>
      <c r="L55" s="43" t="str">
        <f t="shared" si="9"/>
        <v>Infraestrutura</v>
      </c>
      <c r="M55" s="43" t="str">
        <f t="shared" si="10"/>
        <v>Viária</v>
      </c>
      <c r="N55" s="43" t="str">
        <f t="shared" si="11"/>
        <v>Via Parte</v>
      </c>
      <c r="O55" s="44" t="str">
        <f t="shared" si="12"/>
        <v>Classe IFC:   IfcRoadPartROADWAYPLATEAU</v>
      </c>
      <c r="P55" s="44" t="s">
        <v>405</v>
      </c>
      <c r="Q55" s="44" t="s">
        <v>406</v>
      </c>
      <c r="R55" s="45" t="s">
        <v>1</v>
      </c>
      <c r="S55" s="46" t="str">
        <f t="shared" si="13"/>
        <v>Infraestrutura</v>
      </c>
      <c r="T55" s="46" t="str">
        <f t="shared" si="14"/>
        <v>Viária</v>
      </c>
      <c r="U55" s="46" t="str">
        <f t="shared" si="15"/>
        <v>Via.Parte</v>
      </c>
      <c r="V55" s="46" t="str">
        <f t="shared" si="16"/>
        <v>Infraestrutura</v>
      </c>
      <c r="W55" s="20" t="str">
        <f t="shared" si="17"/>
        <v>Key-IFC43-925</v>
      </c>
    </row>
    <row r="56" spans="1:23" ht="6.65" customHeight="1" x14ac:dyDescent="0.4">
      <c r="A56" s="41">
        <v>926</v>
      </c>
      <c r="B56" s="79" t="s">
        <v>78</v>
      </c>
      <c r="C56" s="80" t="s">
        <v>87</v>
      </c>
      <c r="D56" s="51" t="s">
        <v>121</v>
      </c>
      <c r="E56" s="79" t="s">
        <v>352</v>
      </c>
      <c r="F56" s="81" t="s">
        <v>407</v>
      </c>
      <c r="G56" s="42" t="s">
        <v>1</v>
      </c>
      <c r="H56" s="42" t="s">
        <v>1</v>
      </c>
      <c r="I56" s="42" t="s">
        <v>1</v>
      </c>
      <c r="J56" s="42" t="s">
        <v>1</v>
      </c>
      <c r="K56" s="42" t="s">
        <v>1</v>
      </c>
      <c r="L56" s="43" t="str">
        <f t="shared" si="9"/>
        <v>Infraestrutura</v>
      </c>
      <c r="M56" s="43" t="str">
        <f t="shared" si="10"/>
        <v>Viária</v>
      </c>
      <c r="N56" s="43" t="str">
        <f t="shared" si="11"/>
        <v>Via Parte</v>
      </c>
      <c r="O56" s="44" t="str">
        <f t="shared" si="12"/>
        <v>Classe IFC:   IfcRoadPartROUNDABOUT</v>
      </c>
      <c r="P56" s="44" t="s">
        <v>408</v>
      </c>
      <c r="Q56" s="44" t="s">
        <v>409</v>
      </c>
      <c r="R56" s="45" t="s">
        <v>1</v>
      </c>
      <c r="S56" s="46" t="str">
        <f t="shared" si="13"/>
        <v>Infraestrutura</v>
      </c>
      <c r="T56" s="46" t="str">
        <f t="shared" si="14"/>
        <v>Viária</v>
      </c>
      <c r="U56" s="46" t="str">
        <f t="shared" si="15"/>
        <v>Via.Parte</v>
      </c>
      <c r="V56" s="46" t="str">
        <f t="shared" si="16"/>
        <v>Infraestrutura</v>
      </c>
      <c r="W56" s="20" t="str">
        <f t="shared" si="17"/>
        <v>Key-IFC43-926</v>
      </c>
    </row>
    <row r="57" spans="1:23" ht="6.65" customHeight="1" x14ac:dyDescent="0.4">
      <c r="A57" s="41">
        <v>927</v>
      </c>
      <c r="B57" s="79" t="s">
        <v>78</v>
      </c>
      <c r="C57" s="80" t="s">
        <v>87</v>
      </c>
      <c r="D57" s="51" t="s">
        <v>121</v>
      </c>
      <c r="E57" s="79" t="s">
        <v>352</v>
      </c>
      <c r="F57" s="81" t="s">
        <v>410</v>
      </c>
      <c r="G57" s="42" t="s">
        <v>1</v>
      </c>
      <c r="H57" s="42" t="s">
        <v>1</v>
      </c>
      <c r="I57" s="42" t="s">
        <v>1</v>
      </c>
      <c r="J57" s="42" t="s">
        <v>1</v>
      </c>
      <c r="K57" s="42" t="s">
        <v>1</v>
      </c>
      <c r="L57" s="43" t="str">
        <f t="shared" si="9"/>
        <v>Infraestrutura</v>
      </c>
      <c r="M57" s="43" t="str">
        <f t="shared" si="10"/>
        <v>Viária</v>
      </c>
      <c r="N57" s="43" t="str">
        <f t="shared" si="11"/>
        <v>Via Parte</v>
      </c>
      <c r="O57" s="44" t="str">
        <f t="shared" si="12"/>
        <v>Classe IFC:   IfcRoadPartSHOULDER</v>
      </c>
      <c r="P57" s="44" t="s">
        <v>411</v>
      </c>
      <c r="Q57" s="44" t="s">
        <v>412</v>
      </c>
      <c r="R57" s="45" t="s">
        <v>1</v>
      </c>
      <c r="S57" s="46" t="str">
        <f t="shared" si="13"/>
        <v>Infraestrutura</v>
      </c>
      <c r="T57" s="46" t="str">
        <f t="shared" si="14"/>
        <v>Viária</v>
      </c>
      <c r="U57" s="46" t="str">
        <f t="shared" si="15"/>
        <v>Via.Parte</v>
      </c>
      <c r="V57" s="46" t="str">
        <f t="shared" si="16"/>
        <v>Infraestrutura</v>
      </c>
      <c r="W57" s="20" t="str">
        <f t="shared" si="17"/>
        <v>Key-IFC43-927</v>
      </c>
    </row>
    <row r="58" spans="1:23" ht="6.65" customHeight="1" x14ac:dyDescent="0.4">
      <c r="A58" s="41">
        <v>928</v>
      </c>
      <c r="B58" s="79" t="s">
        <v>78</v>
      </c>
      <c r="C58" s="80" t="s">
        <v>87</v>
      </c>
      <c r="D58" s="51" t="s">
        <v>121</v>
      </c>
      <c r="E58" s="79" t="s">
        <v>352</v>
      </c>
      <c r="F58" s="81" t="s">
        <v>413</v>
      </c>
      <c r="G58" s="42" t="s">
        <v>1</v>
      </c>
      <c r="H58" s="42" t="s">
        <v>1</v>
      </c>
      <c r="I58" s="42" t="s">
        <v>1</v>
      </c>
      <c r="J58" s="42" t="s">
        <v>1</v>
      </c>
      <c r="K58" s="42" t="s">
        <v>1</v>
      </c>
      <c r="L58" s="43" t="str">
        <f t="shared" si="9"/>
        <v>Infraestrutura</v>
      </c>
      <c r="M58" s="43" t="str">
        <f t="shared" si="10"/>
        <v>Viária</v>
      </c>
      <c r="N58" s="43" t="str">
        <f t="shared" si="11"/>
        <v>Via Parte</v>
      </c>
      <c r="O58" s="44" t="str">
        <f t="shared" si="12"/>
        <v>Classe IFC:   IfcRoadPartSIDEWALK</v>
      </c>
      <c r="P58" s="44" t="s">
        <v>414</v>
      </c>
      <c r="Q58" s="44" t="s">
        <v>415</v>
      </c>
      <c r="R58" s="45" t="s">
        <v>1</v>
      </c>
      <c r="S58" s="46" t="str">
        <f t="shared" si="13"/>
        <v>Infraestrutura</v>
      </c>
      <c r="T58" s="46" t="str">
        <f t="shared" si="14"/>
        <v>Viária</v>
      </c>
      <c r="U58" s="46" t="str">
        <f t="shared" si="15"/>
        <v>Via.Parte</v>
      </c>
      <c r="V58" s="46" t="str">
        <f t="shared" si="16"/>
        <v>Infraestrutura</v>
      </c>
      <c r="W58" s="20" t="str">
        <f t="shared" si="17"/>
        <v>Key-IFC43-928</v>
      </c>
    </row>
    <row r="59" spans="1:23" ht="6.65" customHeight="1" x14ac:dyDescent="0.4">
      <c r="A59" s="41">
        <v>929</v>
      </c>
      <c r="B59" s="79" t="s">
        <v>78</v>
      </c>
      <c r="C59" s="80" t="s">
        <v>87</v>
      </c>
      <c r="D59" s="51" t="s">
        <v>121</v>
      </c>
      <c r="E59" s="79" t="s">
        <v>352</v>
      </c>
      <c r="F59" s="81" t="s">
        <v>416</v>
      </c>
      <c r="G59" s="42" t="s">
        <v>1</v>
      </c>
      <c r="H59" s="42" t="s">
        <v>1</v>
      </c>
      <c r="I59" s="42" t="s">
        <v>1</v>
      </c>
      <c r="J59" s="42" t="s">
        <v>1</v>
      </c>
      <c r="K59" s="42" t="s">
        <v>1</v>
      </c>
      <c r="L59" s="43" t="str">
        <f t="shared" si="9"/>
        <v>Infraestrutura</v>
      </c>
      <c r="M59" s="43" t="str">
        <f t="shared" si="10"/>
        <v>Viária</v>
      </c>
      <c r="N59" s="43" t="str">
        <f t="shared" si="11"/>
        <v>Via Parte</v>
      </c>
      <c r="O59" s="44" t="str">
        <f t="shared" si="12"/>
        <v>Classe IFC:   IfcRoadPartSOFTSHOULDER</v>
      </c>
      <c r="P59" s="44" t="s">
        <v>417</v>
      </c>
      <c r="Q59" s="44" t="s">
        <v>418</v>
      </c>
      <c r="R59" s="45" t="s">
        <v>1</v>
      </c>
      <c r="S59" s="46" t="str">
        <f t="shared" si="13"/>
        <v>Infraestrutura</v>
      </c>
      <c r="T59" s="46" t="str">
        <f t="shared" si="14"/>
        <v>Viária</v>
      </c>
      <c r="U59" s="46" t="str">
        <f t="shared" si="15"/>
        <v>Via.Parte</v>
      </c>
      <c r="V59" s="46" t="str">
        <f t="shared" si="16"/>
        <v>Infraestrutura</v>
      </c>
      <c r="W59" s="20" t="str">
        <f t="shared" si="17"/>
        <v>Key-IFC43-929</v>
      </c>
    </row>
    <row r="60" spans="1:23" ht="6.65" customHeight="1" x14ac:dyDescent="0.4">
      <c r="A60" s="41">
        <v>930</v>
      </c>
      <c r="B60" s="79" t="s">
        <v>78</v>
      </c>
      <c r="C60" s="80" t="s">
        <v>87</v>
      </c>
      <c r="D60" s="51" t="s">
        <v>121</v>
      </c>
      <c r="E60" s="79" t="s">
        <v>352</v>
      </c>
      <c r="F60" s="81" t="s">
        <v>419</v>
      </c>
      <c r="G60" s="42" t="s">
        <v>1</v>
      </c>
      <c r="H60" s="42" t="s">
        <v>1</v>
      </c>
      <c r="I60" s="42" t="s">
        <v>1</v>
      </c>
      <c r="J60" s="42" t="s">
        <v>1</v>
      </c>
      <c r="K60" s="42" t="s">
        <v>1</v>
      </c>
      <c r="L60" s="43" t="str">
        <f t="shared" si="9"/>
        <v>Infraestrutura</v>
      </c>
      <c r="M60" s="43" t="str">
        <f t="shared" si="10"/>
        <v>Viária</v>
      </c>
      <c r="N60" s="43" t="str">
        <f t="shared" si="11"/>
        <v>Via Parte</v>
      </c>
      <c r="O60" s="44" t="str">
        <f t="shared" si="12"/>
        <v>Classe IFC:   IfcRoadPartTOLLPLAZA</v>
      </c>
      <c r="P60" s="44" t="s">
        <v>420</v>
      </c>
      <c r="Q60" s="44" t="s">
        <v>421</v>
      </c>
      <c r="R60" s="45" t="s">
        <v>1</v>
      </c>
      <c r="S60" s="46" t="str">
        <f t="shared" si="13"/>
        <v>Infraestrutura</v>
      </c>
      <c r="T60" s="46" t="str">
        <f t="shared" si="14"/>
        <v>Viária</v>
      </c>
      <c r="U60" s="46" t="str">
        <f t="shared" si="15"/>
        <v>Via.Parte</v>
      </c>
      <c r="V60" s="46" t="str">
        <f t="shared" si="16"/>
        <v>Infraestrutura</v>
      </c>
      <c r="W60" s="20" t="str">
        <f t="shared" si="17"/>
        <v>Key-IFC43-930</v>
      </c>
    </row>
    <row r="61" spans="1:23" ht="6.65" customHeight="1" x14ac:dyDescent="0.4">
      <c r="A61" s="41">
        <v>931</v>
      </c>
      <c r="B61" s="79" t="s">
        <v>78</v>
      </c>
      <c r="C61" s="80" t="s">
        <v>87</v>
      </c>
      <c r="D61" s="51" t="s">
        <v>121</v>
      </c>
      <c r="E61" s="79" t="s">
        <v>352</v>
      </c>
      <c r="F61" s="81" t="s">
        <v>422</v>
      </c>
      <c r="G61" s="42" t="s">
        <v>1</v>
      </c>
      <c r="H61" s="42" t="s">
        <v>1</v>
      </c>
      <c r="I61" s="42" t="s">
        <v>1</v>
      </c>
      <c r="J61" s="42" t="s">
        <v>1</v>
      </c>
      <c r="K61" s="42" t="s">
        <v>1</v>
      </c>
      <c r="L61" s="43" t="str">
        <f t="shared" si="9"/>
        <v>Infraestrutura</v>
      </c>
      <c r="M61" s="43" t="str">
        <f t="shared" si="10"/>
        <v>Viária</v>
      </c>
      <c r="N61" s="43" t="str">
        <f t="shared" si="11"/>
        <v>Via Parte</v>
      </c>
      <c r="O61" s="44" t="str">
        <f t="shared" si="12"/>
        <v>Classe IFC:   IfcRoadPartTRAFFICISLAND</v>
      </c>
      <c r="P61" s="44" t="s">
        <v>423</v>
      </c>
      <c r="Q61" s="44" t="s">
        <v>424</v>
      </c>
      <c r="R61" s="45" t="s">
        <v>1</v>
      </c>
      <c r="S61" s="46" t="str">
        <f t="shared" si="13"/>
        <v>Infraestrutura</v>
      </c>
      <c r="T61" s="46" t="str">
        <f t="shared" si="14"/>
        <v>Viária</v>
      </c>
      <c r="U61" s="46" t="str">
        <f t="shared" si="15"/>
        <v>Via.Parte</v>
      </c>
      <c r="V61" s="46" t="str">
        <f t="shared" si="16"/>
        <v>Infraestrutura</v>
      </c>
      <c r="W61" s="20" t="str">
        <f t="shared" si="17"/>
        <v>Key-IFC43-931</v>
      </c>
    </row>
    <row r="62" spans="1:23" ht="6.65" customHeight="1" x14ac:dyDescent="0.4">
      <c r="A62" s="41">
        <v>932</v>
      </c>
      <c r="B62" s="79" t="s">
        <v>78</v>
      </c>
      <c r="C62" s="80" t="s">
        <v>87</v>
      </c>
      <c r="D62" s="51" t="s">
        <v>121</v>
      </c>
      <c r="E62" s="79" t="s">
        <v>352</v>
      </c>
      <c r="F62" s="81" t="s">
        <v>425</v>
      </c>
      <c r="G62" s="42" t="s">
        <v>1</v>
      </c>
      <c r="H62" s="42" t="s">
        <v>1</v>
      </c>
      <c r="I62" s="42" t="s">
        <v>1</v>
      </c>
      <c r="J62" s="42" t="s">
        <v>1</v>
      </c>
      <c r="K62" s="42" t="s">
        <v>1</v>
      </c>
      <c r="L62" s="43" t="str">
        <f t="shared" si="9"/>
        <v>Infraestrutura</v>
      </c>
      <c r="M62" s="43" t="str">
        <f t="shared" si="10"/>
        <v>Viária</v>
      </c>
      <c r="N62" s="43" t="str">
        <f t="shared" si="11"/>
        <v>Via Parte</v>
      </c>
      <c r="O62" s="44" t="str">
        <f t="shared" si="12"/>
        <v>Classe IFC:   IfcRoadPartTRAFFICLANE</v>
      </c>
      <c r="P62" s="44" t="s">
        <v>426</v>
      </c>
      <c r="Q62" s="44" t="s">
        <v>427</v>
      </c>
      <c r="R62" s="45" t="s">
        <v>1</v>
      </c>
      <c r="S62" s="46" t="str">
        <f t="shared" si="13"/>
        <v>Infraestrutura</v>
      </c>
      <c r="T62" s="46" t="str">
        <f t="shared" si="14"/>
        <v>Viária</v>
      </c>
      <c r="U62" s="46" t="str">
        <f t="shared" si="15"/>
        <v>Via.Parte</v>
      </c>
      <c r="V62" s="46" t="str">
        <f t="shared" si="16"/>
        <v>Infraestrutura</v>
      </c>
      <c r="W62" s="20" t="str">
        <f t="shared" si="17"/>
        <v>Key-IFC43-932</v>
      </c>
    </row>
    <row r="63" spans="1:23" ht="6.65" customHeight="1" x14ac:dyDescent="0.4">
      <c r="A63" s="41">
        <v>864</v>
      </c>
      <c r="B63" s="79" t="s">
        <v>78</v>
      </c>
      <c r="C63" s="80" t="s">
        <v>87</v>
      </c>
      <c r="D63" s="51" t="s">
        <v>121</v>
      </c>
      <c r="E63" s="79" t="s">
        <v>212</v>
      </c>
      <c r="F63" s="82" t="s">
        <v>216</v>
      </c>
      <c r="G63" s="42" t="s">
        <v>1</v>
      </c>
      <c r="H63" s="42" t="s">
        <v>1</v>
      </c>
      <c r="I63" s="42" t="s">
        <v>1</v>
      </c>
      <c r="J63" s="42" t="s">
        <v>1</v>
      </c>
      <c r="K63" s="42" t="s">
        <v>1</v>
      </c>
      <c r="L63" s="43" t="str">
        <f t="shared" si="9"/>
        <v>Infraestrutura</v>
      </c>
      <c r="M63" s="43" t="str">
        <f t="shared" si="10"/>
        <v>Viária</v>
      </c>
      <c r="N63" s="43" t="str">
        <f t="shared" si="11"/>
        <v>Ponte Fundação</v>
      </c>
      <c r="O63" s="44" t="str">
        <f t="shared" si="12"/>
        <v>Categ.  Rvt:   OST_AbutmentFoundations</v>
      </c>
      <c r="P63" s="44" t="s">
        <v>217</v>
      </c>
      <c r="Q63" s="44" t="s">
        <v>218</v>
      </c>
      <c r="R63" s="45" t="s">
        <v>1</v>
      </c>
      <c r="S63" s="46" t="str">
        <f t="shared" si="13"/>
        <v>Infraestrutura</v>
      </c>
      <c r="T63" s="46" t="str">
        <f t="shared" si="14"/>
        <v>Viária</v>
      </c>
      <c r="U63" s="46" t="str">
        <f t="shared" si="15"/>
        <v>Ponte.Fundação</v>
      </c>
      <c r="V63" s="46" t="str">
        <f t="shared" si="16"/>
        <v>Infraestrutura</v>
      </c>
      <c r="W63" s="20" t="str">
        <f t="shared" si="17"/>
        <v>Key-IFC43-864</v>
      </c>
    </row>
    <row r="64" spans="1:23" ht="6.65" customHeight="1" x14ac:dyDescent="0.4">
      <c r="A64" s="41">
        <v>865</v>
      </c>
      <c r="B64" s="79" t="s">
        <v>78</v>
      </c>
      <c r="C64" s="80" t="s">
        <v>87</v>
      </c>
      <c r="D64" s="51" t="s">
        <v>121</v>
      </c>
      <c r="E64" s="79" t="s">
        <v>212</v>
      </c>
      <c r="F64" s="82" t="s">
        <v>219</v>
      </c>
      <c r="G64" s="42" t="s">
        <v>1</v>
      </c>
      <c r="H64" s="42" t="s">
        <v>1</v>
      </c>
      <c r="I64" s="42" t="s">
        <v>1</v>
      </c>
      <c r="J64" s="42" t="s">
        <v>1</v>
      </c>
      <c r="K64" s="42" t="s">
        <v>1</v>
      </c>
      <c r="L64" s="43" t="str">
        <f t="shared" si="9"/>
        <v>Infraestrutura</v>
      </c>
      <c r="M64" s="43" t="str">
        <f t="shared" si="10"/>
        <v>Viária</v>
      </c>
      <c r="N64" s="43" t="str">
        <f t="shared" si="11"/>
        <v>Ponte Fundação</v>
      </c>
      <c r="O64" s="44" t="str">
        <f t="shared" si="12"/>
        <v>Categ.  Rvt:   OST_AbutmentPiles</v>
      </c>
      <c r="P64" s="44" t="s">
        <v>220</v>
      </c>
      <c r="Q64" s="44" t="s">
        <v>221</v>
      </c>
      <c r="R64" s="45" t="s">
        <v>1</v>
      </c>
      <c r="S64" s="46" t="str">
        <f t="shared" si="13"/>
        <v>Infraestrutura</v>
      </c>
      <c r="T64" s="46" t="str">
        <f t="shared" si="14"/>
        <v>Viária</v>
      </c>
      <c r="U64" s="46" t="str">
        <f t="shared" si="15"/>
        <v>Ponte.Fundação</v>
      </c>
      <c r="V64" s="46" t="str">
        <f t="shared" si="16"/>
        <v>Infraestrutura</v>
      </c>
      <c r="W64" s="20" t="str">
        <f t="shared" si="17"/>
        <v>Key-IFC43-865</v>
      </c>
    </row>
    <row r="65" spans="1:23" ht="6.65" customHeight="1" x14ac:dyDescent="0.4">
      <c r="A65" s="41">
        <v>866</v>
      </c>
      <c r="B65" s="79" t="s">
        <v>78</v>
      </c>
      <c r="C65" s="80" t="s">
        <v>87</v>
      </c>
      <c r="D65" s="51" t="s">
        <v>121</v>
      </c>
      <c r="E65" s="79" t="s">
        <v>212</v>
      </c>
      <c r="F65" s="82" t="s">
        <v>222</v>
      </c>
      <c r="G65" s="42" t="s">
        <v>1</v>
      </c>
      <c r="H65" s="42" t="s">
        <v>1</v>
      </c>
      <c r="I65" s="42" t="s">
        <v>1</v>
      </c>
      <c r="J65" s="42" t="s">
        <v>1</v>
      </c>
      <c r="K65" s="42" t="s">
        <v>1</v>
      </c>
      <c r="L65" s="43" t="str">
        <f t="shared" ref="L65:L84" si="18">CONCATENATE("", C65)</f>
        <v>Infraestrutura</v>
      </c>
      <c r="M65" s="43" t="str">
        <f t="shared" ref="M65:M84" si="19">CONCATENATE("", D65)</f>
        <v>Viária</v>
      </c>
      <c r="N65" s="43" t="str">
        <f t="shared" ref="N65:N84" si="20">(SUBSTITUTE(SUBSTITUTE(CONCATENATE("",E65),"."," ")," De "," de "))</f>
        <v>Ponte Fundação</v>
      </c>
      <c r="O65" s="44" t="str">
        <f t="shared" ref="O65:O84" si="21">IF(ISNUMBER(FIND("Ifc",F65)),CONCATENATE("Classe IFC:   ",F65),CONCATENATE("Categ.  Rvt:   ",F65))</f>
        <v>Categ.  Rvt:   OST_AbutmentWalls</v>
      </c>
      <c r="P65" s="44" t="s">
        <v>223</v>
      </c>
      <c r="Q65" s="44" t="s">
        <v>224</v>
      </c>
      <c r="R65" s="45" t="s">
        <v>1</v>
      </c>
      <c r="S65" s="46" t="str">
        <f t="shared" ref="S65:S84" si="22">SUBSTITUTE(C65, "_", " ")</f>
        <v>Infraestrutura</v>
      </c>
      <c r="T65" s="46" t="str">
        <f t="shared" ref="T65:T84" si="23">SUBSTITUTE(D65, "_", " ")</f>
        <v>Viária</v>
      </c>
      <c r="U65" s="46" t="str">
        <f t="shared" ref="U65:U84" si="24">SUBSTITUTE(E65, "_", " ")</f>
        <v>Ponte.Fundação</v>
      </c>
      <c r="V65" s="46" t="str">
        <f t="shared" ref="V65:V84" si="25">SUBSTITUTE(C65, "_", " ")</f>
        <v>Infraestrutura</v>
      </c>
      <c r="W65" s="20" t="str">
        <f t="shared" ref="W65:W84" si="26">CONCATENATE("Key-IFC43-",A65)</f>
        <v>Key-IFC43-866</v>
      </c>
    </row>
    <row r="66" spans="1:23" ht="6.65" customHeight="1" x14ac:dyDescent="0.4">
      <c r="A66" s="41">
        <v>890</v>
      </c>
      <c r="B66" s="79" t="s">
        <v>78</v>
      </c>
      <c r="C66" s="80" t="s">
        <v>87</v>
      </c>
      <c r="D66" s="51" t="s">
        <v>121</v>
      </c>
      <c r="E66" s="79" t="s">
        <v>289</v>
      </c>
      <c r="F66" s="79" t="s">
        <v>296</v>
      </c>
      <c r="G66" s="42" t="s">
        <v>1</v>
      </c>
      <c r="H66" s="42" t="s">
        <v>1</v>
      </c>
      <c r="I66" s="42" t="s">
        <v>1</v>
      </c>
      <c r="J66" s="42" t="s">
        <v>1</v>
      </c>
      <c r="K66" s="42" t="s">
        <v>1</v>
      </c>
      <c r="L66" s="43" t="str">
        <f t="shared" si="18"/>
        <v>Infraestrutura</v>
      </c>
      <c r="M66" s="43" t="str">
        <f t="shared" si="19"/>
        <v>Viária</v>
      </c>
      <c r="N66" s="43" t="str">
        <f t="shared" si="20"/>
        <v>Ponte Tabuleiro</v>
      </c>
      <c r="O66" s="44" t="str">
        <f t="shared" si="21"/>
        <v>Categ.  Rvt:   OST_ApproachSlabs</v>
      </c>
      <c r="P66" s="44" t="s">
        <v>297</v>
      </c>
      <c r="Q66" s="44" t="s">
        <v>298</v>
      </c>
      <c r="R66" s="45" t="s">
        <v>1</v>
      </c>
      <c r="S66" s="46" t="str">
        <f t="shared" si="22"/>
        <v>Infraestrutura</v>
      </c>
      <c r="T66" s="46" t="str">
        <f t="shared" si="23"/>
        <v>Viária</v>
      </c>
      <c r="U66" s="46" t="str">
        <f t="shared" si="24"/>
        <v>Ponte.Tabuleiro</v>
      </c>
      <c r="V66" s="46" t="str">
        <f t="shared" si="25"/>
        <v>Infraestrutura</v>
      </c>
      <c r="W66" s="20" t="str">
        <f t="shared" si="26"/>
        <v>Key-IFC43-890</v>
      </c>
    </row>
    <row r="67" spans="1:23" ht="6.65" customHeight="1" x14ac:dyDescent="0.4">
      <c r="A67" s="41">
        <v>867</v>
      </c>
      <c r="B67" s="79" t="s">
        <v>78</v>
      </c>
      <c r="C67" s="80" t="s">
        <v>87</v>
      </c>
      <c r="D67" s="51" t="s">
        <v>121</v>
      </c>
      <c r="E67" s="79" t="s">
        <v>212</v>
      </c>
      <c r="F67" s="82" t="s">
        <v>225</v>
      </c>
      <c r="G67" s="42" t="s">
        <v>1</v>
      </c>
      <c r="H67" s="42" t="s">
        <v>1</v>
      </c>
      <c r="I67" s="42" t="s">
        <v>1</v>
      </c>
      <c r="J67" s="42" t="s">
        <v>1</v>
      </c>
      <c r="K67" s="42" t="s">
        <v>1</v>
      </c>
      <c r="L67" s="43" t="str">
        <f t="shared" si="18"/>
        <v>Infraestrutura</v>
      </c>
      <c r="M67" s="43" t="str">
        <f t="shared" si="19"/>
        <v>Viária</v>
      </c>
      <c r="N67" s="43" t="str">
        <f t="shared" si="20"/>
        <v>Ponte Fundação</v>
      </c>
      <c r="O67" s="44" t="str">
        <f t="shared" si="21"/>
        <v>Categ.  Rvt:   OST_BridgeAbutments</v>
      </c>
      <c r="P67" s="44" t="s">
        <v>226</v>
      </c>
      <c r="Q67" s="44" t="s">
        <v>227</v>
      </c>
      <c r="R67" s="45" t="s">
        <v>1</v>
      </c>
      <c r="S67" s="46" t="str">
        <f t="shared" si="22"/>
        <v>Infraestrutura</v>
      </c>
      <c r="T67" s="46" t="str">
        <f t="shared" si="23"/>
        <v>Viária</v>
      </c>
      <c r="U67" s="46" t="str">
        <f t="shared" si="24"/>
        <v>Ponte.Fundação</v>
      </c>
      <c r="V67" s="46" t="str">
        <f t="shared" si="25"/>
        <v>Infraestrutura</v>
      </c>
      <c r="W67" s="20" t="str">
        <f t="shared" si="26"/>
        <v>Key-IFC43-867</v>
      </c>
    </row>
    <row r="68" spans="1:23" ht="6.65" customHeight="1" x14ac:dyDescent="0.4">
      <c r="A68" s="41">
        <v>875</v>
      </c>
      <c r="B68" s="79" t="s">
        <v>78</v>
      </c>
      <c r="C68" s="80" t="s">
        <v>87</v>
      </c>
      <c r="D68" s="51" t="s">
        <v>121</v>
      </c>
      <c r="E68" s="79" t="s">
        <v>245</v>
      </c>
      <c r="F68" s="82" t="s">
        <v>249</v>
      </c>
      <c r="G68" s="42" t="s">
        <v>1</v>
      </c>
      <c r="H68" s="42" t="s">
        <v>1</v>
      </c>
      <c r="I68" s="42" t="s">
        <v>1</v>
      </c>
      <c r="J68" s="42" t="s">
        <v>1</v>
      </c>
      <c r="K68" s="42" t="s">
        <v>1</v>
      </c>
      <c r="L68" s="43" t="str">
        <f t="shared" si="18"/>
        <v>Infraestrutura</v>
      </c>
      <c r="M68" s="43" t="str">
        <f t="shared" si="19"/>
        <v>Viária</v>
      </c>
      <c r="N68" s="43" t="str">
        <f t="shared" si="20"/>
        <v>Ponte Mastro</v>
      </c>
      <c r="O68" s="44" t="str">
        <f t="shared" si="21"/>
        <v>Categ.  Rvt:   OST_BridgeArches</v>
      </c>
      <c r="P68" s="44" t="s">
        <v>250</v>
      </c>
      <c r="Q68" s="44" t="s">
        <v>251</v>
      </c>
      <c r="R68" s="45" t="s">
        <v>1</v>
      </c>
      <c r="S68" s="46" t="str">
        <f t="shared" si="22"/>
        <v>Infraestrutura</v>
      </c>
      <c r="T68" s="46" t="str">
        <f t="shared" si="23"/>
        <v>Viária</v>
      </c>
      <c r="U68" s="46" t="str">
        <f t="shared" si="24"/>
        <v>Ponte.Mastro</v>
      </c>
      <c r="V68" s="46" t="str">
        <f t="shared" si="25"/>
        <v>Infraestrutura</v>
      </c>
      <c r="W68" s="20" t="str">
        <f t="shared" si="26"/>
        <v>Key-IFC43-875</v>
      </c>
    </row>
    <row r="69" spans="1:23" ht="6.65" customHeight="1" x14ac:dyDescent="0.4">
      <c r="A69" s="41">
        <v>859</v>
      </c>
      <c r="B69" s="79" t="s">
        <v>78</v>
      </c>
      <c r="C69" s="80" t="s">
        <v>87</v>
      </c>
      <c r="D69" s="51" t="s">
        <v>121</v>
      </c>
      <c r="E69" s="79" t="s">
        <v>171</v>
      </c>
      <c r="F69" s="79" t="s">
        <v>199</v>
      </c>
      <c r="G69" s="42" t="s">
        <v>1</v>
      </c>
      <c r="H69" s="42" t="s">
        <v>1</v>
      </c>
      <c r="I69" s="42" t="s">
        <v>1</v>
      </c>
      <c r="J69" s="42" t="s">
        <v>1</v>
      </c>
      <c r="K69" s="42" t="s">
        <v>1</v>
      </c>
      <c r="L69" s="43" t="str">
        <f t="shared" si="18"/>
        <v>Infraestrutura</v>
      </c>
      <c r="M69" s="43" t="str">
        <f t="shared" si="19"/>
        <v>Viária</v>
      </c>
      <c r="N69" s="43" t="str">
        <f t="shared" si="20"/>
        <v>Ponte Aparelho Apóio</v>
      </c>
      <c r="O69" s="44" t="str">
        <f t="shared" si="21"/>
        <v>Categ.  Rvt:   OST_BridgeBearings</v>
      </c>
      <c r="P69" s="44" t="s">
        <v>200</v>
      </c>
      <c r="Q69" s="44" t="s">
        <v>201</v>
      </c>
      <c r="R69" s="45" t="s">
        <v>1</v>
      </c>
      <c r="S69" s="46" t="str">
        <f t="shared" si="22"/>
        <v>Infraestrutura</v>
      </c>
      <c r="T69" s="46" t="str">
        <f t="shared" si="23"/>
        <v>Viária</v>
      </c>
      <c r="U69" s="46" t="str">
        <f t="shared" si="24"/>
        <v>Ponte.Aparelho.Apóio</v>
      </c>
      <c r="V69" s="46" t="str">
        <f t="shared" si="25"/>
        <v>Infraestrutura</v>
      </c>
      <c r="W69" s="20" t="str">
        <f t="shared" si="26"/>
        <v>Key-IFC43-859</v>
      </c>
    </row>
    <row r="70" spans="1:23" ht="6.65" customHeight="1" x14ac:dyDescent="0.4">
      <c r="A70" s="41">
        <v>862</v>
      </c>
      <c r="B70" s="79" t="s">
        <v>78</v>
      </c>
      <c r="C70" s="80" t="s">
        <v>87</v>
      </c>
      <c r="D70" s="51" t="s">
        <v>121</v>
      </c>
      <c r="E70" s="79" t="s">
        <v>202</v>
      </c>
      <c r="F70" s="79" t="s">
        <v>209</v>
      </c>
      <c r="G70" s="42" t="s">
        <v>1</v>
      </c>
      <c r="H70" s="42" t="s">
        <v>1</v>
      </c>
      <c r="I70" s="42" t="s">
        <v>1</v>
      </c>
      <c r="J70" s="42" t="s">
        <v>1</v>
      </c>
      <c r="K70" s="42" t="s">
        <v>1</v>
      </c>
      <c r="L70" s="43" t="str">
        <f t="shared" si="18"/>
        <v>Infraestrutura</v>
      </c>
      <c r="M70" s="43" t="str">
        <f t="shared" si="19"/>
        <v>Viária</v>
      </c>
      <c r="N70" s="43" t="str">
        <f t="shared" si="20"/>
        <v>Ponte Estai</v>
      </c>
      <c r="O70" s="44" t="str">
        <f t="shared" si="21"/>
        <v>Categ.  Rvt:   OST_BridgeCables</v>
      </c>
      <c r="P70" s="44" t="s">
        <v>210</v>
      </c>
      <c r="Q70" s="44" t="s">
        <v>211</v>
      </c>
      <c r="R70" s="45" t="s">
        <v>1</v>
      </c>
      <c r="S70" s="46" t="str">
        <f t="shared" si="22"/>
        <v>Infraestrutura</v>
      </c>
      <c r="T70" s="46" t="str">
        <f t="shared" si="23"/>
        <v>Viária</v>
      </c>
      <c r="U70" s="46" t="str">
        <f t="shared" si="24"/>
        <v>Ponte.Estai</v>
      </c>
      <c r="V70" s="46" t="str">
        <f t="shared" si="25"/>
        <v>Infraestrutura</v>
      </c>
      <c r="W70" s="20" t="str">
        <f t="shared" si="26"/>
        <v>Key-IFC43-862</v>
      </c>
    </row>
    <row r="71" spans="1:23" ht="6.65" customHeight="1" x14ac:dyDescent="0.4">
      <c r="A71" s="41">
        <v>891</v>
      </c>
      <c r="B71" s="79" t="s">
        <v>78</v>
      </c>
      <c r="C71" s="80" t="s">
        <v>87</v>
      </c>
      <c r="D71" s="51" t="s">
        <v>121</v>
      </c>
      <c r="E71" s="79" t="s">
        <v>289</v>
      </c>
      <c r="F71" s="79" t="s">
        <v>299</v>
      </c>
      <c r="G71" s="42" t="s">
        <v>1</v>
      </c>
      <c r="H71" s="42" t="s">
        <v>1</v>
      </c>
      <c r="I71" s="42" t="s">
        <v>1</v>
      </c>
      <c r="J71" s="42" t="s">
        <v>1</v>
      </c>
      <c r="K71" s="42" t="s">
        <v>1</v>
      </c>
      <c r="L71" s="43" t="str">
        <f t="shared" si="18"/>
        <v>Infraestrutura</v>
      </c>
      <c r="M71" s="43" t="str">
        <f t="shared" si="19"/>
        <v>Viária</v>
      </c>
      <c r="N71" s="43" t="str">
        <f t="shared" si="20"/>
        <v>Ponte Tabuleiro</v>
      </c>
      <c r="O71" s="44" t="str">
        <f t="shared" si="21"/>
        <v>Categ.  Rvt:   OST_BridgeDecks</v>
      </c>
      <c r="P71" s="44" t="s">
        <v>300</v>
      </c>
      <c r="Q71" s="44" t="s">
        <v>301</v>
      </c>
      <c r="R71" s="45" t="s">
        <v>1</v>
      </c>
      <c r="S71" s="46" t="str">
        <f t="shared" si="22"/>
        <v>Infraestrutura</v>
      </c>
      <c r="T71" s="46" t="str">
        <f t="shared" si="23"/>
        <v>Viária</v>
      </c>
      <c r="U71" s="46" t="str">
        <f t="shared" si="24"/>
        <v>Ponte.Tabuleiro</v>
      </c>
      <c r="V71" s="46" t="str">
        <f t="shared" si="25"/>
        <v>Infraestrutura</v>
      </c>
      <c r="W71" s="20" t="str">
        <f t="shared" si="26"/>
        <v>Key-IFC43-891</v>
      </c>
    </row>
    <row r="72" spans="1:23" ht="6.65" customHeight="1" x14ac:dyDescent="0.4">
      <c r="A72" s="41">
        <v>868</v>
      </c>
      <c r="B72" s="79" t="s">
        <v>78</v>
      </c>
      <c r="C72" s="80" t="s">
        <v>87</v>
      </c>
      <c r="D72" s="51" t="s">
        <v>121</v>
      </c>
      <c r="E72" s="79" t="s">
        <v>212</v>
      </c>
      <c r="F72" s="79" t="s">
        <v>228</v>
      </c>
      <c r="G72" s="42" t="s">
        <v>1</v>
      </c>
      <c r="H72" s="42" t="s">
        <v>1</v>
      </c>
      <c r="I72" s="42" t="s">
        <v>1</v>
      </c>
      <c r="J72" s="42" t="s">
        <v>1</v>
      </c>
      <c r="K72" s="42" t="s">
        <v>1</v>
      </c>
      <c r="L72" s="43" t="str">
        <f t="shared" si="18"/>
        <v>Infraestrutura</v>
      </c>
      <c r="M72" s="43" t="str">
        <f t="shared" si="19"/>
        <v>Viária</v>
      </c>
      <c r="N72" s="43" t="str">
        <f t="shared" si="20"/>
        <v>Ponte Fundação</v>
      </c>
      <c r="O72" s="44" t="str">
        <f t="shared" si="21"/>
        <v>Categ.  Rvt:   OST_BridgeFoundations</v>
      </c>
      <c r="P72" s="44" t="s">
        <v>226</v>
      </c>
      <c r="Q72" s="44" t="s">
        <v>229</v>
      </c>
      <c r="R72" s="45" t="s">
        <v>1</v>
      </c>
      <c r="S72" s="46" t="str">
        <f t="shared" si="22"/>
        <v>Infraestrutura</v>
      </c>
      <c r="T72" s="46" t="str">
        <f t="shared" si="23"/>
        <v>Viária</v>
      </c>
      <c r="U72" s="46" t="str">
        <f t="shared" si="24"/>
        <v>Ponte.Fundação</v>
      </c>
      <c r="V72" s="46" t="str">
        <f t="shared" si="25"/>
        <v>Infraestrutura</v>
      </c>
      <c r="W72" s="20" t="str">
        <f t="shared" si="26"/>
        <v>Key-IFC43-868</v>
      </c>
    </row>
    <row r="73" spans="1:23" ht="6.65" customHeight="1" x14ac:dyDescent="0.4">
      <c r="A73" s="41">
        <v>892</v>
      </c>
      <c r="B73" s="79" t="s">
        <v>78</v>
      </c>
      <c r="C73" s="80" t="s">
        <v>87</v>
      </c>
      <c r="D73" s="51" t="s">
        <v>121</v>
      </c>
      <c r="E73" s="79" t="s">
        <v>289</v>
      </c>
      <c r="F73" s="79" t="s">
        <v>302</v>
      </c>
      <c r="G73" s="42" t="s">
        <v>1</v>
      </c>
      <c r="H73" s="42" t="s">
        <v>1</v>
      </c>
      <c r="I73" s="42" t="s">
        <v>1</v>
      </c>
      <c r="J73" s="42" t="s">
        <v>1</v>
      </c>
      <c r="K73" s="42" t="s">
        <v>1</v>
      </c>
      <c r="L73" s="43" t="str">
        <f t="shared" si="18"/>
        <v>Infraestrutura</v>
      </c>
      <c r="M73" s="43" t="str">
        <f t="shared" si="19"/>
        <v>Viária</v>
      </c>
      <c r="N73" s="43" t="str">
        <f t="shared" si="20"/>
        <v>Ponte Tabuleiro</v>
      </c>
      <c r="O73" s="44" t="str">
        <f t="shared" si="21"/>
        <v>Categ.  Rvt:   OST_BridgeFraming</v>
      </c>
      <c r="P73" s="44" t="s">
        <v>303</v>
      </c>
      <c r="Q73" s="44" t="s">
        <v>304</v>
      </c>
      <c r="R73" s="45" t="s">
        <v>1</v>
      </c>
      <c r="S73" s="46" t="str">
        <f t="shared" si="22"/>
        <v>Infraestrutura</v>
      </c>
      <c r="T73" s="46" t="str">
        <f t="shared" si="23"/>
        <v>Viária</v>
      </c>
      <c r="U73" s="46" t="str">
        <f t="shared" si="24"/>
        <v>Ponte.Tabuleiro</v>
      </c>
      <c r="V73" s="46" t="str">
        <f t="shared" si="25"/>
        <v>Infraestrutura</v>
      </c>
      <c r="W73" s="20" t="str">
        <f t="shared" si="26"/>
        <v>Key-IFC43-892</v>
      </c>
    </row>
    <row r="74" spans="1:23" ht="6.65" customHeight="1" x14ac:dyDescent="0.4">
      <c r="A74" s="41">
        <v>893</v>
      </c>
      <c r="B74" s="79" t="s">
        <v>78</v>
      </c>
      <c r="C74" s="80" t="s">
        <v>87</v>
      </c>
      <c r="D74" s="51" t="s">
        <v>121</v>
      </c>
      <c r="E74" s="79" t="s">
        <v>289</v>
      </c>
      <c r="F74" s="82" t="s">
        <v>305</v>
      </c>
      <c r="G74" s="42" t="s">
        <v>1</v>
      </c>
      <c r="H74" s="42" t="s">
        <v>1</v>
      </c>
      <c r="I74" s="42" t="s">
        <v>1</v>
      </c>
      <c r="J74" s="42" t="s">
        <v>1</v>
      </c>
      <c r="K74" s="42" t="s">
        <v>1</v>
      </c>
      <c r="L74" s="43" t="str">
        <f t="shared" si="18"/>
        <v>Infraestrutura</v>
      </c>
      <c r="M74" s="43" t="str">
        <f t="shared" si="19"/>
        <v>Viária</v>
      </c>
      <c r="N74" s="43" t="str">
        <f t="shared" si="20"/>
        <v>Ponte Tabuleiro</v>
      </c>
      <c r="O74" s="44" t="str">
        <f t="shared" si="21"/>
        <v>Categ.  Rvt:   OST_BridgeFramingCrossBracing</v>
      </c>
      <c r="P74" s="44" t="s">
        <v>306</v>
      </c>
      <c r="Q74" s="44" t="s">
        <v>307</v>
      </c>
      <c r="R74" s="45" t="s">
        <v>1</v>
      </c>
      <c r="S74" s="46" t="str">
        <f t="shared" si="22"/>
        <v>Infraestrutura</v>
      </c>
      <c r="T74" s="46" t="str">
        <f t="shared" si="23"/>
        <v>Viária</v>
      </c>
      <c r="U74" s="46" t="str">
        <f t="shared" si="24"/>
        <v>Ponte.Tabuleiro</v>
      </c>
      <c r="V74" s="46" t="str">
        <f t="shared" si="25"/>
        <v>Infraestrutura</v>
      </c>
      <c r="W74" s="20" t="str">
        <f t="shared" si="26"/>
        <v>Key-IFC43-893</v>
      </c>
    </row>
    <row r="75" spans="1:23" ht="6.65" customHeight="1" x14ac:dyDescent="0.4">
      <c r="A75" s="41">
        <v>894</v>
      </c>
      <c r="B75" s="79" t="s">
        <v>78</v>
      </c>
      <c r="C75" s="80" t="s">
        <v>87</v>
      </c>
      <c r="D75" s="51" t="s">
        <v>121</v>
      </c>
      <c r="E75" s="79" t="s">
        <v>289</v>
      </c>
      <c r="F75" s="79" t="s">
        <v>308</v>
      </c>
      <c r="G75" s="42" t="s">
        <v>1</v>
      </c>
      <c r="H75" s="42" t="s">
        <v>1</v>
      </c>
      <c r="I75" s="42" t="s">
        <v>1</v>
      </c>
      <c r="J75" s="42" t="s">
        <v>1</v>
      </c>
      <c r="K75" s="42" t="s">
        <v>1</v>
      </c>
      <c r="L75" s="43" t="str">
        <f t="shared" si="18"/>
        <v>Infraestrutura</v>
      </c>
      <c r="M75" s="43" t="str">
        <f t="shared" si="19"/>
        <v>Viária</v>
      </c>
      <c r="N75" s="43" t="str">
        <f t="shared" si="20"/>
        <v>Ponte Tabuleiro</v>
      </c>
      <c r="O75" s="44" t="str">
        <f t="shared" si="21"/>
        <v>Categ.  Rvt:   OST_BridgeFramingDiaphragms</v>
      </c>
      <c r="P75" s="44" t="s">
        <v>309</v>
      </c>
      <c r="Q75" s="44" t="s">
        <v>310</v>
      </c>
      <c r="R75" s="45" t="s">
        <v>1</v>
      </c>
      <c r="S75" s="46" t="str">
        <f t="shared" si="22"/>
        <v>Infraestrutura</v>
      </c>
      <c r="T75" s="46" t="str">
        <f t="shared" si="23"/>
        <v>Viária</v>
      </c>
      <c r="U75" s="46" t="str">
        <f t="shared" si="24"/>
        <v>Ponte.Tabuleiro</v>
      </c>
      <c r="V75" s="46" t="str">
        <f t="shared" si="25"/>
        <v>Infraestrutura</v>
      </c>
      <c r="W75" s="20" t="str">
        <f t="shared" si="26"/>
        <v>Key-IFC43-894</v>
      </c>
    </row>
    <row r="76" spans="1:23" ht="6.65" customHeight="1" x14ac:dyDescent="0.4">
      <c r="A76" s="41">
        <v>895</v>
      </c>
      <c r="B76" s="79" t="s">
        <v>78</v>
      </c>
      <c r="C76" s="80" t="s">
        <v>87</v>
      </c>
      <c r="D76" s="51" t="s">
        <v>121</v>
      </c>
      <c r="E76" s="79" t="s">
        <v>289</v>
      </c>
      <c r="F76" s="82" t="s">
        <v>311</v>
      </c>
      <c r="G76" s="42" t="s">
        <v>1</v>
      </c>
      <c r="H76" s="42" t="s">
        <v>1</v>
      </c>
      <c r="I76" s="42" t="s">
        <v>1</v>
      </c>
      <c r="J76" s="42" t="s">
        <v>1</v>
      </c>
      <c r="K76" s="42" t="s">
        <v>1</v>
      </c>
      <c r="L76" s="43" t="str">
        <f t="shared" si="18"/>
        <v>Infraestrutura</v>
      </c>
      <c r="M76" s="43" t="str">
        <f t="shared" si="19"/>
        <v>Viária</v>
      </c>
      <c r="N76" s="43" t="str">
        <f t="shared" si="20"/>
        <v>Ponte Tabuleiro</v>
      </c>
      <c r="O76" s="44" t="str">
        <f t="shared" si="21"/>
        <v>Categ.  Rvt:   OST_BridgeFramingTrusses</v>
      </c>
      <c r="P76" s="44" t="s">
        <v>312</v>
      </c>
      <c r="Q76" s="44" t="s">
        <v>313</v>
      </c>
      <c r="R76" s="45" t="s">
        <v>1</v>
      </c>
      <c r="S76" s="46" t="str">
        <f t="shared" si="22"/>
        <v>Infraestrutura</v>
      </c>
      <c r="T76" s="46" t="str">
        <f t="shared" si="23"/>
        <v>Viária</v>
      </c>
      <c r="U76" s="46" t="str">
        <f t="shared" si="24"/>
        <v>Ponte.Tabuleiro</v>
      </c>
      <c r="V76" s="46" t="str">
        <f t="shared" si="25"/>
        <v>Infraestrutura</v>
      </c>
      <c r="W76" s="20" t="str">
        <f t="shared" si="26"/>
        <v>Key-IFC43-895</v>
      </c>
    </row>
    <row r="77" spans="1:23" ht="6.65" customHeight="1" x14ac:dyDescent="0.4">
      <c r="A77" s="41">
        <v>898</v>
      </c>
      <c r="B77" s="79" t="s">
        <v>78</v>
      </c>
      <c r="C77" s="80" t="s">
        <v>87</v>
      </c>
      <c r="D77" s="51" t="s">
        <v>121</v>
      </c>
      <c r="E77" s="79" t="s">
        <v>314</v>
      </c>
      <c r="F77" s="79" t="s">
        <v>321</v>
      </c>
      <c r="G77" s="42" t="s">
        <v>1</v>
      </c>
      <c r="H77" s="42" t="s">
        <v>1</v>
      </c>
      <c r="I77" s="42" t="s">
        <v>1</v>
      </c>
      <c r="J77" s="42" t="s">
        <v>1</v>
      </c>
      <c r="K77" s="42" t="s">
        <v>1</v>
      </c>
      <c r="L77" s="43" t="str">
        <f t="shared" si="18"/>
        <v>Infraestrutura</v>
      </c>
      <c r="M77" s="43" t="str">
        <f t="shared" si="19"/>
        <v>Viária</v>
      </c>
      <c r="N77" s="43" t="str">
        <f t="shared" si="20"/>
        <v>Ponte Viga</v>
      </c>
      <c r="O77" s="44" t="str">
        <f t="shared" si="21"/>
        <v>Categ.  Rvt:   OST_BridgeGirders</v>
      </c>
      <c r="P77" s="44" t="s">
        <v>322</v>
      </c>
      <c r="Q77" s="44" t="s">
        <v>323</v>
      </c>
      <c r="R77" s="45" t="s">
        <v>1</v>
      </c>
      <c r="S77" s="46" t="str">
        <f t="shared" si="22"/>
        <v>Infraestrutura</v>
      </c>
      <c r="T77" s="46" t="str">
        <f t="shared" si="23"/>
        <v>Viária</v>
      </c>
      <c r="U77" s="46" t="str">
        <f t="shared" si="24"/>
        <v>Ponte.Viga</v>
      </c>
      <c r="V77" s="46" t="str">
        <f t="shared" si="25"/>
        <v>Infraestrutura</v>
      </c>
      <c r="W77" s="20" t="str">
        <f t="shared" si="26"/>
        <v>Key-IFC43-898</v>
      </c>
    </row>
    <row r="78" spans="1:23" ht="6.65" customHeight="1" x14ac:dyDescent="0.4">
      <c r="A78" s="41">
        <v>869</v>
      </c>
      <c r="B78" s="79" t="s">
        <v>78</v>
      </c>
      <c r="C78" s="80" t="s">
        <v>87</v>
      </c>
      <c r="D78" s="51" t="s">
        <v>121</v>
      </c>
      <c r="E78" s="79" t="s">
        <v>212</v>
      </c>
      <c r="F78" s="79" t="s">
        <v>230</v>
      </c>
      <c r="G78" s="42" t="s">
        <v>1</v>
      </c>
      <c r="H78" s="42" t="s">
        <v>1</v>
      </c>
      <c r="I78" s="42" t="s">
        <v>1</v>
      </c>
      <c r="J78" s="42" t="s">
        <v>1</v>
      </c>
      <c r="K78" s="42" t="s">
        <v>1</v>
      </c>
      <c r="L78" s="43" t="str">
        <f t="shared" si="18"/>
        <v>Infraestrutura</v>
      </c>
      <c r="M78" s="43" t="str">
        <f t="shared" si="19"/>
        <v>Viária</v>
      </c>
      <c r="N78" s="43" t="str">
        <f t="shared" si="20"/>
        <v>Ponte Fundação</v>
      </c>
      <c r="O78" s="44" t="str">
        <f t="shared" si="21"/>
        <v>Categ.  Rvt:   OST_BridgePiers</v>
      </c>
      <c r="P78" s="44" t="s">
        <v>231</v>
      </c>
      <c r="Q78" s="44" t="s">
        <v>232</v>
      </c>
      <c r="R78" s="45" t="s">
        <v>1</v>
      </c>
      <c r="S78" s="46" t="str">
        <f t="shared" si="22"/>
        <v>Infraestrutura</v>
      </c>
      <c r="T78" s="46" t="str">
        <f t="shared" si="23"/>
        <v>Viária</v>
      </c>
      <c r="U78" s="46" t="str">
        <f t="shared" si="24"/>
        <v>Ponte.Fundação</v>
      </c>
      <c r="V78" s="46" t="str">
        <f t="shared" si="25"/>
        <v>Infraestrutura</v>
      </c>
      <c r="W78" s="20" t="str">
        <f t="shared" si="26"/>
        <v>Key-IFC43-869</v>
      </c>
    </row>
    <row r="79" spans="1:23" ht="6.65" customHeight="1" x14ac:dyDescent="0.4">
      <c r="A79" s="41">
        <v>876</v>
      </c>
      <c r="B79" s="79" t="s">
        <v>78</v>
      </c>
      <c r="C79" s="80" t="s">
        <v>87</v>
      </c>
      <c r="D79" s="51" t="s">
        <v>121</v>
      </c>
      <c r="E79" s="79" t="s">
        <v>245</v>
      </c>
      <c r="F79" s="79" t="s">
        <v>252</v>
      </c>
      <c r="G79" s="42" t="s">
        <v>1</v>
      </c>
      <c r="H79" s="42" t="s">
        <v>1</v>
      </c>
      <c r="I79" s="42" t="s">
        <v>1</v>
      </c>
      <c r="J79" s="42" t="s">
        <v>1</v>
      </c>
      <c r="K79" s="42" t="s">
        <v>1</v>
      </c>
      <c r="L79" s="43" t="str">
        <f t="shared" si="18"/>
        <v>Infraestrutura</v>
      </c>
      <c r="M79" s="43" t="str">
        <f t="shared" si="19"/>
        <v>Viária</v>
      </c>
      <c r="N79" s="43" t="str">
        <f t="shared" si="20"/>
        <v>Ponte Mastro</v>
      </c>
      <c r="O79" s="44" t="str">
        <f t="shared" si="21"/>
        <v>Categ.  Rvt:   OST_BridgeTowers</v>
      </c>
      <c r="P79" s="44" t="s">
        <v>253</v>
      </c>
      <c r="Q79" s="44" t="s">
        <v>254</v>
      </c>
      <c r="R79" s="45" t="s">
        <v>1</v>
      </c>
      <c r="S79" s="46" t="str">
        <f t="shared" si="22"/>
        <v>Infraestrutura</v>
      </c>
      <c r="T79" s="46" t="str">
        <f t="shared" si="23"/>
        <v>Viária</v>
      </c>
      <c r="U79" s="46" t="str">
        <f t="shared" si="24"/>
        <v>Ponte.Mastro</v>
      </c>
      <c r="V79" s="46" t="str">
        <f t="shared" si="25"/>
        <v>Infraestrutura</v>
      </c>
      <c r="W79" s="20" t="str">
        <f t="shared" si="26"/>
        <v>Key-IFC43-876</v>
      </c>
    </row>
    <row r="80" spans="1:23" ht="6.65" customHeight="1" x14ac:dyDescent="0.4">
      <c r="A80" s="41">
        <v>870</v>
      </c>
      <c r="B80" s="79" t="s">
        <v>78</v>
      </c>
      <c r="C80" s="80" t="s">
        <v>87</v>
      </c>
      <c r="D80" s="51" t="s">
        <v>121</v>
      </c>
      <c r="E80" s="79" t="s">
        <v>212</v>
      </c>
      <c r="F80" s="82" t="s">
        <v>233</v>
      </c>
      <c r="G80" s="42" t="s">
        <v>1</v>
      </c>
      <c r="H80" s="42" t="s">
        <v>1</v>
      </c>
      <c r="I80" s="42" t="s">
        <v>1</v>
      </c>
      <c r="J80" s="42" t="s">
        <v>1</v>
      </c>
      <c r="K80" s="42" t="s">
        <v>1</v>
      </c>
      <c r="L80" s="43" t="str">
        <f t="shared" si="18"/>
        <v>Infraestrutura</v>
      </c>
      <c r="M80" s="43" t="str">
        <f t="shared" si="19"/>
        <v>Viária</v>
      </c>
      <c r="N80" s="43" t="str">
        <f t="shared" si="20"/>
        <v>Ponte Fundação</v>
      </c>
      <c r="O80" s="44" t="str">
        <f t="shared" si="21"/>
        <v>Categ.  Rvt:   OST_PierCaps</v>
      </c>
      <c r="P80" s="44" t="s">
        <v>234</v>
      </c>
      <c r="Q80" s="44" t="s">
        <v>235</v>
      </c>
      <c r="R80" s="45" t="s">
        <v>1</v>
      </c>
      <c r="S80" s="46" t="str">
        <f t="shared" si="22"/>
        <v>Infraestrutura</v>
      </c>
      <c r="T80" s="46" t="str">
        <f t="shared" si="23"/>
        <v>Viária</v>
      </c>
      <c r="U80" s="46" t="str">
        <f t="shared" si="24"/>
        <v>Ponte.Fundação</v>
      </c>
      <c r="V80" s="46" t="str">
        <f t="shared" si="25"/>
        <v>Infraestrutura</v>
      </c>
      <c r="W80" s="20" t="str">
        <f t="shared" si="26"/>
        <v>Key-IFC43-870</v>
      </c>
    </row>
    <row r="81" spans="1:23" ht="6.65" customHeight="1" x14ac:dyDescent="0.4">
      <c r="A81" s="41">
        <v>871</v>
      </c>
      <c r="B81" s="79" t="s">
        <v>78</v>
      </c>
      <c r="C81" s="80" t="s">
        <v>87</v>
      </c>
      <c r="D81" s="51" t="s">
        <v>121</v>
      </c>
      <c r="E81" s="79" t="s">
        <v>212</v>
      </c>
      <c r="F81" s="82" t="s">
        <v>236</v>
      </c>
      <c r="G81" s="42" t="s">
        <v>1</v>
      </c>
      <c r="H81" s="42" t="s">
        <v>1</v>
      </c>
      <c r="I81" s="42" t="s">
        <v>1</v>
      </c>
      <c r="J81" s="42" t="s">
        <v>1</v>
      </c>
      <c r="K81" s="42" t="s">
        <v>1</v>
      </c>
      <c r="L81" s="43" t="str">
        <f t="shared" si="18"/>
        <v>Infraestrutura</v>
      </c>
      <c r="M81" s="43" t="str">
        <f t="shared" si="19"/>
        <v>Viária</v>
      </c>
      <c r="N81" s="43" t="str">
        <f t="shared" si="20"/>
        <v>Ponte Fundação</v>
      </c>
      <c r="O81" s="44" t="str">
        <f t="shared" si="21"/>
        <v>Categ.  Rvt:   OST_PierColumns</v>
      </c>
      <c r="P81" s="44" t="s">
        <v>237</v>
      </c>
      <c r="Q81" s="44" t="s">
        <v>238</v>
      </c>
      <c r="R81" s="45" t="s">
        <v>1</v>
      </c>
      <c r="S81" s="46" t="str">
        <f t="shared" si="22"/>
        <v>Infraestrutura</v>
      </c>
      <c r="T81" s="46" t="str">
        <f t="shared" si="23"/>
        <v>Viária</v>
      </c>
      <c r="U81" s="46" t="str">
        <f t="shared" si="24"/>
        <v>Ponte.Fundação</v>
      </c>
      <c r="V81" s="46" t="str">
        <f t="shared" si="25"/>
        <v>Infraestrutura</v>
      </c>
      <c r="W81" s="20" t="str">
        <f t="shared" si="26"/>
        <v>Key-IFC43-871</v>
      </c>
    </row>
    <row r="82" spans="1:23" ht="6.65" customHeight="1" x14ac:dyDescent="0.4">
      <c r="A82" s="41">
        <v>872</v>
      </c>
      <c r="B82" s="79" t="s">
        <v>78</v>
      </c>
      <c r="C82" s="80" t="s">
        <v>87</v>
      </c>
      <c r="D82" s="51" t="s">
        <v>121</v>
      </c>
      <c r="E82" s="79" t="s">
        <v>212</v>
      </c>
      <c r="F82" s="79" t="s">
        <v>239</v>
      </c>
      <c r="G82" s="42" t="s">
        <v>1</v>
      </c>
      <c r="H82" s="42" t="s">
        <v>1</v>
      </c>
      <c r="I82" s="42" t="s">
        <v>1</v>
      </c>
      <c r="J82" s="42" t="s">
        <v>1</v>
      </c>
      <c r="K82" s="42" t="s">
        <v>1</v>
      </c>
      <c r="L82" s="43" t="str">
        <f t="shared" si="18"/>
        <v>Infraestrutura</v>
      </c>
      <c r="M82" s="43" t="str">
        <f t="shared" si="19"/>
        <v>Viária</v>
      </c>
      <c r="N82" s="43" t="str">
        <f t="shared" si="20"/>
        <v>Ponte Fundação</v>
      </c>
      <c r="O82" s="44" t="str">
        <f t="shared" si="21"/>
        <v>Categ.  Rvt:   OST_PierPiles</v>
      </c>
      <c r="P82" s="44" t="s">
        <v>240</v>
      </c>
      <c r="Q82" s="44" t="s">
        <v>241</v>
      </c>
      <c r="R82" s="45" t="s">
        <v>1</v>
      </c>
      <c r="S82" s="46" t="str">
        <f t="shared" si="22"/>
        <v>Infraestrutura</v>
      </c>
      <c r="T82" s="46" t="str">
        <f t="shared" si="23"/>
        <v>Viária</v>
      </c>
      <c r="U82" s="46" t="str">
        <f t="shared" si="24"/>
        <v>Ponte.Fundação</v>
      </c>
      <c r="V82" s="46" t="str">
        <f t="shared" si="25"/>
        <v>Infraestrutura</v>
      </c>
      <c r="W82" s="20" t="str">
        <f t="shared" si="26"/>
        <v>Key-IFC43-872</v>
      </c>
    </row>
    <row r="83" spans="1:23" ht="6.65" customHeight="1" x14ac:dyDescent="0.4">
      <c r="A83" s="41">
        <v>873</v>
      </c>
      <c r="B83" s="79" t="s">
        <v>78</v>
      </c>
      <c r="C83" s="80" t="s">
        <v>87</v>
      </c>
      <c r="D83" s="51" t="s">
        <v>121</v>
      </c>
      <c r="E83" s="79" t="s">
        <v>212</v>
      </c>
      <c r="F83" s="82" t="s">
        <v>242</v>
      </c>
      <c r="G83" s="42" t="s">
        <v>1</v>
      </c>
      <c r="H83" s="42" t="s">
        <v>1</v>
      </c>
      <c r="I83" s="42" t="s">
        <v>1</v>
      </c>
      <c r="J83" s="42" t="s">
        <v>1</v>
      </c>
      <c r="K83" s="42" t="s">
        <v>1</v>
      </c>
      <c r="L83" s="43" t="str">
        <f t="shared" si="18"/>
        <v>Infraestrutura</v>
      </c>
      <c r="M83" s="43" t="str">
        <f t="shared" si="19"/>
        <v>Viária</v>
      </c>
      <c r="N83" s="43" t="str">
        <f t="shared" si="20"/>
        <v>Ponte Fundação</v>
      </c>
      <c r="O83" s="44" t="str">
        <f t="shared" si="21"/>
        <v>Categ.  Rvt:   OST_PierWalls</v>
      </c>
      <c r="P83" s="44" t="s">
        <v>243</v>
      </c>
      <c r="Q83" s="44" t="s">
        <v>244</v>
      </c>
      <c r="R83" s="45" t="s">
        <v>1</v>
      </c>
      <c r="S83" s="46" t="str">
        <f t="shared" si="22"/>
        <v>Infraestrutura</v>
      </c>
      <c r="T83" s="46" t="str">
        <f t="shared" si="23"/>
        <v>Viária</v>
      </c>
      <c r="U83" s="46" t="str">
        <f t="shared" si="24"/>
        <v>Ponte.Fundação</v>
      </c>
      <c r="V83" s="46" t="str">
        <f t="shared" si="25"/>
        <v>Infraestrutura</v>
      </c>
      <c r="W83" s="20" t="str">
        <f t="shared" si="26"/>
        <v>Key-IFC43-873</v>
      </c>
    </row>
    <row r="84" spans="1:23" ht="6.65" customHeight="1" x14ac:dyDescent="0.4">
      <c r="A84" s="41">
        <v>900</v>
      </c>
      <c r="B84" s="79" t="s">
        <v>78</v>
      </c>
      <c r="C84" s="80" t="s">
        <v>87</v>
      </c>
      <c r="D84" s="51" t="s">
        <v>121</v>
      </c>
      <c r="E84" s="79" t="s">
        <v>150</v>
      </c>
      <c r="F84" s="79" t="s">
        <v>327</v>
      </c>
      <c r="G84" s="42" t="s">
        <v>1</v>
      </c>
      <c r="H84" s="42" t="s">
        <v>1</v>
      </c>
      <c r="I84" s="42" t="s">
        <v>1</v>
      </c>
      <c r="J84" s="42" t="s">
        <v>1</v>
      </c>
      <c r="K84" s="42" t="s">
        <v>1</v>
      </c>
      <c r="L84" s="43" t="str">
        <f t="shared" si="18"/>
        <v>Infraestrutura</v>
      </c>
      <c r="M84" s="43" t="str">
        <f t="shared" si="19"/>
        <v>Viária</v>
      </c>
      <c r="N84" s="43" t="str">
        <f t="shared" si="20"/>
        <v>Via</v>
      </c>
      <c r="O84" s="44" t="str">
        <f t="shared" si="21"/>
        <v>Categ.  Rvt:   OST_Roads</v>
      </c>
      <c r="P84" s="44" t="s">
        <v>328</v>
      </c>
      <c r="Q84" s="44" t="s">
        <v>329</v>
      </c>
      <c r="R84" s="45" t="s">
        <v>1</v>
      </c>
      <c r="S84" s="46" t="str">
        <f t="shared" si="22"/>
        <v>Infraestrutura</v>
      </c>
      <c r="T84" s="46" t="str">
        <f t="shared" si="23"/>
        <v>Viária</v>
      </c>
      <c r="U84" s="46" t="str">
        <f t="shared" si="24"/>
        <v>Via</v>
      </c>
      <c r="V84" s="46" t="str">
        <f t="shared" si="25"/>
        <v>Infraestrutura</v>
      </c>
      <c r="W84" s="20" t="str">
        <f t="shared" si="26"/>
        <v>Key-IFC43-900</v>
      </c>
    </row>
  </sheetData>
  <sortState xmlns:xlrd2="http://schemas.microsoft.com/office/spreadsheetml/2017/richdata2" ref="A1:W84">
    <sortCondition ref="F1:F84"/>
  </sortState>
  <conditionalFormatting sqref="F1:F50"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F1:F84">
    <cfRule type="duplicateValues" dxfId="5" priority="1"/>
    <cfRule type="duplicateValues" dxfId="4" priority="2"/>
  </conditionalFormatting>
  <conditionalFormatting sqref="F51:F84"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2025-09-22T14:01:29Z</dcterms:modified>
</cp:coreProperties>
</file>