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42246A64-8FCE-4BF3-BADF-204EE900DEDF}" xr6:coauthVersionLast="47" xr6:coauthVersionMax="47" xr10:uidLastSave="{00000000-0000-0000-0000-000000000000}"/>
  <bookViews>
    <workbookView xWindow="-108" yWindow="-108" windowWidth="23256" windowHeight="1272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7" i="17" l="1"/>
  <c r="O167" i="17"/>
  <c r="N167" i="17"/>
  <c r="M167" i="17"/>
  <c r="W166" i="17"/>
  <c r="O166" i="17"/>
  <c r="N166" i="17"/>
  <c r="M166" i="17"/>
  <c r="W165" i="17"/>
  <c r="O165" i="17"/>
  <c r="N165" i="17"/>
  <c r="M165" i="17"/>
  <c r="W164" i="17"/>
  <c r="O164" i="17"/>
  <c r="N164" i="17"/>
  <c r="M164" i="17"/>
  <c r="W163" i="17"/>
  <c r="O163" i="17"/>
  <c r="N163" i="17"/>
  <c r="M163" i="17"/>
  <c r="W162" i="17"/>
  <c r="O162" i="17"/>
  <c r="N162" i="17"/>
  <c r="M162" i="17"/>
  <c r="W161" i="17"/>
  <c r="U161" i="17"/>
  <c r="T161" i="17"/>
  <c r="S161" i="17"/>
  <c r="O161" i="17"/>
  <c r="N161" i="17"/>
  <c r="M161" i="17"/>
  <c r="L161" i="17"/>
  <c r="W160" i="17"/>
  <c r="U160" i="17"/>
  <c r="T160" i="17"/>
  <c r="S160" i="17"/>
  <c r="O160" i="17"/>
  <c r="N160" i="17"/>
  <c r="M160" i="17"/>
  <c r="L160" i="17"/>
  <c r="W159" i="17"/>
  <c r="U159" i="17"/>
  <c r="T159" i="17"/>
  <c r="S159" i="17"/>
  <c r="O159" i="17"/>
  <c r="N159" i="17"/>
  <c r="M159" i="17"/>
  <c r="L159" i="17"/>
  <c r="W158" i="17"/>
  <c r="U158" i="17"/>
  <c r="T158" i="17"/>
  <c r="S158" i="17"/>
  <c r="O158" i="17"/>
  <c r="N158" i="17"/>
  <c r="M158" i="17"/>
  <c r="L158" i="17"/>
  <c r="W157" i="17"/>
  <c r="U157" i="17"/>
  <c r="T157" i="17"/>
  <c r="S157" i="17"/>
  <c r="O157" i="17"/>
  <c r="N157" i="17"/>
  <c r="M157" i="17"/>
  <c r="L157" i="17"/>
  <c r="W156" i="17"/>
  <c r="U156" i="17"/>
  <c r="T156" i="17"/>
  <c r="S156" i="17"/>
  <c r="O156" i="17"/>
  <c r="N156" i="17"/>
  <c r="M156" i="17"/>
  <c r="L156" i="17"/>
  <c r="W155" i="17"/>
  <c r="U155" i="17"/>
  <c r="T155" i="17"/>
  <c r="S155" i="17"/>
  <c r="O155" i="17"/>
  <c r="N155" i="17"/>
  <c r="M155" i="17"/>
  <c r="L155" i="17"/>
  <c r="W154" i="17"/>
  <c r="U154" i="17"/>
  <c r="T154" i="17"/>
  <c r="S154" i="17"/>
  <c r="O154" i="17"/>
  <c r="N154" i="17"/>
  <c r="M154" i="17"/>
  <c r="L154" i="17"/>
  <c r="W153" i="17"/>
  <c r="U153" i="17"/>
  <c r="T153" i="17"/>
  <c r="S153" i="17"/>
  <c r="O153" i="17"/>
  <c r="N153" i="17"/>
  <c r="M153" i="17"/>
  <c r="L153" i="17"/>
  <c r="W152" i="17"/>
  <c r="U152" i="17"/>
  <c r="T152" i="17"/>
  <c r="S152" i="17"/>
  <c r="O152" i="17"/>
  <c r="N152" i="17"/>
  <c r="M152" i="17"/>
  <c r="L152" i="17"/>
  <c r="W151" i="17"/>
  <c r="U151" i="17"/>
  <c r="T151" i="17"/>
  <c r="S151" i="17"/>
  <c r="O151" i="17"/>
  <c r="N151" i="17"/>
  <c r="M151" i="17"/>
  <c r="L151" i="17"/>
  <c r="W84" i="17"/>
  <c r="U84" i="17"/>
  <c r="T84" i="17"/>
  <c r="S84" i="17"/>
  <c r="O84" i="17"/>
  <c r="N84" i="17"/>
  <c r="M84" i="17"/>
  <c r="L84" i="17"/>
  <c r="W182" i="17"/>
  <c r="U182" i="17"/>
  <c r="T182" i="17"/>
  <c r="S182" i="17"/>
  <c r="O182" i="17"/>
  <c r="N182" i="17"/>
  <c r="M182" i="17"/>
  <c r="L182" i="17"/>
  <c r="W181" i="17"/>
  <c r="U181" i="17"/>
  <c r="T181" i="17"/>
  <c r="S181" i="17"/>
  <c r="O181" i="17"/>
  <c r="N181" i="17"/>
  <c r="M181" i="17"/>
  <c r="L181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O188" i="17"/>
  <c r="O189" i="17"/>
  <c r="O190" i="17"/>
  <c r="O191" i="17"/>
  <c r="W179" i="17"/>
  <c r="U179" i="17"/>
  <c r="T179" i="17"/>
  <c r="S179" i="17"/>
  <c r="O179" i="17"/>
  <c r="N179" i="17"/>
  <c r="M179" i="17"/>
  <c r="L179" i="17"/>
  <c r="W175" i="17"/>
  <c r="U175" i="17"/>
  <c r="T175" i="17"/>
  <c r="S175" i="17"/>
  <c r="O175" i="17"/>
  <c r="N175" i="17"/>
  <c r="M175" i="17"/>
  <c r="L175" i="17"/>
  <c r="W189" i="17" l="1"/>
  <c r="N189" i="17"/>
  <c r="M189" i="17"/>
  <c r="W188" i="17"/>
  <c r="N188" i="17"/>
  <c r="M188" i="17"/>
  <c r="W191" i="17"/>
  <c r="N191" i="17"/>
  <c r="M191" i="17"/>
  <c r="W190" i="17"/>
  <c r="N190" i="17"/>
  <c r="M190" i="17"/>
  <c r="W184" i="17"/>
  <c r="U184" i="17"/>
  <c r="T184" i="17"/>
  <c r="S184" i="17"/>
  <c r="O184" i="17"/>
  <c r="N184" i="17"/>
  <c r="M184" i="17"/>
  <c r="L184" i="17"/>
  <c r="W183" i="17"/>
  <c r="U183" i="17"/>
  <c r="T183" i="17"/>
  <c r="S183" i="17"/>
  <c r="O183" i="17"/>
  <c r="N183" i="17"/>
  <c r="M183" i="17"/>
  <c r="L183" i="17"/>
  <c r="W3" i="17"/>
  <c r="W4" i="17"/>
  <c r="W5" i="17"/>
  <c r="W6" i="17"/>
  <c r="W9" i="17"/>
  <c r="W10" i="17"/>
  <c r="W11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68" i="17"/>
  <c r="W169" i="17"/>
  <c r="W170" i="17"/>
  <c r="W171" i="17"/>
  <c r="W172" i="17"/>
  <c r="W173" i="17"/>
  <c r="W174" i="17"/>
  <c r="W176" i="17"/>
  <c r="W177" i="17"/>
  <c r="W178" i="17"/>
  <c r="W180" i="17"/>
  <c r="W185" i="17"/>
  <c r="W186" i="17"/>
  <c r="W187" i="17"/>
  <c r="U178" i="17"/>
  <c r="T178" i="17"/>
  <c r="S178" i="17"/>
  <c r="O178" i="17"/>
  <c r="N178" i="17"/>
  <c r="M178" i="17"/>
  <c r="L178" i="17"/>
  <c r="U186" i="17"/>
  <c r="T186" i="17"/>
  <c r="S186" i="17"/>
  <c r="O186" i="17"/>
  <c r="N186" i="17"/>
  <c r="M186" i="17"/>
  <c r="L186" i="17"/>
  <c r="U185" i="17"/>
  <c r="T185" i="17"/>
  <c r="S185" i="17"/>
  <c r="O185" i="17"/>
  <c r="N185" i="17"/>
  <c r="M185" i="17"/>
  <c r="L185" i="17"/>
  <c r="U180" i="17"/>
  <c r="T180" i="17"/>
  <c r="S180" i="17"/>
  <c r="O180" i="17"/>
  <c r="N180" i="17"/>
  <c r="M180" i="17"/>
  <c r="L180" i="17"/>
  <c r="U176" i="17"/>
  <c r="T176" i="17"/>
  <c r="S176" i="17"/>
  <c r="O176" i="17"/>
  <c r="N176" i="17"/>
  <c r="M176" i="17"/>
  <c r="L176" i="17"/>
  <c r="U187" i="17"/>
  <c r="T187" i="17"/>
  <c r="S187" i="17"/>
  <c r="O187" i="17"/>
  <c r="N187" i="17"/>
  <c r="M187" i="17"/>
  <c r="L187" i="17"/>
  <c r="U172" i="17"/>
  <c r="T172" i="17"/>
  <c r="S172" i="17"/>
  <c r="O172" i="17"/>
  <c r="N172" i="17"/>
  <c r="M172" i="17"/>
  <c r="L172" i="17"/>
  <c r="U171" i="17"/>
  <c r="T171" i="17"/>
  <c r="S171" i="17"/>
  <c r="O171" i="17"/>
  <c r="N171" i="17"/>
  <c r="M171" i="17"/>
  <c r="L171" i="17"/>
  <c r="U170" i="17"/>
  <c r="T170" i="17"/>
  <c r="S170" i="17"/>
  <c r="O170" i="17"/>
  <c r="N170" i="17"/>
  <c r="M170" i="17"/>
  <c r="L170" i="17"/>
  <c r="U173" i="17"/>
  <c r="T173" i="17"/>
  <c r="S173" i="17"/>
  <c r="O173" i="17"/>
  <c r="N173" i="17"/>
  <c r="M173" i="17"/>
  <c r="L173" i="17"/>
  <c r="U177" i="17"/>
  <c r="T177" i="17"/>
  <c r="S177" i="17"/>
  <c r="O177" i="17"/>
  <c r="N177" i="17"/>
  <c r="M177" i="17"/>
  <c r="L177" i="17"/>
  <c r="U174" i="17"/>
  <c r="T174" i="17"/>
  <c r="S174" i="17"/>
  <c r="O174" i="17"/>
  <c r="N174" i="17"/>
  <c r="M174" i="17"/>
  <c r="L174" i="17"/>
  <c r="U169" i="17"/>
  <c r="T169" i="17"/>
  <c r="S169" i="17"/>
  <c r="O169" i="17"/>
  <c r="N169" i="17"/>
  <c r="M169" i="17"/>
  <c r="L169" i="17"/>
  <c r="U168" i="17"/>
  <c r="T168" i="17"/>
  <c r="S168" i="17"/>
  <c r="O168" i="17"/>
  <c r="N168" i="17"/>
  <c r="M168" i="17"/>
  <c r="L168" i="17"/>
  <c r="U128" i="17"/>
  <c r="T128" i="17"/>
  <c r="S128" i="17"/>
  <c r="O128" i="17"/>
  <c r="N128" i="17"/>
  <c r="M128" i="17"/>
  <c r="L128" i="17"/>
  <c r="U116" i="17"/>
  <c r="T116" i="17"/>
  <c r="S116" i="17"/>
  <c r="O116" i="17"/>
  <c r="N116" i="17"/>
  <c r="M116" i="17"/>
  <c r="L116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104" i="17"/>
  <c r="T104" i="17"/>
  <c r="S104" i="17"/>
  <c r="O104" i="17"/>
  <c r="N104" i="17"/>
  <c r="M104" i="17"/>
  <c r="L104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07" i="17"/>
  <c r="T107" i="17"/>
  <c r="S107" i="17"/>
  <c r="O107" i="17"/>
  <c r="N107" i="17"/>
  <c r="M107" i="17"/>
  <c r="L107" i="17"/>
  <c r="U70" i="17"/>
  <c r="T70" i="17"/>
  <c r="S70" i="17"/>
  <c r="O70" i="17"/>
  <c r="N70" i="17"/>
  <c r="M70" i="17"/>
  <c r="L70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05" i="17" l="1"/>
  <c r="T105" i="17"/>
  <c r="S105" i="17"/>
  <c r="O105" i="17"/>
  <c r="N105" i="17"/>
  <c r="M105" i="17"/>
  <c r="L105" i="17"/>
  <c r="U108" i="17"/>
  <c r="T108" i="17"/>
  <c r="S108" i="17"/>
  <c r="O108" i="17"/>
  <c r="N108" i="17"/>
  <c r="M108" i="17"/>
  <c r="L108" i="17"/>
  <c r="U48" i="17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46" i="17"/>
  <c r="T146" i="17"/>
  <c r="S146" i="17"/>
  <c r="O146" i="17"/>
  <c r="N146" i="17"/>
  <c r="M146" i="17"/>
  <c r="L146" i="17"/>
  <c r="U145" i="17"/>
  <c r="T145" i="17"/>
  <c r="S145" i="17"/>
  <c r="O145" i="17"/>
  <c r="N145" i="17"/>
  <c r="M145" i="17"/>
  <c r="L145" i="17"/>
  <c r="U144" i="17"/>
  <c r="T144" i="17"/>
  <c r="S144" i="17"/>
  <c r="O144" i="17"/>
  <c r="N144" i="17"/>
  <c r="M144" i="17"/>
  <c r="L144" i="17"/>
  <c r="U143" i="17"/>
  <c r="T143" i="17"/>
  <c r="S143" i="17"/>
  <c r="O143" i="17"/>
  <c r="N143" i="17"/>
  <c r="M143" i="17"/>
  <c r="L143" i="17"/>
  <c r="U142" i="17"/>
  <c r="T142" i="17"/>
  <c r="S142" i="17"/>
  <c r="O142" i="17"/>
  <c r="N142" i="17"/>
  <c r="M142" i="17"/>
  <c r="L142" i="17"/>
  <c r="U141" i="17"/>
  <c r="T141" i="17"/>
  <c r="S141" i="17"/>
  <c r="O141" i="17"/>
  <c r="N141" i="17"/>
  <c r="M141" i="17"/>
  <c r="L141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6" i="17"/>
  <c r="T136" i="17"/>
  <c r="S136" i="17"/>
  <c r="O136" i="17"/>
  <c r="N136" i="17"/>
  <c r="M136" i="17"/>
  <c r="L136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3" i="17"/>
  <c r="T133" i="17"/>
  <c r="S133" i="17"/>
  <c r="O133" i="17"/>
  <c r="N133" i="17"/>
  <c r="M133" i="17"/>
  <c r="L133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30" i="17"/>
  <c r="T130" i="17"/>
  <c r="S130" i="17"/>
  <c r="O130" i="17"/>
  <c r="N130" i="17"/>
  <c r="M130" i="17"/>
  <c r="L130" i="17"/>
  <c r="U129" i="17"/>
  <c r="T129" i="17"/>
  <c r="S129" i="17"/>
  <c r="O129" i="17"/>
  <c r="N129" i="17"/>
  <c r="M129" i="17"/>
  <c r="L129" i="17"/>
  <c r="U127" i="17"/>
  <c r="T127" i="17"/>
  <c r="S127" i="17"/>
  <c r="O127" i="17"/>
  <c r="N127" i="17"/>
  <c r="M127" i="17"/>
  <c r="L127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06" i="17"/>
  <c r="T106" i="17"/>
  <c r="S106" i="17"/>
  <c r="O106" i="17"/>
  <c r="N106" i="17"/>
  <c r="M106" i="17"/>
  <c r="L106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<sst xmlns="http://schemas.openxmlformats.org/spreadsheetml/2006/main" count="8016" uniqueCount="990">
  <si>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</si>
  <si>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</si>
  <si>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</si>
  <si>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</si>
  <si>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</si>
  <si>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</si>
  <si>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</si>
  <si>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</si>
  <si>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</si>
  <si>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</si>
  <si>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</si>
  <si>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</si>
  <si>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</si>
  <si>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</si>
  <si>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</si>
  <si>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</si>
  <si>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</si>
  <si>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</si>
  <si>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</si>
  <si>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</si>
  <si>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</si>
  <si>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</si>
  <si>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</si>
  <si>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</si>
  <si>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</si>
  <si>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</si>
  <si>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</si>
  <si>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</si>
  <si>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</si>
  <si>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</si>
  <si>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</si>
  <si>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</si>
  <si>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</si>
  <si>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</si>
  <si>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</si>
  <si>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</si>
  <si>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</si>
  <si>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</si>
  <si>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</si>
  <si>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</si>
  <si>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</si>
  <si>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</si>
  <si>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</si>
  <si>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</si>
  <si>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</si>
  <si>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</si>
  <si>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</si>
  <si>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</si>
  <si>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</si>
  <si>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</si>
  <si>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</si>
  <si>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</si>
  <si>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</si>
  <si>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</si>
  <si>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</si>
  <si>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</si>
  <si>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</si>
  <si>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</si>
  <si>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</si>
  <si>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</si>
  <si>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</si>
  <si>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</si>
  <si>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</si>
  <si>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</si>
  <si>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</si>
  <si>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</si>
  <si>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</si>
  <si>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</si>
  <si>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</si>
  <si>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</si>
  <si>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</si>
  <si>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</si>
  <si>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</si>
  <si>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</si>
  <si>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</si>
  <si>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</si>
  <si>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</si>
  <si>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</si>
  <si>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</si>
  <si>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</si>
  <si>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</si>
  <si>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</si>
  <si>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</si>
  <si>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</si>
  <si>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</si>
  <si>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</si>
  <si>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</si>
  <si>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</si>
  <si>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</si>
  <si>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</si>
  <si>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</si>
  <si>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</si>
  <si>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</si>
  <si>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</si>
  <si>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</si>
  <si>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</si>
  <si>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</si>
  <si>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</si>
  <si>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</si>
  <si>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</si>
  <si>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</si>
  <si>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</si>
  <si>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</si>
  <si>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</si>
  <si>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</si>
  <si>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</si>
  <si>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</si>
  <si>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</si>
  <si>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</si>
  <si>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</si>
  <si>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</si>
  <si>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</si>
  <si>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</si>
  <si>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</si>
  <si>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</si>
  <si>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</si>
  <si>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</si>
  <si>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</si>
  <si>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</si>
  <si>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</si>
  <si>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</si>
  <si>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</si>
  <si>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</si>
  <si>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</si>
  <si>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</si>
  <si>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</si>
  <si>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</si>
  <si>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</si>
  <si>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</si>
  <si>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</si>
  <si>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</si>
  <si>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</si>
  <si>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</si>
  <si>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</si>
  <si>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</si>
  <si>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</si>
  <si>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</si>
  <si>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</si>
  <si>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</si>
  <si>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</si>
  <si>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</si>
  <si>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</si>
  <si>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</si>
  <si>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</si>
  <si>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</si>
  <si>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</si>
  <si>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</si>
  <si>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</si>
  <si>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</si>
  <si>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</si>
  <si>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</si>
  <si>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</si>
  <si>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</si>
  <si>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</si>
  <si>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</si>
  <si>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</si>
  <si>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</si>
  <si>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</si>
  <si>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</si>
  <si>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</si>
  <si>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</si>
  <si>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</si>
  <si>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</si>
  <si>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</si>
  <si>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</si>
  <si>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</si>
  <si>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</si>
  <si>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</si>
  <si>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</si>
  <si>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</si>
  <si>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</si>
  <si>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</si>
  <si>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</si>
  <si>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</si>
  <si>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</si>
  <si>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</si>
  <si>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</si>
  <si>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</si>
  <si>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</si>
  <si>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</si>
  <si>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</si>
  <si>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</si>
  <si>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</si>
  <si>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</si>
  <si>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</si>
  <si>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</si>
  <si>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</si>
  <si>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</si>
  <si>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</si>
  <si>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</si>
  <si>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</si>
  <si>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</si>
  <si>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</si>
  <si>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</si>
  <si>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</si>
  <si>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</si>
  <si>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</si>
  <si>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</si>
  <si>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</si>
  <si>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</si>
  <si>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</si>
  <si>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</si>
  <si>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</si>
  <si>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</si>
  <si>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</si>
  <si>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</si>
  <si>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</si>
  <si>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</si>
  <si>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</si>
  <si>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</si>
  <si>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</si>
  <si>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</si>
  <si>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</si>
  <si>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</si>
  <si>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</si>
  <si>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</si>
  <si>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</si>
  <si>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</si>
  <si>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</si>
  <si>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</si>
  <si>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</si>
  <si>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</si>
  <si>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</si>
  <si>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</si>
  <si>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</si>
  <si>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</si>
  <si>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</si>
  <si>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</si>
  <si>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</si>
  <si>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</si>
  <si>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</si>
  <si>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</si>
  <si>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</si>
  <si>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</si>
  <si>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</si>
  <si>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</si>
  <si>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</si>
  <si>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</si>
  <si>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</si>
  <si>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</si>
  <si>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</si>
  <si>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</si>
  <si>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</si>
  <si>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</si>
  <si>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</si>
  <si>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</si>
  <si>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</si>
  <si>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</si>
  <si>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</si>
  <si>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</si>
  <si>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</si>
  <si>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</si>
  <si>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</si>
  <si>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</si>
  <si>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</si>
  <si>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</si>
  <si>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</si>
  <si>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</si>
  <si>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</si>
  <si>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</si>
  <si>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</si>
  <si>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</si>
  <si>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</si>
  <si>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</si>
  <si>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</si>
  <si>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</si>
  <si>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</si>
  <si>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</si>
  <si>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</si>
  <si>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</si>
  <si>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</si>
  <si>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</si>
  <si>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</si>
  <si>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</si>
  <si>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</si>
  <si>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</si>
  <si>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</si>
  <si>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</si>
  <si>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</si>
  <si>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</si>
  <si>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</si>
  <si>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</si>
  <si>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</si>
  <si>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</si>
  <si>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</si>
  <si>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</si>
  <si>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</si>
  <si>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</si>
  <si>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</si>
  <si>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</si>
  <si>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</si>
  <si>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</si>
  <si>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</si>
  <si>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</si>
  <si>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</si>
  <si>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</si>
  <si>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</si>
  <si>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</si>
  <si>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</si>
  <si>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</si>
  <si>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</si>
  <si>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</si>
  <si>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</si>
  <si>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</si>
  <si>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</si>
  <si>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</si>
  <si>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</si>
  <si>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</si>
  <si>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</si>
  <si>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</si>
  <si>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</si>
  <si>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</si>
  <si>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</si>
  <si>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</si>
  <si>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</si>
  <si>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</si>
  <si>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</si>
  <si>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</si>
  <si>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</si>
  <si>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</si>
  <si>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</si>
  <si>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</si>
  <si>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</si>
  <si>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</si>
  <si>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</si>
  <si>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</si>
  <si>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</si>
  <si>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</si>
  <si>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Chapa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</si>
  <si>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</si>
  <si>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</si>
  <si>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</si>
  <si>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</si>
  <si>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</si>
  <si>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</si>
  <si>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</si>
  <si>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</si>
  <si>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</si>
  <si>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</si>
  <si>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</si>
  <si>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</si>
  <si>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</si>
  <si>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</si>
  <si>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</si>
  <si>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</si>
  <si>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</si>
  <si>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</si>
  <si>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</si>
  <si>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</si>
  <si>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</si>
  <si>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</si>
  <si>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</si>
  <si>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</si>
  <si>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</si>
  <si>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</si>
  <si>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</si>
  <si>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</si>
  <si>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</si>
  <si>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</si>
  <si>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</si>
  <si>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</si>
  <si>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</si>
  <si>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</si>
  <si>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</si>
  <si>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</si>
  <si>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</si>
  <si>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</si>
  <si>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</si>
  <si>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</si>
  <si>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</si>
  <si>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</si>
  <si>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</si>
  <si>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</si>
  <si>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</si>
  <si>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</si>
  <si>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</si>
  <si>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</si>
  <si>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</si>
  <si>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</si>
  <si>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</si>
  <si>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</si>
  <si>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</si>
  <si>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</si>
  <si>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</si>
  <si>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</si>
  <si>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</si>
  <si>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Fecho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</si>
  <si>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</si>
  <si>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</si>
  <si>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</si>
  <si>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</si>
  <si>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</si>
  <si>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</si>
  <si>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</si>
  <si>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</si>
  <si>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</si>
  <si>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</si>
  <si>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</si>
  <si>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</si>
  <si>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</si>
  <si>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</si>
  <si>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</si>
  <si>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</si>
  <si>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</si>
  <si>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Divisória.Parte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</si>
  <si>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</si>
  <si>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</si>
  <si>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</si>
  <si>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</si>
  <si>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</si>
  <si>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</si>
  <si>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</si>
  <si>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</si>
  <si>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</si>
  <si>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</si>
  <si>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</si>
  <si>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</si>
  <si>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</si>
  <si>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</si>
  <si>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</si>
  <si>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</si>
  <si>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</si>
  <si>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</si>
  <si>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</si>
  <si>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</si>
  <si>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</si>
  <si>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</si>
  <si>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</si>
  <si>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</si>
  <si>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</si>
  <si>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</si>
  <si>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</si>
  <si>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</si>
  <si>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</si>
  <si>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</si>
  <si>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</si>
  <si>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</si>
  <si>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</si>
  <si>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</si>
  <si>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</si>
  <si>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</si>
  <si>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</si>
  <si>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</si>
  <si>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</si>
  <si>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</si>
  <si>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</si>
  <si>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</si>
  <si>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</si>
  <si>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</si>
  <si>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</si>
  <si>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</si>
  <si>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</si>
  <si>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</si>
  <si>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</si>
  <si>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</si>
  <si>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</si>
  <si>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</si>
  <si>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</si>
  <si>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</si>
  <si>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</si>
  <si>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</si>
  <si>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</si>
  <si>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</si>
  <si>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</si>
  <si>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</si>
  <si>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</si>
  <si>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</si>
  <si>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</si>
  <si>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</si>
  <si>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</si>
  <si>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</si>
  <si>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</si>
  <si>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</si>
  <si>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</si>
  <si>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</si>
  <si>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</si>
  <si>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</si>
  <si>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</si>
  <si>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</si>
  <si>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</si>
  <si>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</si>
  <si>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</si>
  <si>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</si>
  <si>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</si>
  <si>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</si>
  <si>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</si>
  <si>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</si>
  <si>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</si>
  <si>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</si>
  <si>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</si>
  <si>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</si>
  <si>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</si>
  <si>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</si>
  <si>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</si>
  <si>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</si>
  <si>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</si>
  <si>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</si>
  <si>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</si>
  <si>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</si>
  <si>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</si>
  <si>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</si>
  <si>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</si>
  <si>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</si>
  <si>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</si>
  <si>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</si>
  <si>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</si>
  <si>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</si>
  <si>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</si>
  <si>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</si>
  <si>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</si>
  <si>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</si>
  <si>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</si>
  <si>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</si>
  <si>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</si>
  <si>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</si>
  <si>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</si>
  <si>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</si>
  <si>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</si>
  <si>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</si>
  <si>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</si>
  <si>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</si>
  <si>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</si>
  <si>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</si>
  <si>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</si>
  <si>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</si>
  <si>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</si>
  <si>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</si>
  <si>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</si>
  <si>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</si>
  <si>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</si>
  <si>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</si>
  <si>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</si>
  <si>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</si>
  <si>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</si>
  <si>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</si>
  <si>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</si>
  <si>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</si>
  <si>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</si>
  <si>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</si>
  <si>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</si>
  <si>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</si>
  <si>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</si>
  <si>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</si>
  <si>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</si>
  <si>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</si>
  <si>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</si>
  <si>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</si>
  <si>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</si>
  <si>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</si>
  <si>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</si>
  <si>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</si>
  <si>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</si>
  <si>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</si>
  <si>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</si>
  <si>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</si>
  <si>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</si>
  <si>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</si>
  <si>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</si>
  <si>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</si>
  <si>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</si>
  <si>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</si>
  <si>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</si>
  <si>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</si>
  <si>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</si>
  <si>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</si>
  <si>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</si>
  <si>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</si>
  <si>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</si>
  <si>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</si>
  <si>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</si>
  <si>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</si>
  <si>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</si>
  <si>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</si>
  <si>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</si>
  <si>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</si>
  <si>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</si>
  <si>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</si>
  <si>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</si>
  <si>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</si>
  <si>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</si>
  <si>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</si>
  <si>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</si>
  <si>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</si>
  <si>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</si>
  <si>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</si>
  <si>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</si>
  <si>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</si>
  <si>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</si>
  <si>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OST_Entourage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</si>
  <si>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</si>
  <si>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</si>
  <si>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</si>
  <si>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</si>
  <si>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</si>
  <si>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</si>
  <si>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</si>
  <si>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</si>
  <si>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</si>
  <si>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</si>
  <si>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</si>
  <si>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</si>
  <si>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</si>
  <si>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</si>
  <si>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</si>
  <si>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</si>
  <si>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</si>
  <si>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</si>
  <si>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</si>
  <si>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</si>
  <si>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</si>
  <si>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</si>
  <si>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</si>
  <si>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</si>
  <si>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</si>
  <si>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</si>
  <si>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</si>
  <si>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</si>
  <si>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</si>
  <si>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</si>
  <si>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</si>
  <si>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</si>
  <si>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</si>
  <si>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</si>
  <si>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</si>
  <si>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</si>
  <si>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</si>
  <si>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</si>
  <si>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</si>
  <si>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</si>
  <si>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</si>
  <si>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</si>
  <si>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</si>
  <si>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</si>
  <si>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</si>
  <si>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</si>
  <si>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</si>
  <si>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</si>
  <si>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</si>
  <si>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</si>
  <si>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</si>
  <si>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</si>
  <si>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</si>
  <si>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</si>
  <si>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</si>
  <si>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</si>
  <si>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</si>
  <si>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</si>
  <si>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</si>
  <si>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</si>
  <si>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</si>
  <si>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</si>
  <si>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</si>
  <si>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</si>
  <si>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</si>
  <si>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</si>
  <si>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</si>
  <si>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</si>
  <si>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</si>
  <si>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</si>
  <si>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</si>
  <si>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</si>
  <si>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</si>
  <si>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</si>
  <si>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</si>
  <si>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</si>
  <si>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</si>
  <si>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</si>
  <si>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</si>
  <si>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</si>
  <si>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</si>
  <si>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</si>
  <si>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</si>
  <si>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</si>
  <si>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</si>
  <si>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</si>
  <si>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</si>
  <si>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</si>
  <si>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</si>
  <si>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</si>
  <si>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</si>
  <si>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</si>
  <si>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</si>
  <si>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</si>
  <si>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</si>
  <si>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</si>
  <si>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</si>
  <si>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</si>
  <si>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</si>
  <si>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</si>
  <si>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</si>
  <si>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</si>
  <si>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</si>
  <si>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</si>
  <si>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</si>
  <si>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</si>
  <si>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</si>
  <si>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</si>
  <si>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</si>
  <si>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</si>
  <si>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</si>
  <si>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</si>
  <si>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</si>
  <si>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</si>
  <si>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</si>
  <si>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</si>
  <si>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</si>
  <si>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</si>
  <si>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</si>
  <si>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</si>
  <si>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</si>
  <si>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</si>
  <si>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</si>
  <si>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</si>
  <si>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</si>
  <si>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</si>
  <si>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</si>
  <si>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</si>
  <si>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</si>
  <si>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</si>
  <si>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</si>
  <si>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</si>
  <si>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</si>
  <si>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</si>
  <si>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</si>
  <si>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</si>
  <si>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</si>
  <si>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</si>
  <si>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</si>
  <si>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</si>
  <si>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</si>
  <si>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</si>
  <si>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</si>
  <si>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</si>
  <si>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</si>
  <si>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</si>
  <si>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</si>
  <si>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</si>
  <si>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</si>
  <si>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</si>
  <si>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</si>
  <si>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</si>
  <si>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</si>
  <si>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</si>
  <si>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</si>
  <si>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</si>
  <si>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</si>
  <si>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</si>
  <si>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</si>
  <si>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</si>
  <si>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</si>
  <si>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</si>
  <si>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</si>
  <si>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</si>
  <si>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</si>
  <si>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</si>
  <si>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</si>
  <si>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</si>
  <si>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</si>
  <si>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</si>
  <si>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</si>
  <si>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</si>
  <si>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</si>
  <si>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</si>
  <si>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</si>
  <si>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</si>
  <si>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</si>
  <si>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</si>
  <si>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</si>
  <si>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</si>
  <si>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</si>
  <si>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</si>
  <si>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</si>
  <si>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</si>
  <si>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</si>
  <si>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</si>
  <si>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</si>
  <si>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</si>
  <si>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</si>
  <si>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</si>
  <si>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</si>
  <si>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</si>
  <si>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</si>
  <si>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</si>
  <si>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</si>
  <si>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</si>
  <si>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</si>
  <si>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</si>
  <si>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</si>
  <si>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</si>
  <si>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</si>
  <si>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</si>
  <si>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</si>
  <si>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</si>
  <si>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</si>
  <si>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</si>
  <si>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</si>
  <si>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</si>
  <si>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</si>
  <si>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</si>
  <si>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</si>
  <si>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</si>
  <si>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</si>
  <si>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</si>
  <si>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</si>
  <si>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</si>
  <si>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</si>
  <si>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</si>
  <si>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</si>
  <si>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</si>
  <si>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</si>
  <si>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</si>
  <si>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</si>
  <si>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</si>
  <si>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</si>
  <si>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</si>
  <si>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</si>
  <si>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</si>
  <si>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</si>
  <si>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</si>
  <si>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</si>
  <si>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</si>
  <si>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</si>
  <si>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</si>
  <si>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</si>
  <si>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</si>
  <si>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</si>
  <si>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</si>
  <si>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</si>
  <si>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</si>
  <si>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</si>
  <si>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</si>
  <si>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</si>
  <si>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</si>
  <si>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</si>
  <si>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</si>
  <si>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</si>
  <si>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</si>
  <si>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</si>
  <si>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</si>
  <si>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</si>
  <si>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</si>
  <si>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</si>
  <si>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</si>
  <si>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</si>
  <si>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</si>
  <si>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</si>
  <si>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</si>
  <si>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</si>
  <si>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</si>
  <si>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</si>
  <si>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</si>
  <si>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</si>
  <si>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</si>
  <si>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</si>
  <si>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</si>
  <si>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</si>
  <si>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</si>
  <si>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Porta.Sanfonada</t>
  </si>
  <si>
    <t>Porta.Camarão</t>
  </si>
  <si>
    <t>Porta.Bandeira</t>
  </si>
  <si>
    <t>Porta.Blindada</t>
  </si>
  <si>
    <t>Porta simples.</t>
  </si>
  <si>
    <t>Porta bandeira.</t>
  </si>
  <si>
    <t>Porta camarão.</t>
  </si>
  <si>
    <t>Porta sanfonada.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</si>
  <si>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</si>
  <si>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</si>
  <si>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</si>
  <si>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</si>
  <si>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</si>
  <si>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</si>
  <si>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</si>
  <si>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</si>
  <si>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</si>
  <si>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</si>
  <si>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</si>
  <si>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</si>
  <si>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</si>
  <si>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</si>
  <si>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</si>
  <si>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</si>
  <si>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</si>
  <si>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</si>
  <si>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</si>
  <si>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</si>
  <si>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</si>
  <si>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</si>
  <si>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</si>
  <si>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</si>
  <si>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</si>
  <si>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</si>
  <si>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</si>
  <si>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</si>
  <si>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</si>
  <si>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</si>
  <si>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</si>
  <si>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</si>
  <si>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</si>
  <si>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</si>
  <si>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</si>
  <si>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</si>
  <si>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</si>
  <si>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Puerta plegable.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</si>
  <si>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</si>
  <si>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</si>
  <si>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</si>
  <si>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</si>
  <si>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</si>
  <si>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tipo acordeón.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</si>
  <si>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</si>
  <si>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</si>
  <si>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</si>
  <si>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</si>
  <si>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</si>
  <si>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</si>
  <si>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</si>
  <si>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</si>
  <si>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pivotante.</t>
  </si>
  <si>
    <t>Elemento de ventilação e iluminação tipo Janela tipo Maxim-Ar.</t>
  </si>
  <si>
    <t>Elemento de ventilação e iluminação tipo Janela basculante.</t>
  </si>
  <si>
    <t>Elemento de ventilação e iluminação tipo Janela integral.</t>
  </si>
  <si>
    <t>Puerta del frigorífico. Utilizado en cámaras frigoríficas.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</si>
  <si>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</si>
  <si>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</si>
  <si>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</si>
  <si>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</si>
  <si>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pivotante.</t>
  </si>
  <si>
    <t>Elemento de ventilación e iluminación natural tipo Ventana Maxim-Air.</t>
  </si>
  <si>
    <t>Elemento de ventilación e iluminación natural tipo Ventana basculante.</t>
  </si>
  <si>
    <t>Elemento de ventilación e iluminación natural tipo Ventana Integral de fachada.</t>
  </si>
  <si>
    <t>Elemento de ventilación e iluminación natural tipo Ventana de abrir.</t>
  </si>
  <si>
    <t>Elemento de ventilación e iluminación natural tipo Ventana corrediza.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</si>
  <si>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</si>
  <si>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</si>
  <si>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</si>
  <si>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</si>
  <si>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</si>
  <si>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</si>
  <si>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</si>
  <si>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</si>
  <si>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</si>
  <si>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</si>
  <si>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</si>
  <si>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</si>
  <si>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</si>
  <si>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</si>
  <si>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</si>
  <si>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</si>
  <si>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</si>
  <si>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</si>
  <si>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</si>
  <si>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</si>
  <si>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</si>
  <si>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</si>
  <si>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</si>
  <si>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</si>
  <si>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</si>
  <si>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</si>
  <si>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</si>
  <si>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</si>
  <si>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</si>
  <si>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</si>
  <si>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</si>
  <si>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</si>
  <si>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</si>
  <si>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</si>
  <si>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</si>
  <si>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</si>
  <si>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</si>
  <si>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</si>
  <si>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</si>
  <si>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</si>
  <si>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</si>
  <si>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</si>
  <si>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</si>
  <si>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</si>
  <si>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</si>
  <si>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</si>
  <si>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</si>
  <si>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Delimitador.Perimetral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</si>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</sst>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109375" defaultRowHeight="9.6" customHeight="1" x14ac:dyDescent="0.3"/>
  <cols>
    <col min="1" max="1" width="9.33203125" style="35" customWidth="1"/>
    <col min="2" max="2" width="80.5546875" style="35" customWidth="1"/>
    <col min="3" max="16384" width="9.109375" style="35"/>
  </cols>
  <sheetData>
    <row r="1" spans="1:2" ht="9.6" customHeight="1" x14ac:dyDescent="0.3">
      <c r="A1" s="13" t="s">
        <v>45</v>
      </c>
      <c r="B1" s="13" t="s">
        <v>46</v>
      </c>
    </row>
    <row r="2" spans="1:2" ht="9.6" customHeight="1" x14ac:dyDescent="0.3">
      <c r="A2" s="14" t="s">
        <v>47</v>
      </c>
      <c r="B2" s="14" t="s">
        <v>48</v>
      </c>
    </row>
    <row r="3" spans="1:2" ht="9.6" customHeight="1" x14ac:dyDescent="0.3">
      <c r="A3" s="14" t="s">
        <v>49</v>
      </c>
      <c r="B3" s="14" t="s">
        <v>90</v>
      </c>
    </row>
    <row r="4" spans="1:2" ht="9.6" customHeight="1" x14ac:dyDescent="0.3">
      <c r="A4" s="15" t="s">
        <v>50</v>
      </c>
      <c r="B4" s="15" t="s">
        <v>32</v>
      </c>
    </row>
    <row r="5" spans="1:2" ht="9.6" customHeight="1" x14ac:dyDescent="0.3">
      <c r="A5" s="15" t="s">
        <v>51</v>
      </c>
      <c r="B5" s="15" t="str">
        <f>_xlfn.CONCAT(B4,"Prop")</f>
        <v>BIMProp</v>
      </c>
    </row>
    <row r="6" spans="1:2" ht="9.6" customHeight="1" x14ac:dyDescent="0.3">
      <c r="A6" s="15" t="s">
        <v>52</v>
      </c>
      <c r="B6" s="15" t="str">
        <f>_xlfn.CONCAT(B4,"Data")</f>
        <v>BIMData</v>
      </c>
    </row>
    <row r="7" spans="1:2" ht="9.6" customHeight="1" x14ac:dyDescent="0.3">
      <c r="A7" s="15" t="s">
        <v>53</v>
      </c>
      <c r="B7" s="15" t="s">
        <v>54</v>
      </c>
    </row>
    <row r="8" spans="1:2" ht="9.6" customHeight="1" x14ac:dyDescent="0.3">
      <c r="A8" s="15" t="s">
        <v>55</v>
      </c>
      <c r="B8" s="15" t="s">
        <v>56</v>
      </c>
    </row>
    <row r="9" spans="1:2" ht="9.6" customHeight="1" x14ac:dyDescent="0.3">
      <c r="A9" s="15" t="s">
        <v>57</v>
      </c>
      <c r="B9" s="15" t="s">
        <v>58</v>
      </c>
    </row>
    <row r="10" spans="1:2" ht="9.6" customHeight="1" x14ac:dyDescent="0.3">
      <c r="A10" s="15" t="s">
        <v>59</v>
      </c>
      <c r="B10" s="15" t="s">
        <v>60</v>
      </c>
    </row>
    <row r="11" spans="1:2" ht="9.6" customHeight="1" x14ac:dyDescent="0.3">
      <c r="A11" s="15" t="s">
        <v>61</v>
      </c>
      <c r="B11" s="15" t="s">
        <v>60</v>
      </c>
    </row>
    <row r="12" spans="1:2" ht="9.6" customHeight="1" x14ac:dyDescent="0.3">
      <c r="A12" s="15" t="s">
        <v>62</v>
      </c>
      <c r="B12" s="15" t="s">
        <v>60</v>
      </c>
    </row>
    <row r="13" spans="1:2" ht="9.6" customHeight="1" x14ac:dyDescent="0.3">
      <c r="A13" s="15" t="s">
        <v>63</v>
      </c>
      <c r="B13" s="15" t="s">
        <v>60</v>
      </c>
    </row>
    <row r="14" spans="1:2" ht="9.6" customHeight="1" x14ac:dyDescent="0.3">
      <c r="A14" s="15" t="s">
        <v>64</v>
      </c>
      <c r="B14" s="15" t="s">
        <v>60</v>
      </c>
    </row>
    <row r="15" spans="1:2" ht="9.6" customHeight="1" x14ac:dyDescent="0.3">
      <c r="A15" s="15" t="s">
        <v>65</v>
      </c>
      <c r="B15" s="15" t="s">
        <v>60</v>
      </c>
    </row>
    <row r="16" spans="1:2" ht="9.6" customHeight="1" x14ac:dyDescent="0.3">
      <c r="A16" s="15" t="s">
        <v>66</v>
      </c>
      <c r="B16" s="15" t="s">
        <v>60</v>
      </c>
    </row>
    <row r="17" spans="1:2" ht="9.6" customHeight="1" x14ac:dyDescent="0.3">
      <c r="A17" s="15" t="s">
        <v>67</v>
      </c>
      <c r="B17" s="15" t="s">
        <v>406</v>
      </c>
    </row>
    <row r="18" spans="1:2" ht="9.6" customHeight="1" x14ac:dyDescent="0.3">
      <c r="A18" s="15" t="s">
        <v>68</v>
      </c>
      <c r="B18" s="37">
        <f ca="1">NOW()</f>
        <v>45925.591313541663</v>
      </c>
    </row>
    <row r="19" spans="1:2" ht="9.6" customHeight="1" x14ac:dyDescent="0.3">
      <c r="A19" s="15" t="s">
        <v>69</v>
      </c>
      <c r="B19" s="36" t="s">
        <v>70</v>
      </c>
    </row>
    <row r="20" spans="1:2" ht="9.6" customHeight="1" x14ac:dyDescent="0.3">
      <c r="A20" s="15" t="s">
        <v>71</v>
      </c>
      <c r="B20" s="15" t="s">
        <v>60</v>
      </c>
    </row>
    <row r="21" spans="1:2" ht="9.6" customHeight="1" x14ac:dyDescent="0.3">
      <c r="A21" s="15" t="s">
        <v>72</v>
      </c>
      <c r="B21" s="15" t="s">
        <v>60</v>
      </c>
    </row>
    <row r="22" spans="1:2" ht="9.6" customHeight="1" x14ac:dyDescent="0.3">
      <c r="A22" s="15" t="s">
        <v>73</v>
      </c>
      <c r="B22" s="16" t="s">
        <v>407</v>
      </c>
    </row>
    <row r="23" spans="1:2" ht="9.6" customHeight="1" x14ac:dyDescent="0.3">
      <c r="A23" s="15" t="s">
        <v>74</v>
      </c>
      <c r="B23" s="16" t="s">
        <v>408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91"/>
  <sheetViews>
    <sheetView tabSelected="1" zoomScale="190" zoomScaleNormal="190" workbookViewId="0">
      <pane ySplit="1" topLeftCell="A175" activePane="bottomLeft" state="frozen"/>
      <selection activeCell="A179" sqref="A179:XFD190"/>
      <selection pane="bottomLeft" activeCell="F2" sqref="F2:F191"/>
    </sheetView>
  </sheetViews>
  <sheetFormatPr defaultColWidth="9.109375" defaultRowHeight="8.4" customHeight="1" x14ac:dyDescent="0.3"/>
  <cols>
    <col min="1" max="1" width="2.88671875" customWidth="1"/>
    <col min="2" max="2" width="4.88671875" customWidth="1"/>
    <col min="3" max="3" width="6.6640625" customWidth="1"/>
    <col min="4" max="4" width="11.5546875" bestFit="1" customWidth="1"/>
    <col min="5" max="5" width="11.88671875" bestFit="1" customWidth="1"/>
    <col min="6" max="6" width="11.44140625" customWidth="1"/>
    <col min="7" max="11" width="6.21875" style="28" bestFit="1" customWidth="1"/>
    <col min="12" max="12" width="7.21875" bestFit="1" customWidth="1"/>
    <col min="13" max="13" width="8.5546875" bestFit="1" customWidth="1"/>
    <col min="14" max="14" width="11.88671875" bestFit="1" customWidth="1"/>
    <col min="15" max="15" width="14.21875" bestFit="1" customWidth="1"/>
    <col min="16" max="16" width="55.44140625" customWidth="1"/>
    <col min="17" max="17" width="94.21875" customWidth="1"/>
    <col min="18" max="18" width="3" style="78" bestFit="1" customWidth="1"/>
    <col min="19" max="19" width="7.21875" style="35" bestFit="1" customWidth="1"/>
    <col min="20" max="20" width="13.88671875" style="35" bestFit="1" customWidth="1"/>
    <col min="21" max="21" width="11.88671875" style="35" bestFit="1" customWidth="1"/>
    <col min="22" max="22" width="6.44140625" style="78" bestFit="1" customWidth="1"/>
    <col min="23" max="23" width="7.109375" style="28" bestFit="1" customWidth="1"/>
    <col min="24" max="24" width="36.109375" customWidth="1"/>
    <col min="25" max="25" width="10.77734375" bestFit="1" customWidth="1"/>
    <col min="26" max="37" width="3.77734375" customWidth="1"/>
  </cols>
  <sheetData>
    <row r="1" spans="1:25" s="34" customFormat="1" ht="31.8" customHeight="1" x14ac:dyDescent="0.15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" customHeight="1" x14ac:dyDescent="0.3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81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U81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77" t="s">
        <v>85</v>
      </c>
      <c r="W2" s="1" t="str">
        <f t="shared" ref="W2:W100" si="2">CONCATENATE("Key.",LEFT(C2,3),".",A2)</f>
        <v>Key.Ges.2</v>
      </c>
      <c r="X2" s="49" t="s">
        <v>9</v>
      </c>
      <c r="Y2" s="49" t="s">
        <v>9</v>
      </c>
    </row>
    <row r="3" spans="1:25" ht="6.6" customHeight="1" x14ac:dyDescent="0.3">
      <c r="A3" s="23">
        <v>3</v>
      </c>
      <c r="B3" s="2" t="s">
        <v>44</v>
      </c>
      <c r="C3" s="2" t="s">
        <v>957</v>
      </c>
      <c r="D3" s="2" t="s">
        <v>790</v>
      </c>
      <c r="E3" s="2" t="s">
        <v>800</v>
      </c>
      <c r="F3" s="25" t="s">
        <v>688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ref="L3:L5" si="3">CONCATENATE("", C3)</f>
        <v>Inicial</v>
      </c>
      <c r="M3" s="26" t="str">
        <f t="shared" ref="M3:M5" si="4">CONCATENATE("", D3)</f>
        <v>Estudo</v>
      </c>
      <c r="N3" s="26" t="str">
        <f t="shared" ref="N3:N5" si="5">(SUBSTITUTE(SUBSTITUTE(CONCATENATE("",E3),"."," ")," De "," de "))</f>
        <v>Preliminar</v>
      </c>
      <c r="O3" s="21" t="str">
        <f t="shared" ref="O3:O5" si="6">F3</f>
        <v>100.Piso</v>
      </c>
      <c r="P3" s="39" t="s">
        <v>783</v>
      </c>
      <c r="Q3" s="39" t="s">
        <v>787</v>
      </c>
      <c r="R3" s="77" t="s">
        <v>9</v>
      </c>
      <c r="S3" s="27" t="str">
        <f t="shared" ref="S3:S5" si="7">SUBSTITUTE(C3, ".", " ")</f>
        <v>Inicial</v>
      </c>
      <c r="T3" s="27" t="str">
        <f t="shared" ref="T3:T5" si="8">SUBSTITUTE(D3, ".", " ")</f>
        <v>Estudo</v>
      </c>
      <c r="U3" s="27" t="str">
        <f t="shared" ref="U3:U5" si="9">SUBSTITUTE(E3, ".", " ")</f>
        <v>Preliminar</v>
      </c>
      <c r="V3" s="77" t="s">
        <v>90</v>
      </c>
      <c r="W3" s="1" t="str">
        <f t="shared" si="2"/>
        <v>Key.Ini.3</v>
      </c>
      <c r="X3" s="49" t="s">
        <v>169</v>
      </c>
      <c r="Y3" s="49" t="s">
        <v>170</v>
      </c>
    </row>
    <row r="4" spans="1:25" ht="6.6" customHeight="1" x14ac:dyDescent="0.3">
      <c r="A4" s="23">
        <v>4</v>
      </c>
      <c r="B4" s="2" t="s">
        <v>44</v>
      </c>
      <c r="C4" s="2" t="s">
        <v>957</v>
      </c>
      <c r="D4" s="2" t="s">
        <v>790</v>
      </c>
      <c r="E4" s="2" t="s">
        <v>800</v>
      </c>
      <c r="F4" s="25" t="s">
        <v>689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ref="L4" si="10">CONCATENATE("", C4)</f>
        <v>Inicial</v>
      </c>
      <c r="M4" s="26" t="str">
        <f t="shared" ref="M4" si="11">CONCATENATE("", D4)</f>
        <v>Estudo</v>
      </c>
      <c r="N4" s="26" t="str">
        <f t="shared" ref="N4" si="12">(SUBSTITUTE(SUBSTITUTE(CONCATENATE("",E4),"."," ")," De "," de "))</f>
        <v>Preliminar</v>
      </c>
      <c r="O4" s="21" t="str">
        <f t="shared" ref="O4" si="13">F4</f>
        <v>100.Parede</v>
      </c>
      <c r="P4" s="39" t="s">
        <v>784</v>
      </c>
      <c r="Q4" s="39" t="s">
        <v>809</v>
      </c>
      <c r="R4" s="77" t="s">
        <v>9</v>
      </c>
      <c r="S4" s="27" t="str">
        <f t="shared" ref="S4" si="14">SUBSTITUTE(C4, ".", " ")</f>
        <v>Inicial</v>
      </c>
      <c r="T4" s="27" t="str">
        <f t="shared" ref="T4" si="15">SUBSTITUTE(D4, ".", " ")</f>
        <v>Estudo</v>
      </c>
      <c r="U4" s="27" t="str">
        <f t="shared" ref="U4" si="16">SUBSTITUTE(E4, ".", " ")</f>
        <v>Preliminar</v>
      </c>
      <c r="V4" s="77" t="s">
        <v>90</v>
      </c>
      <c r="W4" s="1" t="str">
        <f t="shared" si="2"/>
        <v>Key.Ini.4</v>
      </c>
      <c r="X4" s="49" t="s">
        <v>232</v>
      </c>
      <c r="Y4" s="49" t="s">
        <v>168</v>
      </c>
    </row>
    <row r="5" spans="1:25" ht="6.6" customHeight="1" x14ac:dyDescent="0.3">
      <c r="A5" s="23">
        <v>5</v>
      </c>
      <c r="B5" s="2" t="s">
        <v>44</v>
      </c>
      <c r="C5" s="2" t="s">
        <v>957</v>
      </c>
      <c r="D5" s="2" t="s">
        <v>790</v>
      </c>
      <c r="E5" s="2" t="s">
        <v>800</v>
      </c>
      <c r="F5" s="25" t="s">
        <v>690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3"/>
        <v>Inicial</v>
      </c>
      <c r="M5" s="26" t="str">
        <f t="shared" si="4"/>
        <v>Estudo</v>
      </c>
      <c r="N5" s="26" t="str">
        <f t="shared" si="5"/>
        <v>Preliminar</v>
      </c>
      <c r="O5" s="21" t="str">
        <f t="shared" si="6"/>
        <v>100.Divisória</v>
      </c>
      <c r="P5" s="39" t="s">
        <v>785</v>
      </c>
      <c r="Q5" s="39" t="s">
        <v>808</v>
      </c>
      <c r="R5" s="77" t="s">
        <v>9</v>
      </c>
      <c r="S5" s="27" t="str">
        <f t="shared" si="7"/>
        <v>Inicial</v>
      </c>
      <c r="T5" s="27" t="str">
        <f t="shared" si="8"/>
        <v>Estudo</v>
      </c>
      <c r="U5" s="27" t="str">
        <f t="shared" si="9"/>
        <v>Preliminar</v>
      </c>
      <c r="V5" s="77" t="s">
        <v>90</v>
      </c>
      <c r="W5" s="1" t="str">
        <f t="shared" si="2"/>
        <v>Key.Ini.5</v>
      </c>
      <c r="X5" s="49" t="s">
        <v>232</v>
      </c>
      <c r="Y5" s="49" t="s">
        <v>168</v>
      </c>
    </row>
    <row r="6" spans="1:25" ht="6.6" customHeight="1" x14ac:dyDescent="0.3">
      <c r="A6" s="23">
        <v>6</v>
      </c>
      <c r="B6" s="2" t="s">
        <v>44</v>
      </c>
      <c r="C6" s="2" t="s">
        <v>957</v>
      </c>
      <c r="D6" s="2" t="s">
        <v>790</v>
      </c>
      <c r="E6" s="2" t="s">
        <v>800</v>
      </c>
      <c r="F6" s="25" t="s">
        <v>691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0"/>
        <v>Estudo</v>
      </c>
      <c r="N6" s="26" t="str">
        <f t="shared" ref="N6:N35" si="17">(SUBSTITUTE(SUBSTITUTE(CONCATENATE("",E6),"."," ")," De "," de "))</f>
        <v>Preliminar</v>
      </c>
      <c r="O6" s="21" t="str">
        <f t="shared" ref="O6:O32" si="18">F6</f>
        <v>100.Forro</v>
      </c>
      <c r="P6" s="39" t="s">
        <v>786</v>
      </c>
      <c r="Q6" s="39" t="s">
        <v>788</v>
      </c>
      <c r="R6" s="77" t="s">
        <v>9</v>
      </c>
      <c r="S6" s="27" t="str">
        <f t="shared" si="1"/>
        <v>Inicial</v>
      </c>
      <c r="T6" s="27" t="str">
        <f t="shared" si="1"/>
        <v>Estudo</v>
      </c>
      <c r="U6" s="27" t="str">
        <f t="shared" si="1"/>
        <v>Preliminar</v>
      </c>
      <c r="V6" s="77" t="s">
        <v>90</v>
      </c>
      <c r="W6" s="1" t="str">
        <f t="shared" si="2"/>
        <v>Key.Ini.6</v>
      </c>
      <c r="X6" s="49" t="s">
        <v>196</v>
      </c>
      <c r="Y6" s="49" t="s">
        <v>168</v>
      </c>
    </row>
    <row r="7" spans="1:25" ht="6.6" customHeight="1" x14ac:dyDescent="0.3">
      <c r="A7" s="23">
        <v>7</v>
      </c>
      <c r="B7" s="2" t="s">
        <v>44</v>
      </c>
      <c r="C7" s="2" t="s">
        <v>957</v>
      </c>
      <c r="D7" s="2" t="s">
        <v>790</v>
      </c>
      <c r="E7" s="2" t="s">
        <v>800</v>
      </c>
      <c r="F7" s="25" t="s">
        <v>949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0"/>
        <v>Estudo</v>
      </c>
      <c r="N7" s="26" t="str">
        <f t="shared" si="17"/>
        <v>Preliminar</v>
      </c>
      <c r="O7" s="21" t="str">
        <f t="shared" si="18"/>
        <v>100.Porta</v>
      </c>
      <c r="P7" s="39" t="s">
        <v>951</v>
      </c>
      <c r="Q7" s="39" t="s">
        <v>953</v>
      </c>
      <c r="R7" s="77" t="s">
        <v>9</v>
      </c>
      <c r="S7" s="27" t="str">
        <f t="shared" si="1"/>
        <v>Inicial</v>
      </c>
      <c r="T7" s="27" t="str">
        <f t="shared" si="1"/>
        <v>Estudo</v>
      </c>
      <c r="U7" s="27" t="str">
        <f t="shared" si="1"/>
        <v>Preliminar</v>
      </c>
      <c r="V7" s="77" t="s">
        <v>90</v>
      </c>
      <c r="W7" s="1" t="str">
        <f t="shared" si="2"/>
        <v>Key.Ini.7</v>
      </c>
      <c r="X7" s="49" t="s">
        <v>836</v>
      </c>
      <c r="Y7" s="49" t="s">
        <v>837</v>
      </c>
    </row>
    <row r="8" spans="1:25" ht="6.6" customHeight="1" x14ac:dyDescent="0.3">
      <c r="A8" s="23">
        <v>8</v>
      </c>
      <c r="B8" s="2" t="s">
        <v>44</v>
      </c>
      <c r="C8" s="2" t="s">
        <v>957</v>
      </c>
      <c r="D8" s="2" t="s">
        <v>790</v>
      </c>
      <c r="E8" s="2" t="s">
        <v>800</v>
      </c>
      <c r="F8" s="25" t="s">
        <v>950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ref="L8" si="19">CONCATENATE("", C8)</f>
        <v>Inicial</v>
      </c>
      <c r="M8" s="26" t="str">
        <f t="shared" ref="M8" si="20">CONCATENATE("", D8)</f>
        <v>Estudo</v>
      </c>
      <c r="N8" s="26" t="str">
        <f t="shared" ref="N8" si="21">(SUBSTITUTE(SUBSTITUTE(CONCATENATE("",E8),"."," ")," De "," de "))</f>
        <v>Preliminar</v>
      </c>
      <c r="O8" s="21" t="str">
        <f t="shared" ref="O8" si="22">F8</f>
        <v>100.Janela</v>
      </c>
      <c r="P8" s="39" t="s">
        <v>952</v>
      </c>
      <c r="Q8" s="39" t="s">
        <v>954</v>
      </c>
      <c r="R8" s="77" t="s">
        <v>9</v>
      </c>
      <c r="S8" s="27" t="str">
        <f t="shared" ref="S8" si="23">SUBSTITUTE(C8, ".", " ")</f>
        <v>Inicial</v>
      </c>
      <c r="T8" s="27" t="str">
        <f t="shared" ref="T8" si="24">SUBSTITUTE(D8, ".", " ")</f>
        <v>Estudo</v>
      </c>
      <c r="U8" s="27" t="str">
        <f t="shared" ref="U8" si="25">SUBSTITUTE(E8, ".", " ")</f>
        <v>Preliminar</v>
      </c>
      <c r="V8" s="77" t="s">
        <v>90</v>
      </c>
      <c r="W8" s="1" t="str">
        <f t="shared" ref="W8" si="26">CONCATENATE("Key.",LEFT(C8,3),".",A8)</f>
        <v>Key.Ini.8</v>
      </c>
      <c r="X8" s="49" t="s">
        <v>865</v>
      </c>
      <c r="Y8" s="49" t="s">
        <v>866</v>
      </c>
    </row>
    <row r="9" spans="1:25" ht="6.6" customHeight="1" x14ac:dyDescent="0.3">
      <c r="A9" s="23">
        <v>9</v>
      </c>
      <c r="B9" s="2" t="s">
        <v>44</v>
      </c>
      <c r="C9" s="2" t="s">
        <v>957</v>
      </c>
      <c r="D9" s="2" t="s">
        <v>790</v>
      </c>
      <c r="E9" s="2" t="s">
        <v>789</v>
      </c>
      <c r="F9" s="25" t="s">
        <v>692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0"/>
        <v>Estudo</v>
      </c>
      <c r="N9" s="26" t="str">
        <f t="shared" si="17"/>
        <v>AnteProjeto</v>
      </c>
      <c r="O9" s="21" t="str">
        <f t="shared" si="18"/>
        <v>200.Piso</v>
      </c>
      <c r="P9" s="39" t="s">
        <v>802</v>
      </c>
      <c r="Q9" s="39" t="s">
        <v>805</v>
      </c>
      <c r="R9" s="77" t="s">
        <v>9</v>
      </c>
      <c r="S9" s="27" t="str">
        <f t="shared" si="1"/>
        <v>Inicial</v>
      </c>
      <c r="T9" s="27" t="str">
        <f t="shared" si="1"/>
        <v>Estudo</v>
      </c>
      <c r="U9" s="27" t="str">
        <f t="shared" si="1"/>
        <v>AnteProjeto</v>
      </c>
      <c r="V9" s="77" t="s">
        <v>90</v>
      </c>
      <c r="W9" s="1" t="str">
        <f t="shared" si="2"/>
        <v>Key.Ini.9</v>
      </c>
      <c r="X9" s="49" t="s">
        <v>169</v>
      </c>
      <c r="Y9" s="49" t="s">
        <v>170</v>
      </c>
    </row>
    <row r="10" spans="1:25" ht="6.6" customHeight="1" x14ac:dyDescent="0.3">
      <c r="A10" s="23">
        <v>10</v>
      </c>
      <c r="B10" s="2" t="s">
        <v>44</v>
      </c>
      <c r="C10" s="2" t="s">
        <v>957</v>
      </c>
      <c r="D10" s="2" t="s">
        <v>790</v>
      </c>
      <c r="E10" s="2" t="s">
        <v>789</v>
      </c>
      <c r="F10" s="25" t="s">
        <v>693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0"/>
        <v>Estudo</v>
      </c>
      <c r="N10" s="26" t="str">
        <f t="shared" si="17"/>
        <v>AnteProjeto</v>
      </c>
      <c r="O10" s="21" t="str">
        <f t="shared" si="18"/>
        <v>200.Parede</v>
      </c>
      <c r="P10" s="39" t="s">
        <v>801</v>
      </c>
      <c r="Q10" s="39" t="s">
        <v>806</v>
      </c>
      <c r="R10" s="77" t="s">
        <v>9</v>
      </c>
      <c r="S10" s="27" t="str">
        <f t="shared" si="1"/>
        <v>Inicial</v>
      </c>
      <c r="T10" s="27" t="str">
        <f t="shared" si="1"/>
        <v>Estudo</v>
      </c>
      <c r="U10" s="27" t="str">
        <f t="shared" si="1"/>
        <v>AnteProjeto</v>
      </c>
      <c r="V10" s="77" t="s">
        <v>90</v>
      </c>
      <c r="W10" s="1" t="str">
        <f t="shared" si="2"/>
        <v>Key.Ini.10</v>
      </c>
      <c r="X10" s="49" t="s">
        <v>232</v>
      </c>
      <c r="Y10" s="49" t="s">
        <v>168</v>
      </c>
    </row>
    <row r="11" spans="1:25" ht="6.6" customHeight="1" x14ac:dyDescent="0.3">
      <c r="A11" s="23">
        <v>11</v>
      </c>
      <c r="B11" s="2" t="s">
        <v>44</v>
      </c>
      <c r="C11" s="2" t="s">
        <v>957</v>
      </c>
      <c r="D11" s="2" t="s">
        <v>790</v>
      </c>
      <c r="E11" s="2" t="s">
        <v>789</v>
      </c>
      <c r="F11" s="25" t="s">
        <v>694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0"/>
        <v>Estudo</v>
      </c>
      <c r="N11" s="26" t="str">
        <f t="shared" si="17"/>
        <v>AnteProjeto</v>
      </c>
      <c r="O11" s="21" t="str">
        <f t="shared" si="18"/>
        <v>200.Divisória</v>
      </c>
      <c r="P11" s="39" t="s">
        <v>803</v>
      </c>
      <c r="Q11" s="39" t="s">
        <v>807</v>
      </c>
      <c r="R11" s="77" t="s">
        <v>9</v>
      </c>
      <c r="S11" s="27" t="str">
        <f t="shared" si="1"/>
        <v>Inicial</v>
      </c>
      <c r="T11" s="27" t="str">
        <f t="shared" si="1"/>
        <v>Estudo</v>
      </c>
      <c r="U11" s="27" t="str">
        <f t="shared" si="1"/>
        <v>AnteProjeto</v>
      </c>
      <c r="V11" s="77" t="s">
        <v>90</v>
      </c>
      <c r="W11" s="1" t="str">
        <f t="shared" si="2"/>
        <v>Key.Ini.11</v>
      </c>
      <c r="X11" s="49" t="s">
        <v>232</v>
      </c>
      <c r="Y11" s="49" t="s">
        <v>168</v>
      </c>
    </row>
    <row r="12" spans="1:25" ht="6.6" customHeight="1" x14ac:dyDescent="0.3">
      <c r="A12" s="23">
        <v>12</v>
      </c>
      <c r="B12" s="2" t="s">
        <v>44</v>
      </c>
      <c r="C12" s="2" t="s">
        <v>957</v>
      </c>
      <c r="D12" s="2" t="s">
        <v>790</v>
      </c>
      <c r="E12" s="2" t="s">
        <v>789</v>
      </c>
      <c r="F12" s="25" t="s">
        <v>695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ref="L12:L13" si="27">CONCATENATE("", C12)</f>
        <v>Inicial</v>
      </c>
      <c r="M12" s="26" t="str">
        <f t="shared" ref="M12:M13" si="28">CONCATENATE("", D12)</f>
        <v>Estudo</v>
      </c>
      <c r="N12" s="26" t="str">
        <f t="shared" ref="N12:N13" si="29">(SUBSTITUTE(SUBSTITUTE(CONCATENATE("",E12),"."," ")," De "," de "))</f>
        <v>AnteProjeto</v>
      </c>
      <c r="O12" s="21" t="str">
        <f t="shared" ref="O12:O13" si="30">F12</f>
        <v>200.Forro</v>
      </c>
      <c r="P12" s="39" t="s">
        <v>804</v>
      </c>
      <c r="Q12" s="39" t="s">
        <v>810</v>
      </c>
      <c r="R12" s="77" t="s">
        <v>9</v>
      </c>
      <c r="S12" s="27" t="str">
        <f t="shared" ref="S12:S13" si="31">SUBSTITUTE(C12, ".", " ")</f>
        <v>Inicial</v>
      </c>
      <c r="T12" s="27" t="str">
        <f t="shared" ref="T12:T13" si="32">SUBSTITUTE(D12, ".", " ")</f>
        <v>Estudo</v>
      </c>
      <c r="U12" s="27" t="str">
        <f t="shared" ref="U12:U13" si="33">SUBSTITUTE(E12, ".", " ")</f>
        <v>AnteProjeto</v>
      </c>
      <c r="V12" s="77" t="s">
        <v>90</v>
      </c>
      <c r="W12" s="1" t="str">
        <f t="shared" ref="W12:W13" si="34">CONCATENATE("Key.",LEFT(C12,3),".",A12)</f>
        <v>Key.Ini.12</v>
      </c>
      <c r="X12" s="49" t="s">
        <v>196</v>
      </c>
      <c r="Y12" s="49" t="s">
        <v>168</v>
      </c>
    </row>
    <row r="13" spans="1:25" ht="6.6" customHeight="1" x14ac:dyDescent="0.3">
      <c r="A13" s="23">
        <v>13</v>
      </c>
      <c r="B13" s="2" t="s">
        <v>44</v>
      </c>
      <c r="C13" s="2" t="s">
        <v>957</v>
      </c>
      <c r="D13" s="2" t="s">
        <v>790</v>
      </c>
      <c r="E13" s="2" t="s">
        <v>789</v>
      </c>
      <c r="F13" s="25" t="s">
        <v>947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27"/>
        <v>Inicial</v>
      </c>
      <c r="M13" s="26" t="str">
        <f t="shared" si="28"/>
        <v>Estudo</v>
      </c>
      <c r="N13" s="26" t="str">
        <f t="shared" si="29"/>
        <v>AnteProjeto</v>
      </c>
      <c r="O13" s="21" t="str">
        <f t="shared" si="30"/>
        <v>200.Porta</v>
      </c>
      <c r="P13" s="39" t="s">
        <v>951</v>
      </c>
      <c r="Q13" s="39" t="s">
        <v>955</v>
      </c>
      <c r="R13" s="77" t="s">
        <v>9</v>
      </c>
      <c r="S13" s="27" t="str">
        <f t="shared" si="31"/>
        <v>Inicial</v>
      </c>
      <c r="T13" s="27" t="str">
        <f t="shared" si="32"/>
        <v>Estudo</v>
      </c>
      <c r="U13" s="27" t="str">
        <f t="shared" si="33"/>
        <v>AnteProjeto</v>
      </c>
      <c r="V13" s="77" t="s">
        <v>90</v>
      </c>
      <c r="W13" s="1" t="str">
        <f t="shared" si="34"/>
        <v>Key.Ini.13</v>
      </c>
      <c r="X13" s="49" t="s">
        <v>836</v>
      </c>
      <c r="Y13" s="49" t="s">
        <v>837</v>
      </c>
    </row>
    <row r="14" spans="1:25" ht="6.6" customHeight="1" x14ac:dyDescent="0.3">
      <c r="A14" s="23">
        <v>14</v>
      </c>
      <c r="B14" s="2" t="s">
        <v>44</v>
      </c>
      <c r="C14" s="2" t="s">
        <v>957</v>
      </c>
      <c r="D14" s="2" t="s">
        <v>790</v>
      </c>
      <c r="E14" s="2" t="s">
        <v>789</v>
      </c>
      <c r="F14" s="25" t="s">
        <v>948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0"/>
        <v>Estudo</v>
      </c>
      <c r="N14" s="26" t="str">
        <f t="shared" si="17"/>
        <v>AnteProjeto</v>
      </c>
      <c r="O14" s="21" t="str">
        <f t="shared" si="18"/>
        <v>200.Janela</v>
      </c>
      <c r="P14" s="39" t="s">
        <v>952</v>
      </c>
      <c r="Q14" s="39" t="s">
        <v>956</v>
      </c>
      <c r="R14" s="77" t="s">
        <v>9</v>
      </c>
      <c r="S14" s="27" t="str">
        <f t="shared" si="1"/>
        <v>Inicial</v>
      </c>
      <c r="T14" s="27" t="str">
        <f t="shared" si="1"/>
        <v>Estudo</v>
      </c>
      <c r="U14" s="27" t="str">
        <f t="shared" si="1"/>
        <v>AnteProjeto</v>
      </c>
      <c r="V14" s="77" t="s">
        <v>90</v>
      </c>
      <c r="W14" s="1" t="str">
        <f t="shared" si="2"/>
        <v>Key.Ini.14</v>
      </c>
      <c r="X14" s="49" t="s">
        <v>865</v>
      </c>
      <c r="Y14" s="49" t="s">
        <v>866</v>
      </c>
    </row>
    <row r="15" spans="1:25" ht="6.6" customHeight="1" x14ac:dyDescent="0.3">
      <c r="A15" s="23">
        <v>15</v>
      </c>
      <c r="B15" s="2" t="s">
        <v>44</v>
      </c>
      <c r="C15" s="2" t="s">
        <v>104</v>
      </c>
      <c r="D15" s="2" t="s">
        <v>172</v>
      </c>
      <c r="E15" s="2" t="s">
        <v>589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ref="L15:L35" si="35">CONCATENATE("", C15)</f>
        <v>Composição</v>
      </c>
      <c r="M15" s="26" t="str">
        <f t="shared" ref="M15:M35" si="36">CONCATENATE("", D15)</f>
        <v>Camada</v>
      </c>
      <c r="N15" s="26" t="str">
        <f t="shared" si="17"/>
        <v>Estruturante</v>
      </c>
      <c r="O15" s="21" t="str">
        <f t="shared" si="18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ref="S15:S35" si="37">SUBSTITUTE(C15, ".", " ")</f>
        <v>Composição</v>
      </c>
      <c r="T15" s="27" t="str">
        <f t="shared" ref="T15:T35" si="38">SUBSTITUTE(D15, ".", " ")</f>
        <v>Camada</v>
      </c>
      <c r="U15" s="27" t="str">
        <f t="shared" ref="U15:U35" si="39">SUBSTITUTE(E15, ".", " ")</f>
        <v>Estruturante</v>
      </c>
      <c r="V15" s="77" t="s">
        <v>90</v>
      </c>
      <c r="W15" s="1" t="str">
        <f t="shared" si="2"/>
        <v>Key.Com.15</v>
      </c>
      <c r="X15" s="49" t="s">
        <v>243</v>
      </c>
      <c r="Y15" s="49" t="s">
        <v>233</v>
      </c>
    </row>
    <row r="16" spans="1:25" ht="6.6" customHeight="1" x14ac:dyDescent="0.3">
      <c r="A16" s="23">
        <v>16</v>
      </c>
      <c r="B16" s="2" t="s">
        <v>44</v>
      </c>
      <c r="C16" s="2" t="s">
        <v>104</v>
      </c>
      <c r="D16" s="2" t="s">
        <v>172</v>
      </c>
      <c r="E16" s="2" t="s">
        <v>589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35"/>
        <v>Composição</v>
      </c>
      <c r="M16" s="26" t="str">
        <f t="shared" si="36"/>
        <v>Camada</v>
      </c>
      <c r="N16" s="26" t="str">
        <f t="shared" si="17"/>
        <v>Estruturante</v>
      </c>
      <c r="O16" s="21" t="str">
        <f t="shared" si="18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37"/>
        <v>Composição</v>
      </c>
      <c r="T16" s="27" t="str">
        <f t="shared" si="38"/>
        <v>Camada</v>
      </c>
      <c r="U16" s="27" t="str">
        <f t="shared" si="39"/>
        <v>Estruturante</v>
      </c>
      <c r="V16" s="77" t="s">
        <v>90</v>
      </c>
      <c r="W16" s="1" t="str">
        <f t="shared" si="2"/>
        <v>Key.Com.16</v>
      </c>
      <c r="X16" s="49" t="s">
        <v>243</v>
      </c>
      <c r="Y16" s="49" t="s">
        <v>233</v>
      </c>
    </row>
    <row r="17" spans="1:25" ht="6.6" customHeight="1" x14ac:dyDescent="0.3">
      <c r="A17" s="23">
        <v>17</v>
      </c>
      <c r="B17" s="2" t="s">
        <v>44</v>
      </c>
      <c r="C17" s="2" t="s">
        <v>104</v>
      </c>
      <c r="D17" s="2" t="s">
        <v>172</v>
      </c>
      <c r="E17" s="2" t="s">
        <v>589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35"/>
        <v>Composição</v>
      </c>
      <c r="M17" s="26" t="str">
        <f t="shared" si="36"/>
        <v>Camada</v>
      </c>
      <c r="N17" s="26" t="str">
        <f t="shared" si="17"/>
        <v>Estruturante</v>
      </c>
      <c r="O17" s="21" t="str">
        <f t="shared" si="18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37"/>
        <v>Composição</v>
      </c>
      <c r="T17" s="27" t="str">
        <f t="shared" si="38"/>
        <v>Camada</v>
      </c>
      <c r="U17" s="27" t="str">
        <f t="shared" si="39"/>
        <v>Estruturante</v>
      </c>
      <c r="V17" s="77" t="s">
        <v>90</v>
      </c>
      <c r="W17" s="1" t="str">
        <f t="shared" si="2"/>
        <v>Key.Com.17</v>
      </c>
      <c r="X17" s="49" t="s">
        <v>243</v>
      </c>
      <c r="Y17" s="49" t="s">
        <v>233</v>
      </c>
    </row>
    <row r="18" spans="1:25" ht="6.6" customHeight="1" x14ac:dyDescent="0.3">
      <c r="A18" s="23">
        <v>18</v>
      </c>
      <c r="B18" s="2" t="s">
        <v>44</v>
      </c>
      <c r="C18" s="2" t="s">
        <v>104</v>
      </c>
      <c r="D18" s="2" t="s">
        <v>172</v>
      </c>
      <c r="E18" s="2" t="s">
        <v>589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35"/>
        <v>Composição</v>
      </c>
      <c r="M18" s="26" t="str">
        <f t="shared" si="36"/>
        <v>Camada</v>
      </c>
      <c r="N18" s="26" t="str">
        <f t="shared" si="17"/>
        <v>Estruturante</v>
      </c>
      <c r="O18" s="21" t="str">
        <f t="shared" si="18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37"/>
        <v>Composição</v>
      </c>
      <c r="T18" s="27" t="str">
        <f t="shared" si="38"/>
        <v>Camada</v>
      </c>
      <c r="U18" s="27" t="str">
        <f t="shared" si="39"/>
        <v>Estruturante</v>
      </c>
      <c r="V18" s="77" t="s">
        <v>90</v>
      </c>
      <c r="W18" s="1" t="str">
        <f t="shared" si="2"/>
        <v>Key.Com.18</v>
      </c>
      <c r="X18" s="49" t="s">
        <v>243</v>
      </c>
      <c r="Y18" s="49" t="s">
        <v>233</v>
      </c>
    </row>
    <row r="19" spans="1:25" ht="6.6" customHeight="1" x14ac:dyDescent="0.3">
      <c r="A19" s="23">
        <v>19</v>
      </c>
      <c r="B19" s="2" t="s">
        <v>44</v>
      </c>
      <c r="C19" s="2" t="s">
        <v>104</v>
      </c>
      <c r="D19" s="2" t="s">
        <v>172</v>
      </c>
      <c r="E19" s="2" t="s">
        <v>589</v>
      </c>
      <c r="F19" s="2" t="s">
        <v>577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35"/>
        <v>Composição</v>
      </c>
      <c r="M19" s="26" t="str">
        <f t="shared" si="36"/>
        <v>Camada</v>
      </c>
      <c r="N19" s="26" t="str">
        <f t="shared" si="17"/>
        <v>Estruturante</v>
      </c>
      <c r="O19" s="21" t="str">
        <f t="shared" si="18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37"/>
        <v>Composição</v>
      </c>
      <c r="T19" s="27" t="str">
        <f t="shared" si="38"/>
        <v>Camada</v>
      </c>
      <c r="U19" s="27" t="str">
        <f t="shared" si="39"/>
        <v>Estruturante</v>
      </c>
      <c r="V19" s="77" t="s">
        <v>90</v>
      </c>
      <c r="W19" s="1" t="str">
        <f t="shared" si="2"/>
        <v>Key.Com.19</v>
      </c>
      <c r="X19" s="49" t="s">
        <v>243</v>
      </c>
      <c r="Y19" s="49" t="s">
        <v>233</v>
      </c>
    </row>
    <row r="20" spans="1:25" ht="6.6" customHeight="1" x14ac:dyDescent="0.3">
      <c r="A20" s="23">
        <v>20</v>
      </c>
      <c r="B20" s="2" t="s">
        <v>44</v>
      </c>
      <c r="C20" s="2" t="s">
        <v>104</v>
      </c>
      <c r="D20" s="2" t="s">
        <v>172</v>
      </c>
      <c r="E20" s="2" t="s">
        <v>589</v>
      </c>
      <c r="F20" s="2" t="s">
        <v>578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35"/>
        <v>Composição</v>
      </c>
      <c r="M20" s="26" t="str">
        <f t="shared" si="36"/>
        <v>Camada</v>
      </c>
      <c r="N20" s="26" t="str">
        <f t="shared" si="17"/>
        <v>Estruturante</v>
      </c>
      <c r="O20" s="21" t="str">
        <f t="shared" si="18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37"/>
        <v>Composição</v>
      </c>
      <c r="T20" s="27" t="str">
        <f t="shared" si="38"/>
        <v>Camada</v>
      </c>
      <c r="U20" s="27" t="str">
        <f t="shared" si="39"/>
        <v>Estruturante</v>
      </c>
      <c r="V20" s="77" t="s">
        <v>90</v>
      </c>
      <c r="W20" s="1" t="str">
        <f t="shared" si="2"/>
        <v>Key.Com.20</v>
      </c>
      <c r="X20" s="49" t="s">
        <v>243</v>
      </c>
      <c r="Y20" s="49" t="s">
        <v>233</v>
      </c>
    </row>
    <row r="21" spans="1:25" ht="6.6" customHeight="1" x14ac:dyDescent="0.3">
      <c r="A21" s="23">
        <v>21</v>
      </c>
      <c r="B21" s="2" t="s">
        <v>44</v>
      </c>
      <c r="C21" s="2" t="s">
        <v>104</v>
      </c>
      <c r="D21" s="2" t="s">
        <v>172</v>
      </c>
      <c r="E21" s="2" t="s">
        <v>589</v>
      </c>
      <c r="F21" s="2" t="s">
        <v>575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35"/>
        <v>Composição</v>
      </c>
      <c r="M21" s="26" t="str">
        <f t="shared" si="36"/>
        <v>Camada</v>
      </c>
      <c r="N21" s="26" t="str">
        <f t="shared" si="17"/>
        <v>Estruturante</v>
      </c>
      <c r="O21" s="21" t="str">
        <f t="shared" si="18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37"/>
        <v>Composição</v>
      </c>
      <c r="T21" s="27" t="str">
        <f t="shared" si="38"/>
        <v>Camada</v>
      </c>
      <c r="U21" s="27" t="str">
        <f t="shared" si="39"/>
        <v>Estruturante</v>
      </c>
      <c r="V21" s="77" t="s">
        <v>90</v>
      </c>
      <c r="W21" s="1" t="str">
        <f t="shared" si="2"/>
        <v>Key.Com.21</v>
      </c>
      <c r="X21" s="49" t="s">
        <v>243</v>
      </c>
      <c r="Y21" s="49" t="s">
        <v>233</v>
      </c>
    </row>
    <row r="22" spans="1:25" ht="6.6" customHeight="1" x14ac:dyDescent="0.3">
      <c r="A22" s="23">
        <v>22</v>
      </c>
      <c r="B22" s="2" t="s">
        <v>44</v>
      </c>
      <c r="C22" s="2" t="s">
        <v>104</v>
      </c>
      <c r="D22" s="2" t="s">
        <v>172</v>
      </c>
      <c r="E22" s="2" t="s">
        <v>589</v>
      </c>
      <c r="F22" s="2" t="s">
        <v>576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35"/>
        <v>Composição</v>
      </c>
      <c r="M22" s="26" t="str">
        <f t="shared" si="36"/>
        <v>Camada</v>
      </c>
      <c r="N22" s="26" t="str">
        <f t="shared" si="17"/>
        <v>Estruturante</v>
      </c>
      <c r="O22" s="21" t="str">
        <f t="shared" si="18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37"/>
        <v>Composição</v>
      </c>
      <c r="T22" s="27" t="str">
        <f t="shared" si="38"/>
        <v>Camada</v>
      </c>
      <c r="U22" s="27" t="str">
        <f t="shared" si="39"/>
        <v>Estruturante</v>
      </c>
      <c r="V22" s="77" t="s">
        <v>90</v>
      </c>
      <c r="W22" s="1" t="str">
        <f t="shared" si="2"/>
        <v>Key.Com.22</v>
      </c>
      <c r="X22" s="49" t="s">
        <v>243</v>
      </c>
      <c r="Y22" s="49" t="s">
        <v>233</v>
      </c>
    </row>
    <row r="23" spans="1:25" ht="6.6" customHeight="1" x14ac:dyDescent="0.3">
      <c r="A23" s="23">
        <v>23</v>
      </c>
      <c r="B23" s="2" t="s">
        <v>44</v>
      </c>
      <c r="C23" s="2" t="s">
        <v>104</v>
      </c>
      <c r="D23" s="2" t="s">
        <v>172</v>
      </c>
      <c r="E23" s="2" t="s">
        <v>589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35"/>
        <v>Composição</v>
      </c>
      <c r="M23" s="26" t="str">
        <f t="shared" si="36"/>
        <v>Camada</v>
      </c>
      <c r="N23" s="26" t="str">
        <f t="shared" si="17"/>
        <v>Estruturante</v>
      </c>
      <c r="O23" s="21" t="str">
        <f t="shared" si="18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37"/>
        <v>Composição</v>
      </c>
      <c r="T23" s="27" t="str">
        <f t="shared" si="38"/>
        <v>Camada</v>
      </c>
      <c r="U23" s="27" t="str">
        <f t="shared" si="39"/>
        <v>Estruturante</v>
      </c>
      <c r="V23" s="77" t="s">
        <v>90</v>
      </c>
      <c r="W23" s="1" t="str">
        <f t="shared" si="2"/>
        <v>Key.Com.23</v>
      </c>
      <c r="X23" s="49" t="s">
        <v>243</v>
      </c>
      <c r="Y23" s="49" t="s">
        <v>233</v>
      </c>
    </row>
    <row r="24" spans="1:25" ht="6.6" customHeight="1" x14ac:dyDescent="0.3">
      <c r="A24" s="23">
        <v>24</v>
      </c>
      <c r="B24" s="2" t="s">
        <v>44</v>
      </c>
      <c r="C24" s="2" t="s">
        <v>104</v>
      </c>
      <c r="D24" s="2" t="s">
        <v>172</v>
      </c>
      <c r="E24" s="2" t="s">
        <v>589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35"/>
        <v>Composição</v>
      </c>
      <c r="M24" s="26" t="str">
        <f t="shared" si="36"/>
        <v>Camada</v>
      </c>
      <c r="N24" s="26" t="str">
        <f t="shared" si="17"/>
        <v>Estruturante</v>
      </c>
      <c r="O24" s="21" t="str">
        <f t="shared" si="18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37"/>
        <v>Composição</v>
      </c>
      <c r="T24" s="27" t="str">
        <f t="shared" si="38"/>
        <v>Camada</v>
      </c>
      <c r="U24" s="27" t="str">
        <f t="shared" si="39"/>
        <v>Estruturante</v>
      </c>
      <c r="V24" s="77" t="s">
        <v>90</v>
      </c>
      <c r="W24" s="1" t="str">
        <f t="shared" si="2"/>
        <v>Key.Com.24</v>
      </c>
      <c r="X24" s="49" t="s">
        <v>243</v>
      </c>
      <c r="Y24" s="49" t="s">
        <v>233</v>
      </c>
    </row>
    <row r="25" spans="1:25" ht="6.6" customHeight="1" x14ac:dyDescent="0.3">
      <c r="A25" s="23">
        <v>25</v>
      </c>
      <c r="B25" s="2" t="s">
        <v>44</v>
      </c>
      <c r="C25" s="2" t="s">
        <v>104</v>
      </c>
      <c r="D25" s="2" t="s">
        <v>172</v>
      </c>
      <c r="E25" s="2" t="s">
        <v>589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35"/>
        <v>Composição</v>
      </c>
      <c r="M25" s="26" t="str">
        <f t="shared" si="36"/>
        <v>Camada</v>
      </c>
      <c r="N25" s="26" t="str">
        <f t="shared" si="17"/>
        <v>Estruturante</v>
      </c>
      <c r="O25" s="21" t="str">
        <f t="shared" si="18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37"/>
        <v>Composição</v>
      </c>
      <c r="T25" s="27" t="str">
        <f t="shared" si="38"/>
        <v>Camada</v>
      </c>
      <c r="U25" s="27" t="str">
        <f t="shared" si="39"/>
        <v>Estruturante</v>
      </c>
      <c r="V25" s="77" t="s">
        <v>90</v>
      </c>
      <c r="W25" s="1" t="str">
        <f t="shared" si="2"/>
        <v>Key.Com.25</v>
      </c>
      <c r="X25" s="49" t="s">
        <v>243</v>
      </c>
      <c r="Y25" s="49" t="s">
        <v>233</v>
      </c>
    </row>
    <row r="26" spans="1:25" ht="6.6" customHeight="1" x14ac:dyDescent="0.3">
      <c r="A26" s="23">
        <v>26</v>
      </c>
      <c r="B26" s="2" t="s">
        <v>44</v>
      </c>
      <c r="C26" s="2" t="s">
        <v>104</v>
      </c>
      <c r="D26" s="2" t="s">
        <v>172</v>
      </c>
      <c r="E26" s="2" t="s">
        <v>589</v>
      </c>
      <c r="F26" s="2" t="s">
        <v>579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35"/>
        <v>Composição</v>
      </c>
      <c r="M26" s="26" t="str">
        <f t="shared" si="36"/>
        <v>Camada</v>
      </c>
      <c r="N26" s="26" t="str">
        <f t="shared" si="17"/>
        <v>Estruturante</v>
      </c>
      <c r="O26" s="21" t="str">
        <f t="shared" si="18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37"/>
        <v>Composição</v>
      </c>
      <c r="T26" s="27" t="str">
        <f t="shared" si="38"/>
        <v>Camada</v>
      </c>
      <c r="U26" s="27" t="str">
        <f t="shared" si="39"/>
        <v>Estruturante</v>
      </c>
      <c r="V26" s="77" t="s">
        <v>90</v>
      </c>
      <c r="W26" s="1" t="str">
        <f t="shared" si="2"/>
        <v>Key.Com.26</v>
      </c>
      <c r="X26" s="49" t="s">
        <v>243</v>
      </c>
      <c r="Y26" s="49" t="s">
        <v>233</v>
      </c>
    </row>
    <row r="27" spans="1:25" ht="6.6" customHeight="1" x14ac:dyDescent="0.3">
      <c r="A27" s="23">
        <v>27</v>
      </c>
      <c r="B27" s="2" t="s">
        <v>44</v>
      </c>
      <c r="C27" s="2" t="s">
        <v>104</v>
      </c>
      <c r="D27" s="2" t="s">
        <v>172</v>
      </c>
      <c r="E27" s="2" t="s">
        <v>589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35"/>
        <v>Composição</v>
      </c>
      <c r="M27" s="26" t="str">
        <f t="shared" si="36"/>
        <v>Camada</v>
      </c>
      <c r="N27" s="26" t="str">
        <f t="shared" si="17"/>
        <v>Estruturante</v>
      </c>
      <c r="O27" s="21" t="str">
        <f t="shared" si="18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37"/>
        <v>Composição</v>
      </c>
      <c r="T27" s="27" t="str">
        <f t="shared" si="38"/>
        <v>Camada</v>
      </c>
      <c r="U27" s="27" t="str">
        <f t="shared" si="39"/>
        <v>Estruturante</v>
      </c>
      <c r="V27" s="77" t="s">
        <v>90</v>
      </c>
      <c r="W27" s="1" t="str">
        <f t="shared" si="2"/>
        <v>Key.Com.27</v>
      </c>
      <c r="X27" s="49" t="s">
        <v>243</v>
      </c>
      <c r="Y27" s="49" t="s">
        <v>233</v>
      </c>
    </row>
    <row r="28" spans="1:25" ht="6.6" customHeight="1" x14ac:dyDescent="0.3">
      <c r="A28" s="23">
        <v>28</v>
      </c>
      <c r="B28" s="2" t="s">
        <v>44</v>
      </c>
      <c r="C28" s="2" t="s">
        <v>104</v>
      </c>
      <c r="D28" s="2" t="s">
        <v>172</v>
      </c>
      <c r="E28" s="2" t="s">
        <v>589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35"/>
        <v>Composição</v>
      </c>
      <c r="M28" s="26" t="str">
        <f t="shared" si="36"/>
        <v>Camada</v>
      </c>
      <c r="N28" s="26" t="str">
        <f t="shared" si="17"/>
        <v>Estruturante</v>
      </c>
      <c r="O28" s="21" t="str">
        <f t="shared" si="18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37"/>
        <v>Composição</v>
      </c>
      <c r="T28" s="27" t="str">
        <f t="shared" si="38"/>
        <v>Camada</v>
      </c>
      <c r="U28" s="27" t="str">
        <f t="shared" si="39"/>
        <v>Estruturante</v>
      </c>
      <c r="V28" s="77" t="s">
        <v>90</v>
      </c>
      <c r="W28" s="1" t="str">
        <f t="shared" si="2"/>
        <v>Key.Com.28</v>
      </c>
      <c r="X28" s="49" t="s">
        <v>243</v>
      </c>
      <c r="Y28" s="49" t="s">
        <v>233</v>
      </c>
    </row>
    <row r="29" spans="1:25" ht="6.6" customHeight="1" x14ac:dyDescent="0.3">
      <c r="A29" s="23">
        <v>29</v>
      </c>
      <c r="B29" s="2" t="s">
        <v>44</v>
      </c>
      <c r="C29" s="2" t="s">
        <v>104</v>
      </c>
      <c r="D29" s="2" t="s">
        <v>172</v>
      </c>
      <c r="E29" s="2" t="s">
        <v>589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35"/>
        <v>Composição</v>
      </c>
      <c r="M29" s="26" t="str">
        <f t="shared" si="36"/>
        <v>Camada</v>
      </c>
      <c r="N29" s="26" t="str">
        <f t="shared" si="17"/>
        <v>Estruturante</v>
      </c>
      <c r="O29" s="21" t="str">
        <f t="shared" si="18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37"/>
        <v>Composição</v>
      </c>
      <c r="T29" s="27" t="str">
        <f t="shared" si="38"/>
        <v>Camada</v>
      </c>
      <c r="U29" s="27" t="str">
        <f t="shared" si="39"/>
        <v>Estruturante</v>
      </c>
      <c r="V29" s="77" t="s">
        <v>90</v>
      </c>
      <c r="W29" s="1" t="str">
        <f t="shared" si="2"/>
        <v>Key.Com.29</v>
      </c>
      <c r="X29" s="49" t="s">
        <v>243</v>
      </c>
      <c r="Y29" s="49" t="s">
        <v>233</v>
      </c>
    </row>
    <row r="30" spans="1:25" ht="6.6" customHeight="1" x14ac:dyDescent="0.3">
      <c r="A30" s="23">
        <v>30</v>
      </c>
      <c r="B30" s="2" t="s">
        <v>44</v>
      </c>
      <c r="C30" s="2" t="s">
        <v>104</v>
      </c>
      <c r="D30" s="2" t="s">
        <v>172</v>
      </c>
      <c r="E30" s="2" t="s">
        <v>589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35"/>
        <v>Composição</v>
      </c>
      <c r="M30" s="26" t="str">
        <f t="shared" si="36"/>
        <v>Camada</v>
      </c>
      <c r="N30" s="26" t="str">
        <f t="shared" si="17"/>
        <v>Estruturante</v>
      </c>
      <c r="O30" s="21" t="str">
        <f t="shared" si="18"/>
        <v>Cobogô</v>
      </c>
      <c r="P30" s="21" t="s">
        <v>276</v>
      </c>
      <c r="Q30" s="21" t="s">
        <v>277</v>
      </c>
      <c r="R30" s="77" t="s">
        <v>9</v>
      </c>
      <c r="S30" s="27" t="str">
        <f t="shared" si="37"/>
        <v>Composição</v>
      </c>
      <c r="T30" s="27" t="str">
        <f t="shared" si="38"/>
        <v>Camada</v>
      </c>
      <c r="U30" s="27" t="str">
        <f t="shared" si="39"/>
        <v>Estruturante</v>
      </c>
      <c r="V30" s="77" t="s">
        <v>90</v>
      </c>
      <c r="W30" s="1" t="str">
        <f t="shared" si="2"/>
        <v>Key.Com.30</v>
      </c>
      <c r="X30" s="49" t="s">
        <v>243</v>
      </c>
      <c r="Y30" s="49" t="s">
        <v>233</v>
      </c>
    </row>
    <row r="31" spans="1:25" ht="6.6" customHeight="1" x14ac:dyDescent="0.3">
      <c r="A31" s="23">
        <v>31</v>
      </c>
      <c r="B31" s="2" t="s">
        <v>44</v>
      </c>
      <c r="C31" s="2" t="s">
        <v>104</v>
      </c>
      <c r="D31" s="2" t="s">
        <v>172</v>
      </c>
      <c r="E31" s="2" t="s">
        <v>589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35"/>
        <v>Composição</v>
      </c>
      <c r="M31" s="26" t="str">
        <f t="shared" si="36"/>
        <v>Camada</v>
      </c>
      <c r="N31" s="26" t="str">
        <f t="shared" si="17"/>
        <v>Estruturante</v>
      </c>
      <c r="O31" s="21" t="str">
        <f t="shared" si="18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37"/>
        <v>Composição</v>
      </c>
      <c r="T31" s="27" t="str">
        <f t="shared" si="38"/>
        <v>Camada</v>
      </c>
      <c r="U31" s="27" t="str">
        <f t="shared" si="39"/>
        <v>Estruturante</v>
      </c>
      <c r="V31" s="77" t="s">
        <v>90</v>
      </c>
      <c r="W31" s="1" t="str">
        <f t="shared" si="2"/>
        <v>Key.Com.31</v>
      </c>
      <c r="X31" s="49" t="s">
        <v>243</v>
      </c>
      <c r="Y31" s="49" t="s">
        <v>233</v>
      </c>
    </row>
    <row r="32" spans="1:25" ht="6.6" customHeight="1" x14ac:dyDescent="0.3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754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35"/>
        <v>Composição</v>
      </c>
      <c r="M32" s="26" t="str">
        <f t="shared" si="36"/>
        <v>Camada</v>
      </c>
      <c r="N32" s="26" t="str">
        <f t="shared" si="17"/>
        <v>Argamassa</v>
      </c>
      <c r="O32" s="21" t="str">
        <f t="shared" si="18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37"/>
        <v>Composição</v>
      </c>
      <c r="T32" s="27" t="str">
        <f t="shared" si="38"/>
        <v>Camada</v>
      </c>
      <c r="U32" s="27" t="str">
        <f t="shared" si="39"/>
        <v>Argamassa</v>
      </c>
      <c r="V32" s="77" t="s">
        <v>90</v>
      </c>
      <c r="W32" s="1" t="str">
        <f t="shared" si="2"/>
        <v>Key.Com.32</v>
      </c>
      <c r="X32" s="49" t="s">
        <v>641</v>
      </c>
      <c r="Y32" s="49" t="s">
        <v>168</v>
      </c>
    </row>
    <row r="33" spans="1:25" ht="6.6" customHeight="1" x14ac:dyDescent="0.3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753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35"/>
        <v>Composição</v>
      </c>
      <c r="M33" s="26" t="str">
        <f t="shared" si="36"/>
        <v>Camada</v>
      </c>
      <c r="N33" s="26" t="str">
        <f t="shared" si="17"/>
        <v>Argamassa</v>
      </c>
      <c r="O33" s="21" t="str">
        <f>F33</f>
        <v>De.Parede.Colante</v>
      </c>
      <c r="P33" s="39" t="s">
        <v>774</v>
      </c>
      <c r="Q33" s="38" t="s">
        <v>776</v>
      </c>
      <c r="R33" s="77" t="s">
        <v>9</v>
      </c>
      <c r="S33" s="27" t="str">
        <f t="shared" si="37"/>
        <v>Composição</v>
      </c>
      <c r="T33" s="27" t="str">
        <f t="shared" si="38"/>
        <v>Camada</v>
      </c>
      <c r="U33" s="27" t="str">
        <f t="shared" si="39"/>
        <v>Argamassa</v>
      </c>
      <c r="V33" s="77" t="s">
        <v>90</v>
      </c>
      <c r="W33" s="1" t="str">
        <f t="shared" si="2"/>
        <v>Key.Com.33</v>
      </c>
      <c r="X33" s="49" t="s">
        <v>641</v>
      </c>
      <c r="Y33" s="49" t="s">
        <v>168</v>
      </c>
    </row>
    <row r="34" spans="1:25" ht="6.6" customHeight="1" x14ac:dyDescent="0.3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755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35"/>
        <v>Composição</v>
      </c>
      <c r="M34" s="26" t="str">
        <f t="shared" si="36"/>
        <v>Camada</v>
      </c>
      <c r="N34" s="26" t="str">
        <f t="shared" si="17"/>
        <v>Argamassa</v>
      </c>
      <c r="O34" s="21" t="str">
        <f t="shared" ref="O34:O35" si="40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si="37"/>
        <v>Composição</v>
      </c>
      <c r="T34" s="27" t="str">
        <f t="shared" si="38"/>
        <v>Camada</v>
      </c>
      <c r="U34" s="27" t="str">
        <f t="shared" si="39"/>
        <v>Argamassa</v>
      </c>
      <c r="V34" s="77" t="s">
        <v>90</v>
      </c>
      <c r="W34" s="1" t="str">
        <f t="shared" si="2"/>
        <v>Key.Com.34</v>
      </c>
      <c r="X34" s="49" t="s">
        <v>649</v>
      </c>
      <c r="Y34" s="49" t="s">
        <v>168</v>
      </c>
    </row>
    <row r="35" spans="1:25" ht="6.6" customHeight="1" x14ac:dyDescent="0.3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756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35"/>
        <v>Composição</v>
      </c>
      <c r="M35" s="26" t="str">
        <f t="shared" si="36"/>
        <v>Camada</v>
      </c>
      <c r="N35" s="26" t="str">
        <f t="shared" si="17"/>
        <v>Argamassa</v>
      </c>
      <c r="O35" s="21" t="str">
        <f t="shared" si="40"/>
        <v>De.Parede.Baritada</v>
      </c>
      <c r="P35" s="27" t="s">
        <v>779</v>
      </c>
      <c r="Q35" s="27" t="s">
        <v>781</v>
      </c>
      <c r="R35" s="77" t="s">
        <v>9</v>
      </c>
      <c r="S35" s="27" t="str">
        <f t="shared" si="37"/>
        <v>Composição</v>
      </c>
      <c r="T35" s="27" t="str">
        <f t="shared" si="38"/>
        <v>Camada</v>
      </c>
      <c r="U35" s="27" t="str">
        <f t="shared" si="39"/>
        <v>Argamassa</v>
      </c>
      <c r="V35" s="77" t="s">
        <v>90</v>
      </c>
      <c r="W35" s="1" t="str">
        <f t="shared" si="2"/>
        <v>Key.Com.35</v>
      </c>
      <c r="X35" s="49" t="s">
        <v>649</v>
      </c>
      <c r="Y35" s="49" t="s">
        <v>168</v>
      </c>
    </row>
    <row r="36" spans="1:25" ht="6.6" customHeight="1" x14ac:dyDescent="0.3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752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ref="L36:L38" si="41">CONCATENATE("", C36)</f>
        <v>Composição</v>
      </c>
      <c r="M36" s="26" t="str">
        <f t="shared" ref="M36:M38" si="42">CONCATENATE("", D36)</f>
        <v>Camada</v>
      </c>
      <c r="N36" s="26" t="str">
        <f t="shared" ref="N36:N38" si="43">(SUBSTITUTE(SUBSTITUTE(CONCATENATE("",E36),"."," ")," De "," de "))</f>
        <v>Argamassa</v>
      </c>
      <c r="O36" s="21" t="str">
        <f>F36</f>
        <v>De.Piso.Colante</v>
      </c>
      <c r="P36" s="39" t="s">
        <v>775</v>
      </c>
      <c r="Q36" s="38" t="s">
        <v>777</v>
      </c>
      <c r="R36" s="77" t="s">
        <v>9</v>
      </c>
      <c r="S36" s="27" t="str">
        <f t="shared" ref="S36:S38" si="44">SUBSTITUTE(C36, ".", " ")</f>
        <v>Composição</v>
      </c>
      <c r="T36" s="27" t="str">
        <f t="shared" ref="T36:T38" si="45">SUBSTITUTE(D36, ".", " ")</f>
        <v>Camada</v>
      </c>
      <c r="U36" s="27" t="str">
        <f t="shared" ref="U36:U38" si="46">SUBSTITUTE(E36, ".", " ")</f>
        <v>Argamassa</v>
      </c>
      <c r="V36" s="77" t="s">
        <v>90</v>
      </c>
      <c r="W36" s="1" t="str">
        <f t="shared" si="2"/>
        <v>Key.Com.36</v>
      </c>
      <c r="X36" s="49" t="s">
        <v>171</v>
      </c>
      <c r="Y36" s="49" t="s">
        <v>168</v>
      </c>
    </row>
    <row r="37" spans="1:25" ht="6.6" customHeight="1" x14ac:dyDescent="0.3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750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41"/>
        <v>Composição</v>
      </c>
      <c r="M37" s="26" t="str">
        <f t="shared" si="42"/>
        <v>Camada</v>
      </c>
      <c r="N37" s="26" t="str">
        <f t="shared" si="43"/>
        <v>Argamassa</v>
      </c>
      <c r="O37" s="21" t="str">
        <f t="shared" ref="O37:O38" si="47">F37</f>
        <v>De.Piso.Polimérica</v>
      </c>
      <c r="P37" s="27" t="s">
        <v>100</v>
      </c>
      <c r="Q37" s="27" t="s">
        <v>778</v>
      </c>
      <c r="R37" s="77" t="s">
        <v>9</v>
      </c>
      <c r="S37" s="27" t="str">
        <f t="shared" si="44"/>
        <v>Composição</v>
      </c>
      <c r="T37" s="27" t="str">
        <f t="shared" si="45"/>
        <v>Camada</v>
      </c>
      <c r="U37" s="27" t="str">
        <f t="shared" si="46"/>
        <v>Argamassa</v>
      </c>
      <c r="V37" s="77" t="s">
        <v>90</v>
      </c>
      <c r="W37" s="1" t="str">
        <f t="shared" si="2"/>
        <v>Key.Com.37</v>
      </c>
      <c r="X37" s="49" t="s">
        <v>650</v>
      </c>
      <c r="Y37" s="49" t="s">
        <v>168</v>
      </c>
    </row>
    <row r="38" spans="1:25" ht="6.6" customHeight="1" x14ac:dyDescent="0.3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751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41"/>
        <v>Composição</v>
      </c>
      <c r="M38" s="26" t="str">
        <f t="shared" si="42"/>
        <v>Camada</v>
      </c>
      <c r="N38" s="26" t="str">
        <f t="shared" si="43"/>
        <v>Argamassa</v>
      </c>
      <c r="O38" s="21" t="str">
        <f t="shared" si="47"/>
        <v>De.Piso.Baritada</v>
      </c>
      <c r="P38" s="27" t="s">
        <v>780</v>
      </c>
      <c r="Q38" s="27" t="s">
        <v>782</v>
      </c>
      <c r="R38" s="77" t="s">
        <v>9</v>
      </c>
      <c r="S38" s="27" t="str">
        <f t="shared" si="44"/>
        <v>Composição</v>
      </c>
      <c r="T38" s="27" t="str">
        <f t="shared" si="45"/>
        <v>Camada</v>
      </c>
      <c r="U38" s="27" t="str">
        <f t="shared" si="46"/>
        <v>Argamassa</v>
      </c>
      <c r="V38" s="77" t="s">
        <v>90</v>
      </c>
      <c r="W38" s="1" t="str">
        <f t="shared" si="2"/>
        <v>Key.Com.38</v>
      </c>
      <c r="X38" s="49" t="s">
        <v>650</v>
      </c>
      <c r="Y38" s="49" t="s">
        <v>168</v>
      </c>
    </row>
    <row r="39" spans="1:25" ht="6.6" customHeight="1" x14ac:dyDescent="0.3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0"/>
        <v>Composição</v>
      </c>
      <c r="M39" s="26" t="str">
        <f t="shared" si="0"/>
        <v>Camada</v>
      </c>
      <c r="N39" s="26" t="str">
        <f t="shared" ref="N39:N88" si="48">(SUBSTITUTE(SUBSTITUTE(CONCATENATE("",E39),"."," ")," De "," de "))</f>
        <v>Argamassa</v>
      </c>
      <c r="O39" s="21" t="str">
        <f t="shared" ref="O39:O88" si="49">F39</f>
        <v>Chapisco</v>
      </c>
      <c r="P39" s="39" t="s">
        <v>794</v>
      </c>
      <c r="Q39" s="38" t="s">
        <v>795</v>
      </c>
      <c r="R39" s="77" t="s">
        <v>9</v>
      </c>
      <c r="S39" s="27" t="str">
        <f t="shared" si="1"/>
        <v>Composição</v>
      </c>
      <c r="T39" s="27" t="str">
        <f t="shared" si="1"/>
        <v>Camada</v>
      </c>
      <c r="U39" s="27" t="str">
        <f t="shared" si="1"/>
        <v>Argamassa</v>
      </c>
      <c r="V39" s="77" t="s">
        <v>90</v>
      </c>
      <c r="W39" s="1" t="str">
        <f t="shared" si="2"/>
        <v>Key.Com.39</v>
      </c>
      <c r="X39" s="49" t="s">
        <v>641</v>
      </c>
      <c r="Y39" s="49" t="s">
        <v>168</v>
      </c>
    </row>
    <row r="40" spans="1:25" ht="6.6" customHeight="1" x14ac:dyDescent="0.3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0"/>
        <v>Composição</v>
      </c>
      <c r="M40" s="26" t="str">
        <f t="shared" si="0"/>
        <v>Camada</v>
      </c>
      <c r="N40" s="26" t="str">
        <f t="shared" si="48"/>
        <v>Argamassa</v>
      </c>
      <c r="O40" s="21" t="str">
        <f t="shared" si="49"/>
        <v>Emboço</v>
      </c>
      <c r="P40" s="39" t="s">
        <v>796</v>
      </c>
      <c r="Q40" s="38" t="s">
        <v>791</v>
      </c>
      <c r="R40" s="77" t="s">
        <v>9</v>
      </c>
      <c r="S40" s="27" t="str">
        <f t="shared" si="1"/>
        <v>Composição</v>
      </c>
      <c r="T40" s="27" t="str">
        <f t="shared" si="1"/>
        <v>Camada</v>
      </c>
      <c r="U40" s="27" t="str">
        <f t="shared" si="1"/>
        <v>Argamassa</v>
      </c>
      <c r="V40" s="77" t="s">
        <v>90</v>
      </c>
      <c r="W40" s="1" t="str">
        <f t="shared" si="2"/>
        <v>Key.Com.40</v>
      </c>
      <c r="X40" s="49" t="s">
        <v>641</v>
      </c>
      <c r="Y40" s="49" t="s">
        <v>168</v>
      </c>
    </row>
    <row r="41" spans="1:25" ht="6.6" customHeight="1" x14ac:dyDescent="0.3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0"/>
        <v>Composição</v>
      </c>
      <c r="M41" s="26" t="str">
        <f t="shared" si="0"/>
        <v>Camada</v>
      </c>
      <c r="N41" s="26" t="str">
        <f t="shared" si="48"/>
        <v>Argamassa</v>
      </c>
      <c r="O41" s="21" t="str">
        <f t="shared" si="49"/>
        <v>Reboco</v>
      </c>
      <c r="P41" s="39" t="s">
        <v>797</v>
      </c>
      <c r="Q41" s="38" t="s">
        <v>792</v>
      </c>
      <c r="R41" s="77" t="s">
        <v>9</v>
      </c>
      <c r="S41" s="27" t="str">
        <f t="shared" si="1"/>
        <v>Composição</v>
      </c>
      <c r="T41" s="27" t="str">
        <f t="shared" si="1"/>
        <v>Camada</v>
      </c>
      <c r="U41" s="27" t="str">
        <f t="shared" si="1"/>
        <v>Argamassa</v>
      </c>
      <c r="V41" s="77" t="s">
        <v>90</v>
      </c>
      <c r="W41" s="1" t="str">
        <f t="shared" si="2"/>
        <v>Key.Com.41</v>
      </c>
      <c r="X41" s="49" t="s">
        <v>641</v>
      </c>
      <c r="Y41" s="49" t="s">
        <v>168</v>
      </c>
    </row>
    <row r="42" spans="1:25" ht="6.6" customHeight="1" x14ac:dyDescent="0.3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0"/>
        <v>Composição</v>
      </c>
      <c r="M42" s="26" t="str">
        <f t="shared" si="0"/>
        <v>Camada</v>
      </c>
      <c r="N42" s="26" t="str">
        <f t="shared" si="48"/>
        <v>Argamassa</v>
      </c>
      <c r="O42" s="21" t="str">
        <f t="shared" si="49"/>
        <v>Niveladora</v>
      </c>
      <c r="P42" s="39" t="s">
        <v>145</v>
      </c>
      <c r="Q42" s="39" t="s">
        <v>793</v>
      </c>
      <c r="R42" s="77" t="s">
        <v>9</v>
      </c>
      <c r="S42" s="27" t="str">
        <f t="shared" si="1"/>
        <v>Composição</v>
      </c>
      <c r="T42" s="27" t="str">
        <f t="shared" si="1"/>
        <v>Camada</v>
      </c>
      <c r="U42" s="27" t="str">
        <f t="shared" si="1"/>
        <v>Argamassa</v>
      </c>
      <c r="V42" s="77" t="s">
        <v>90</v>
      </c>
      <c r="W42" s="1" t="str">
        <f t="shared" si="2"/>
        <v>Key.Com.42</v>
      </c>
      <c r="X42" s="49" t="s">
        <v>171</v>
      </c>
      <c r="Y42" s="49" t="s">
        <v>168</v>
      </c>
    </row>
    <row r="43" spans="1:25" ht="6.6" customHeight="1" x14ac:dyDescent="0.3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ref="L43" si="50">CONCATENATE("", C43)</f>
        <v>Composição</v>
      </c>
      <c r="M43" s="26" t="str">
        <f t="shared" ref="M43" si="51">CONCATENATE("", D43)</f>
        <v>Camada</v>
      </c>
      <c r="N43" s="26" t="str">
        <f t="shared" ref="N43" si="52">(SUBSTITUTE(SUBSTITUTE(CONCATENATE("",E43),"."," ")," De "," de "))</f>
        <v>Argamassa</v>
      </c>
      <c r="O43" s="21" t="str">
        <f t="shared" ref="O43" si="53">F43</f>
        <v>Graute</v>
      </c>
      <c r="P43" s="27" t="s">
        <v>99</v>
      </c>
      <c r="Q43" s="27" t="s">
        <v>101</v>
      </c>
      <c r="R43" s="77" t="s">
        <v>9</v>
      </c>
      <c r="S43" s="27" t="str">
        <f t="shared" ref="S43" si="54">SUBSTITUTE(C43, ".", " ")</f>
        <v>Composição</v>
      </c>
      <c r="T43" s="27" t="str">
        <f t="shared" ref="T43" si="55">SUBSTITUTE(D43, ".", " ")</f>
        <v>Camada</v>
      </c>
      <c r="U43" s="27" t="str">
        <f t="shared" ref="U43" si="56">SUBSTITUTE(E43, ".", " ")</f>
        <v>Argamassa</v>
      </c>
      <c r="V43" s="77" t="s">
        <v>90</v>
      </c>
      <c r="W43" s="1" t="str">
        <f t="shared" si="2"/>
        <v>Key.Com.43</v>
      </c>
      <c r="X43" s="49" t="s">
        <v>171</v>
      </c>
      <c r="Y43" s="49" t="s">
        <v>168</v>
      </c>
    </row>
    <row r="44" spans="1:25" ht="6.6" customHeight="1" x14ac:dyDescent="0.3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825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ref="L44:L53" si="57">CONCATENATE("", C44)</f>
        <v>Composição</v>
      </c>
      <c r="M44" s="26" t="str">
        <f t="shared" ref="M44:M53" si="58">CONCATENATE("", D44)</f>
        <v>Camada</v>
      </c>
      <c r="N44" s="26" t="str">
        <f t="shared" si="48"/>
        <v>Cola</v>
      </c>
      <c r="O44" s="21" t="str">
        <f t="shared" si="49"/>
        <v>Para.Madeiras</v>
      </c>
      <c r="P44" s="39" t="s">
        <v>798</v>
      </c>
      <c r="Q44" s="39" t="s">
        <v>799</v>
      </c>
      <c r="R44" s="77" t="s">
        <v>9</v>
      </c>
      <c r="S44" s="27" t="str">
        <f t="shared" ref="S44:S53" si="59">SUBSTITUTE(C44, ".", " ")</f>
        <v>Composição</v>
      </c>
      <c r="T44" s="27" t="str">
        <f t="shared" ref="T44:T53" si="60">SUBSTITUTE(D44, ".", " ")</f>
        <v>Camada</v>
      </c>
      <c r="U44" s="27" t="str">
        <f t="shared" ref="U44:U53" si="61">SUBSTITUTE(E44, ".", " ")</f>
        <v>Cola</v>
      </c>
      <c r="V44" s="77" t="s">
        <v>90</v>
      </c>
      <c r="W44" s="1" t="str">
        <f t="shared" si="2"/>
        <v>Key.Com.44</v>
      </c>
      <c r="X44" s="49" t="s">
        <v>171</v>
      </c>
      <c r="Y44" s="49" t="s">
        <v>168</v>
      </c>
    </row>
    <row r="45" spans="1:25" ht="6.6" customHeight="1" x14ac:dyDescent="0.3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57"/>
        <v>Composição</v>
      </c>
      <c r="M45" s="26" t="str">
        <f t="shared" si="58"/>
        <v>Camada</v>
      </c>
      <c r="N45" s="26" t="str">
        <f t="shared" si="48"/>
        <v>Cola</v>
      </c>
      <c r="O45" s="21" t="str">
        <f t="shared" si="49"/>
        <v>Para.Metais</v>
      </c>
      <c r="P45" s="39" t="s">
        <v>580</v>
      </c>
      <c r="Q45" s="39" t="s">
        <v>584</v>
      </c>
      <c r="R45" s="77" t="s">
        <v>9</v>
      </c>
      <c r="S45" s="27" t="str">
        <f t="shared" si="59"/>
        <v>Composição</v>
      </c>
      <c r="T45" s="27" t="str">
        <f t="shared" si="60"/>
        <v>Camada</v>
      </c>
      <c r="U45" s="27" t="str">
        <f t="shared" si="61"/>
        <v>Cola</v>
      </c>
      <c r="V45" s="77" t="s">
        <v>90</v>
      </c>
      <c r="W45" s="1" t="str">
        <f t="shared" si="2"/>
        <v>Key.Com.45</v>
      </c>
      <c r="X45" s="49" t="s">
        <v>171</v>
      </c>
      <c r="Y45" s="49" t="s">
        <v>168</v>
      </c>
    </row>
    <row r="46" spans="1:25" ht="6.6" customHeight="1" x14ac:dyDescent="0.3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57"/>
        <v>Composição</v>
      </c>
      <c r="M46" s="26" t="str">
        <f t="shared" si="58"/>
        <v>Camada</v>
      </c>
      <c r="N46" s="26" t="str">
        <f t="shared" si="48"/>
        <v>Cola</v>
      </c>
      <c r="O46" s="21" t="str">
        <f t="shared" si="49"/>
        <v>Para.Texteis</v>
      </c>
      <c r="P46" s="39" t="s">
        <v>581</v>
      </c>
      <c r="Q46" s="39" t="s">
        <v>585</v>
      </c>
      <c r="R46" s="77" t="s">
        <v>9</v>
      </c>
      <c r="S46" s="27" t="str">
        <f t="shared" si="59"/>
        <v>Composição</v>
      </c>
      <c r="T46" s="27" t="str">
        <f t="shared" si="60"/>
        <v>Camada</v>
      </c>
      <c r="U46" s="27" t="str">
        <f t="shared" si="61"/>
        <v>Cola</v>
      </c>
      <c r="V46" s="77" t="s">
        <v>90</v>
      </c>
      <c r="W46" s="1" t="str">
        <f t="shared" si="2"/>
        <v>Key.Com.46</v>
      </c>
      <c r="X46" s="49" t="s">
        <v>171</v>
      </c>
      <c r="Y46" s="49" t="s">
        <v>168</v>
      </c>
    </row>
    <row r="47" spans="1:25" ht="6.6" customHeight="1" x14ac:dyDescent="0.3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57"/>
        <v>Composição</v>
      </c>
      <c r="M47" s="26" t="str">
        <f t="shared" si="58"/>
        <v>Camada</v>
      </c>
      <c r="N47" s="26" t="str">
        <f t="shared" si="48"/>
        <v>Cola</v>
      </c>
      <c r="O47" s="21" t="str">
        <f t="shared" si="49"/>
        <v>Para.Espumas</v>
      </c>
      <c r="P47" s="39" t="s">
        <v>582</v>
      </c>
      <c r="Q47" s="39" t="s">
        <v>586</v>
      </c>
      <c r="R47" s="77" t="s">
        <v>9</v>
      </c>
      <c r="S47" s="27" t="str">
        <f t="shared" si="59"/>
        <v>Composição</v>
      </c>
      <c r="T47" s="27" t="str">
        <f t="shared" si="60"/>
        <v>Camada</v>
      </c>
      <c r="U47" s="27" t="str">
        <f t="shared" si="61"/>
        <v>Cola</v>
      </c>
      <c r="V47" s="77" t="s">
        <v>90</v>
      </c>
      <c r="W47" s="1" t="str">
        <f t="shared" si="2"/>
        <v>Key.Com.47</v>
      </c>
      <c r="X47" s="49" t="s">
        <v>171</v>
      </c>
      <c r="Y47" s="49" t="s">
        <v>168</v>
      </c>
    </row>
    <row r="48" spans="1:25" ht="6.6" customHeight="1" x14ac:dyDescent="0.3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57"/>
        <v>Composição</v>
      </c>
      <c r="M48" s="26" t="str">
        <f t="shared" si="58"/>
        <v>Camada</v>
      </c>
      <c r="N48" s="26" t="str">
        <f t="shared" si="48"/>
        <v>Cola</v>
      </c>
      <c r="O48" s="21" t="str">
        <f t="shared" si="49"/>
        <v>Para.Louças</v>
      </c>
      <c r="P48" s="39" t="s">
        <v>583</v>
      </c>
      <c r="Q48" s="39" t="s">
        <v>587</v>
      </c>
      <c r="R48" s="77" t="s">
        <v>9</v>
      </c>
      <c r="S48" s="27" t="str">
        <f t="shared" si="59"/>
        <v>Composição</v>
      </c>
      <c r="T48" s="27" t="str">
        <f t="shared" si="60"/>
        <v>Camada</v>
      </c>
      <c r="U48" s="27" t="str">
        <f t="shared" si="61"/>
        <v>Cola</v>
      </c>
      <c r="V48" s="77" t="s">
        <v>90</v>
      </c>
      <c r="W48" s="1" t="str">
        <f t="shared" si="2"/>
        <v>Key.Com.48</v>
      </c>
      <c r="X48" s="49" t="s">
        <v>171</v>
      </c>
      <c r="Y48" s="49" t="s">
        <v>168</v>
      </c>
    </row>
    <row r="49" spans="1:25" ht="6.6" customHeight="1" x14ac:dyDescent="0.3">
      <c r="A49" s="23">
        <v>49</v>
      </c>
      <c r="B49" s="2" t="s">
        <v>44</v>
      </c>
      <c r="C49" s="2" t="s">
        <v>104</v>
      </c>
      <c r="D49" s="2" t="s">
        <v>172</v>
      </c>
      <c r="E49" s="2" t="s">
        <v>681</v>
      </c>
      <c r="F49" s="2" t="s">
        <v>684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ref="L49" si="62">CONCATENATE("", C49)</f>
        <v>Composição</v>
      </c>
      <c r="M49" s="26" t="str">
        <f t="shared" ref="M49" si="63">CONCATENATE("", D49)</f>
        <v>Camada</v>
      </c>
      <c r="N49" s="26" t="str">
        <f t="shared" si="48"/>
        <v>Cavidade</v>
      </c>
      <c r="O49" s="21" t="str">
        <f t="shared" si="49"/>
        <v>Ar.Térmica</v>
      </c>
      <c r="P49" s="21" t="s">
        <v>685</v>
      </c>
      <c r="Q49" s="21" t="s">
        <v>686</v>
      </c>
      <c r="R49" s="77" t="s">
        <v>9</v>
      </c>
      <c r="S49" s="27" t="str">
        <f t="shared" ref="S49" si="64">SUBSTITUTE(C49, ".", " ")</f>
        <v>Composição</v>
      </c>
      <c r="T49" s="27" t="str">
        <f t="shared" ref="T49" si="65">SUBSTITUTE(D49, ".", " ")</f>
        <v>Camada</v>
      </c>
      <c r="U49" s="27" t="str">
        <f t="shared" ref="U49" si="66">SUBSTITUTE(E49, ".", " ")</f>
        <v>Cavidade</v>
      </c>
      <c r="V49" s="77" t="s">
        <v>90</v>
      </c>
      <c r="W49" s="1" t="str">
        <f t="shared" si="2"/>
        <v>Key.Com.49</v>
      </c>
      <c r="X49" s="49" t="s">
        <v>649</v>
      </c>
      <c r="Y49" s="49" t="s">
        <v>168</v>
      </c>
    </row>
    <row r="50" spans="1:25" ht="6.6" customHeight="1" x14ac:dyDescent="0.3">
      <c r="A50" s="23">
        <v>50</v>
      </c>
      <c r="B50" s="2" t="s">
        <v>44</v>
      </c>
      <c r="C50" s="2" t="s">
        <v>104</v>
      </c>
      <c r="D50" s="2" t="s">
        <v>172</v>
      </c>
      <c r="E50" s="2" t="s">
        <v>681</v>
      </c>
      <c r="F50" s="2" t="s">
        <v>683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57"/>
        <v>Composição</v>
      </c>
      <c r="M50" s="26" t="str">
        <f t="shared" si="58"/>
        <v>Camada</v>
      </c>
      <c r="N50" s="26" t="str">
        <f t="shared" ref="N50" si="67">(SUBSTITUTE(SUBSTITUTE(CONCATENATE("",E50),"."," ")," De "," de "))</f>
        <v>Cavidade</v>
      </c>
      <c r="O50" s="21" t="str">
        <f t="shared" ref="O50" si="68">F50</f>
        <v>Ar.Acústica</v>
      </c>
      <c r="P50" s="21" t="s">
        <v>682</v>
      </c>
      <c r="Q50" s="21" t="s">
        <v>687</v>
      </c>
      <c r="R50" s="77" t="s">
        <v>9</v>
      </c>
      <c r="S50" s="27" t="str">
        <f t="shared" si="59"/>
        <v>Composição</v>
      </c>
      <c r="T50" s="27" t="str">
        <f t="shared" si="60"/>
        <v>Camada</v>
      </c>
      <c r="U50" s="27" t="str">
        <f t="shared" si="61"/>
        <v>Cavidade</v>
      </c>
      <c r="V50" s="77" t="s">
        <v>90</v>
      </c>
      <c r="W50" s="1" t="str">
        <f t="shared" si="2"/>
        <v>Key.Com.50</v>
      </c>
      <c r="X50" s="49" t="s">
        <v>649</v>
      </c>
      <c r="Y50" s="49" t="s">
        <v>168</v>
      </c>
    </row>
    <row r="51" spans="1:25" ht="6.6" customHeight="1" x14ac:dyDescent="0.3">
      <c r="A51" s="23">
        <v>51</v>
      </c>
      <c r="B51" s="2" t="s">
        <v>44</v>
      </c>
      <c r="C51" s="2" t="s">
        <v>104</v>
      </c>
      <c r="D51" s="2" t="s">
        <v>172</v>
      </c>
      <c r="E51" s="2" t="s">
        <v>661</v>
      </c>
      <c r="F51" s="2" t="s">
        <v>664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ref="L51" si="69">CONCATENATE("", C51)</f>
        <v>Composição</v>
      </c>
      <c r="M51" s="26" t="str">
        <f t="shared" ref="M51" si="70">CONCATENATE("", D51)</f>
        <v>Camada</v>
      </c>
      <c r="N51" s="26" t="str">
        <f t="shared" si="48"/>
        <v>Manta</v>
      </c>
      <c r="O51" s="21" t="str">
        <f t="shared" si="49"/>
        <v>Piso.Manta.Acústica</v>
      </c>
      <c r="P51" s="21" t="s">
        <v>666</v>
      </c>
      <c r="Q51" s="38" t="s">
        <v>669</v>
      </c>
      <c r="R51" s="77" t="s">
        <v>9</v>
      </c>
      <c r="S51" s="27" t="str">
        <f t="shared" ref="S51" si="71">SUBSTITUTE(C51, ".", " ")</f>
        <v>Composição</v>
      </c>
      <c r="T51" s="27" t="str">
        <f t="shared" ref="T51" si="72">SUBSTITUTE(D51, ".", " ")</f>
        <v>Camada</v>
      </c>
      <c r="U51" s="27" t="str">
        <f t="shared" ref="U51" si="73">SUBSTITUTE(E51, ".", " ")</f>
        <v>Manta</v>
      </c>
      <c r="V51" s="77" t="s">
        <v>90</v>
      </c>
      <c r="W51" s="1" t="str">
        <f t="shared" si="2"/>
        <v>Key.Com.51</v>
      </c>
      <c r="X51" s="49" t="s">
        <v>662</v>
      </c>
      <c r="Y51" s="49" t="s">
        <v>168</v>
      </c>
    </row>
    <row r="52" spans="1:25" ht="6.6" customHeight="1" x14ac:dyDescent="0.3">
      <c r="A52" s="23">
        <v>52</v>
      </c>
      <c r="B52" s="2" t="s">
        <v>44</v>
      </c>
      <c r="C52" s="2" t="s">
        <v>104</v>
      </c>
      <c r="D52" s="2" t="s">
        <v>172</v>
      </c>
      <c r="E52" s="2" t="s">
        <v>661</v>
      </c>
      <c r="F52" s="2" t="s">
        <v>665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57"/>
        <v>Composição</v>
      </c>
      <c r="M52" s="26" t="str">
        <f t="shared" si="58"/>
        <v>Camada</v>
      </c>
      <c r="N52" s="26" t="str">
        <f t="shared" ref="N52:N53" si="74">(SUBSTITUTE(SUBSTITUTE(CONCATENATE("",E52),"."," ")," De "," de "))</f>
        <v>Manta</v>
      </c>
      <c r="O52" s="21" t="str">
        <f t="shared" ref="O52:O53" si="75">F52</f>
        <v>Piso.Manta.Hidrófuga</v>
      </c>
      <c r="P52" s="21" t="s">
        <v>667</v>
      </c>
      <c r="Q52" s="38" t="s">
        <v>670</v>
      </c>
      <c r="R52" s="77" t="s">
        <v>9</v>
      </c>
      <c r="S52" s="27" t="str">
        <f t="shared" si="59"/>
        <v>Composição</v>
      </c>
      <c r="T52" s="27" t="str">
        <f t="shared" si="60"/>
        <v>Camada</v>
      </c>
      <c r="U52" s="27" t="str">
        <f t="shared" si="61"/>
        <v>Manta</v>
      </c>
      <c r="V52" s="77" t="s">
        <v>90</v>
      </c>
      <c r="W52" s="1" t="str">
        <f t="shared" si="2"/>
        <v>Key.Com.52</v>
      </c>
      <c r="X52" s="49" t="s">
        <v>662</v>
      </c>
      <c r="Y52" s="49" t="s">
        <v>168</v>
      </c>
    </row>
    <row r="53" spans="1:25" ht="6.6" customHeight="1" x14ac:dyDescent="0.3">
      <c r="A53" s="23">
        <v>53</v>
      </c>
      <c r="B53" s="2" t="s">
        <v>44</v>
      </c>
      <c r="C53" s="2" t="s">
        <v>104</v>
      </c>
      <c r="D53" s="2" t="s">
        <v>172</v>
      </c>
      <c r="E53" s="2" t="s">
        <v>661</v>
      </c>
      <c r="F53" s="2" t="s">
        <v>663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57"/>
        <v>Composição</v>
      </c>
      <c r="M53" s="26" t="str">
        <f t="shared" si="58"/>
        <v>Camada</v>
      </c>
      <c r="N53" s="26" t="str">
        <f t="shared" si="74"/>
        <v>Manta</v>
      </c>
      <c r="O53" s="21" t="str">
        <f t="shared" si="75"/>
        <v>Piso.Manta.Térmica</v>
      </c>
      <c r="P53" s="21" t="s">
        <v>668</v>
      </c>
      <c r="Q53" s="38" t="s">
        <v>671</v>
      </c>
      <c r="R53" s="77" t="s">
        <v>9</v>
      </c>
      <c r="S53" s="27" t="str">
        <f t="shared" si="59"/>
        <v>Composição</v>
      </c>
      <c r="T53" s="27" t="str">
        <f t="shared" si="60"/>
        <v>Camada</v>
      </c>
      <c r="U53" s="27" t="str">
        <f t="shared" si="61"/>
        <v>Manta</v>
      </c>
      <c r="V53" s="77" t="s">
        <v>90</v>
      </c>
      <c r="W53" s="1" t="str">
        <f t="shared" si="2"/>
        <v>Key.Com.53</v>
      </c>
      <c r="X53" s="49" t="s">
        <v>662</v>
      </c>
      <c r="Y53" s="49" t="s">
        <v>168</v>
      </c>
    </row>
    <row r="54" spans="1:25" ht="6.6" customHeight="1" x14ac:dyDescent="0.3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608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ref="L54:L56" si="76">CONCATENATE("", C54)</f>
        <v>Composição</v>
      </c>
      <c r="M54" s="26" t="str">
        <f t="shared" ref="M54:M56" si="77">CONCATENATE("", D54)</f>
        <v>Camada</v>
      </c>
      <c r="N54" s="26" t="str">
        <f t="shared" ref="N54:N56" si="78">(SUBSTITUTE(SUBSTITUTE(CONCATENATE("",E54),"."," ")," De "," de "))</f>
        <v>Acessível</v>
      </c>
      <c r="O54" s="21" t="str">
        <f t="shared" ref="O54:O56" si="79">F54</f>
        <v>Piso.Tátil.Alerta</v>
      </c>
      <c r="P54" s="21" t="s">
        <v>659</v>
      </c>
      <c r="Q54" s="38" t="s">
        <v>672</v>
      </c>
      <c r="R54" s="77" t="s">
        <v>9</v>
      </c>
      <c r="S54" s="27" t="str">
        <f t="shared" ref="S54:S56" si="80">SUBSTITUTE(C54, ".", " ")</f>
        <v>Composição</v>
      </c>
      <c r="T54" s="27" t="str">
        <f t="shared" ref="T54:T56" si="81">SUBSTITUTE(D54, ".", " ")</f>
        <v>Camada</v>
      </c>
      <c r="U54" s="27" t="str">
        <f t="shared" ref="U54:U56" si="82">SUBSTITUTE(E54, ".", " ")</f>
        <v>Acessível</v>
      </c>
      <c r="V54" s="77" t="s">
        <v>90</v>
      </c>
      <c r="W54" s="1" t="str">
        <f t="shared" si="2"/>
        <v>Key.Com.54</v>
      </c>
      <c r="X54" s="49" t="s">
        <v>167</v>
      </c>
      <c r="Y54" s="49" t="s">
        <v>168</v>
      </c>
    </row>
    <row r="55" spans="1:25" ht="6.6" customHeight="1" x14ac:dyDescent="0.3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609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76"/>
        <v>Composição</v>
      </c>
      <c r="M55" s="26" t="str">
        <f t="shared" si="77"/>
        <v>Camada</v>
      </c>
      <c r="N55" s="26" t="str">
        <f t="shared" si="78"/>
        <v>Acessível</v>
      </c>
      <c r="O55" s="21" t="str">
        <f t="shared" si="79"/>
        <v>Piso.Tátil.Direcional</v>
      </c>
      <c r="P55" s="21" t="s">
        <v>660</v>
      </c>
      <c r="Q55" s="38" t="s">
        <v>673</v>
      </c>
      <c r="R55" s="77" t="s">
        <v>9</v>
      </c>
      <c r="S55" s="27" t="str">
        <f t="shared" si="80"/>
        <v>Composição</v>
      </c>
      <c r="T55" s="27" t="str">
        <f t="shared" si="81"/>
        <v>Camada</v>
      </c>
      <c r="U55" s="27" t="str">
        <f t="shared" si="82"/>
        <v>Acessível</v>
      </c>
      <c r="V55" s="77" t="s">
        <v>90</v>
      </c>
      <c r="W55" s="1" t="str">
        <f t="shared" si="2"/>
        <v>Key.Com.55</v>
      </c>
      <c r="X55" s="49" t="s">
        <v>167</v>
      </c>
      <c r="Y55" s="49" t="s">
        <v>168</v>
      </c>
    </row>
    <row r="56" spans="1:25" ht="6.6" customHeight="1" x14ac:dyDescent="0.3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607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76"/>
        <v>Composição</v>
      </c>
      <c r="M56" s="26" t="str">
        <f t="shared" si="77"/>
        <v>Camada</v>
      </c>
      <c r="N56" s="26" t="str">
        <f t="shared" si="78"/>
        <v>Resistente</v>
      </c>
      <c r="O56" s="21" t="str">
        <f t="shared" si="79"/>
        <v>Piso.Asfaltado</v>
      </c>
      <c r="P56" s="21" t="s">
        <v>658</v>
      </c>
      <c r="Q56" s="38" t="s">
        <v>674</v>
      </c>
      <c r="R56" s="77" t="s">
        <v>9</v>
      </c>
      <c r="S56" s="27" t="str">
        <f t="shared" si="80"/>
        <v>Composição</v>
      </c>
      <c r="T56" s="27" t="str">
        <f t="shared" si="81"/>
        <v>Camada</v>
      </c>
      <c r="U56" s="27" t="str">
        <f t="shared" si="82"/>
        <v>Resistente</v>
      </c>
      <c r="V56" s="77" t="s">
        <v>90</v>
      </c>
      <c r="W56" s="1" t="str">
        <f t="shared" si="2"/>
        <v>Key.Com.56</v>
      </c>
      <c r="X56" s="49" t="s">
        <v>167</v>
      </c>
      <c r="Y56" s="49" t="s">
        <v>168</v>
      </c>
    </row>
    <row r="57" spans="1:25" ht="6.6" customHeight="1" x14ac:dyDescent="0.3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606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0"/>
        <v>Composição</v>
      </c>
      <c r="M57" s="26" t="str">
        <f t="shared" si="0"/>
        <v>Camada</v>
      </c>
      <c r="N57" s="26" t="str">
        <f t="shared" si="48"/>
        <v>Resistente</v>
      </c>
      <c r="O57" s="21" t="str">
        <f t="shared" si="49"/>
        <v>Piso.Concretado</v>
      </c>
      <c r="P57" s="21" t="s">
        <v>657</v>
      </c>
      <c r="Q57" s="38" t="s">
        <v>675</v>
      </c>
      <c r="R57" s="77" t="s">
        <v>9</v>
      </c>
      <c r="S57" s="27" t="str">
        <f t="shared" si="1"/>
        <v>Composição</v>
      </c>
      <c r="T57" s="27" t="str">
        <f t="shared" si="1"/>
        <v>Camada</v>
      </c>
      <c r="U57" s="27" t="str">
        <f t="shared" si="1"/>
        <v>Resistente</v>
      </c>
      <c r="V57" s="77" t="s">
        <v>90</v>
      </c>
      <c r="W57" s="1" t="str">
        <f t="shared" si="2"/>
        <v>Key.Com.57</v>
      </c>
      <c r="X57" s="49" t="s">
        <v>167</v>
      </c>
      <c r="Y57" s="49" t="s">
        <v>168</v>
      </c>
    </row>
    <row r="58" spans="1:25" ht="6.6" customHeight="1" x14ac:dyDescent="0.3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613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0"/>
        <v>Composição</v>
      </c>
      <c r="M58" s="26" t="str">
        <f t="shared" si="0"/>
        <v>Camada</v>
      </c>
      <c r="N58" s="26" t="str">
        <f t="shared" si="48"/>
        <v>Resistente</v>
      </c>
      <c r="O58" s="21" t="str">
        <f t="shared" si="49"/>
        <v>Piso.Automotivo</v>
      </c>
      <c r="P58" s="21" t="s">
        <v>656</v>
      </c>
      <c r="Q58" s="38" t="s">
        <v>630</v>
      </c>
      <c r="R58" s="77" t="s">
        <v>9</v>
      </c>
      <c r="S58" s="27" t="str">
        <f t="shared" si="1"/>
        <v>Composição</v>
      </c>
      <c r="T58" s="27" t="str">
        <f t="shared" si="1"/>
        <v>Camada</v>
      </c>
      <c r="U58" s="27" t="str">
        <f t="shared" si="1"/>
        <v>Resistente</v>
      </c>
      <c r="V58" s="77" t="s">
        <v>90</v>
      </c>
      <c r="W58" s="1" t="str">
        <f t="shared" si="2"/>
        <v>Key.Com.58</v>
      </c>
      <c r="X58" s="49" t="s">
        <v>167</v>
      </c>
      <c r="Y58" s="49" t="s">
        <v>168</v>
      </c>
    </row>
    <row r="59" spans="1:25" ht="6.6" customHeight="1" x14ac:dyDescent="0.3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605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0"/>
        <v>Composição</v>
      </c>
      <c r="M59" s="26" t="str">
        <f t="shared" si="0"/>
        <v>Camada</v>
      </c>
      <c r="N59" s="26" t="str">
        <f t="shared" si="48"/>
        <v>Resistente</v>
      </c>
      <c r="O59" s="21" t="str">
        <f t="shared" si="49"/>
        <v>Piso.Bloquete.Carro</v>
      </c>
      <c r="P59" s="21" t="s">
        <v>655</v>
      </c>
      <c r="Q59" s="38" t="s">
        <v>676</v>
      </c>
      <c r="R59" s="77" t="s">
        <v>9</v>
      </c>
      <c r="S59" s="27" t="str">
        <f t="shared" si="1"/>
        <v>Composição</v>
      </c>
      <c r="T59" s="27" t="str">
        <f t="shared" si="1"/>
        <v>Camada</v>
      </c>
      <c r="U59" s="27" t="str">
        <f t="shared" si="1"/>
        <v>Resistente</v>
      </c>
      <c r="V59" s="77" t="s">
        <v>90</v>
      </c>
      <c r="W59" s="1" t="str">
        <f t="shared" si="2"/>
        <v>Key.Com.59</v>
      </c>
      <c r="X59" s="49" t="s">
        <v>167</v>
      </c>
      <c r="Y59" s="49" t="s">
        <v>168</v>
      </c>
    </row>
    <row r="60" spans="1:25" ht="6.6" customHeight="1" x14ac:dyDescent="0.3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610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0"/>
        <v>Composição</v>
      </c>
      <c r="M60" s="26" t="str">
        <f t="shared" si="0"/>
        <v>Camada</v>
      </c>
      <c r="N60" s="26" t="str">
        <f t="shared" si="48"/>
        <v>Drenante</v>
      </c>
      <c r="O60" s="21" t="str">
        <f t="shared" si="49"/>
        <v>Piso.Intertravado</v>
      </c>
      <c r="P60" s="21" t="s">
        <v>629</v>
      </c>
      <c r="Q60" s="38" t="s">
        <v>631</v>
      </c>
      <c r="R60" s="77" t="s">
        <v>9</v>
      </c>
      <c r="S60" s="27" t="str">
        <f t="shared" si="1"/>
        <v>Composição</v>
      </c>
      <c r="T60" s="27" t="str">
        <f t="shared" si="1"/>
        <v>Camada</v>
      </c>
      <c r="U60" s="27" t="str">
        <f t="shared" si="1"/>
        <v>Drenante</v>
      </c>
      <c r="V60" s="77" t="s">
        <v>90</v>
      </c>
      <c r="W60" s="1" t="str">
        <f t="shared" si="2"/>
        <v>Key.Com.60</v>
      </c>
      <c r="X60" s="49" t="s">
        <v>167</v>
      </c>
      <c r="Y60" s="49" t="s">
        <v>168</v>
      </c>
    </row>
    <row r="61" spans="1:25" ht="6.6" customHeight="1" x14ac:dyDescent="0.3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611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0"/>
        <v>Composição</v>
      </c>
      <c r="M61" s="26" t="str">
        <f t="shared" si="0"/>
        <v>Camada</v>
      </c>
      <c r="N61" s="26" t="str">
        <f t="shared" si="48"/>
        <v>Drenante</v>
      </c>
      <c r="O61" s="21" t="str">
        <f t="shared" si="49"/>
        <v>Piso.Fulget</v>
      </c>
      <c r="P61" s="21" t="s">
        <v>654</v>
      </c>
      <c r="Q61" s="38" t="s">
        <v>677</v>
      </c>
      <c r="R61" s="77" t="s">
        <v>9</v>
      </c>
      <c r="S61" s="27" t="str">
        <f t="shared" si="1"/>
        <v>Composição</v>
      </c>
      <c r="T61" s="27" t="str">
        <f t="shared" si="1"/>
        <v>Camada</v>
      </c>
      <c r="U61" s="27" t="str">
        <f t="shared" si="1"/>
        <v>Drenante</v>
      </c>
      <c r="V61" s="77" t="s">
        <v>90</v>
      </c>
      <c r="W61" s="1" t="str">
        <f t="shared" si="2"/>
        <v>Key.Com.61</v>
      </c>
      <c r="X61" s="49" t="s">
        <v>167</v>
      </c>
      <c r="Y61" s="49" t="s">
        <v>168</v>
      </c>
    </row>
    <row r="62" spans="1:25" ht="6.6" customHeight="1" x14ac:dyDescent="0.3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612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0"/>
        <v>Composição</v>
      </c>
      <c r="M62" s="26" t="str">
        <f t="shared" si="0"/>
        <v>Camada</v>
      </c>
      <c r="N62" s="26" t="str">
        <f t="shared" si="48"/>
        <v>Drenante</v>
      </c>
      <c r="O62" s="21" t="str">
        <f t="shared" si="49"/>
        <v>Piso.Bloquete.Grama</v>
      </c>
      <c r="P62" s="21" t="s">
        <v>653</v>
      </c>
      <c r="Q62" s="38" t="s">
        <v>678</v>
      </c>
      <c r="R62" s="77" t="s">
        <v>9</v>
      </c>
      <c r="S62" s="27" t="str">
        <f t="shared" si="1"/>
        <v>Composição</v>
      </c>
      <c r="T62" s="27" t="str">
        <f t="shared" si="1"/>
        <v>Camada</v>
      </c>
      <c r="U62" s="27" t="str">
        <f t="shared" si="1"/>
        <v>Drenante</v>
      </c>
      <c r="V62" s="77" t="s">
        <v>90</v>
      </c>
      <c r="W62" s="1" t="str">
        <f t="shared" si="2"/>
        <v>Key.Com.62</v>
      </c>
      <c r="X62" s="49" t="s">
        <v>167</v>
      </c>
      <c r="Y62" s="49" t="s">
        <v>168</v>
      </c>
    </row>
    <row r="63" spans="1:25" ht="6.6" customHeight="1" x14ac:dyDescent="0.3">
      <c r="A63" s="23">
        <v>63</v>
      </c>
      <c r="B63" s="2" t="s">
        <v>44</v>
      </c>
      <c r="C63" s="2" t="s">
        <v>104</v>
      </c>
      <c r="D63" s="2" t="s">
        <v>172</v>
      </c>
      <c r="E63" s="2" t="s">
        <v>614</v>
      </c>
      <c r="F63" s="2" t="s">
        <v>643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ref="L63" si="83">CONCATENATE("", C63)</f>
        <v>Composição</v>
      </c>
      <c r="M63" s="26" t="str">
        <f t="shared" ref="M63" si="84">CONCATENATE("", D63)</f>
        <v>Camada</v>
      </c>
      <c r="N63" s="26" t="str">
        <f t="shared" ref="N63" si="85">(SUBSTITUTE(SUBSTITUTE(CONCATENATE("",E63),"."," ")," De "," de "))</f>
        <v>Paginada</v>
      </c>
      <c r="O63" s="21" t="str">
        <f t="shared" ref="O63" si="86">F63</f>
        <v>Piso.Cerâmico</v>
      </c>
      <c r="P63" s="21" t="s">
        <v>651</v>
      </c>
      <c r="Q63" s="38" t="s">
        <v>679</v>
      </c>
      <c r="R63" s="77" t="s">
        <v>9</v>
      </c>
      <c r="S63" s="27" t="str">
        <f t="shared" ref="S63" si="87">SUBSTITUTE(C63, ".", " ")</f>
        <v>Composição</v>
      </c>
      <c r="T63" s="27" t="str">
        <f t="shared" ref="T63" si="88">SUBSTITUTE(D63, ".", " ")</f>
        <v>Camada</v>
      </c>
      <c r="U63" s="27" t="str">
        <f t="shared" ref="U63" si="89">SUBSTITUTE(E63, ".", " ")</f>
        <v>Paginada</v>
      </c>
      <c r="V63" s="77" t="s">
        <v>90</v>
      </c>
      <c r="W63" s="1" t="str">
        <f t="shared" si="2"/>
        <v>Key.Com.63</v>
      </c>
      <c r="X63" s="49" t="s">
        <v>167</v>
      </c>
      <c r="Y63" s="49" t="s">
        <v>168</v>
      </c>
    </row>
    <row r="64" spans="1:25" ht="6.6" customHeight="1" x14ac:dyDescent="0.3">
      <c r="A64" s="23">
        <v>64</v>
      </c>
      <c r="B64" s="2" t="s">
        <v>44</v>
      </c>
      <c r="C64" s="2" t="s">
        <v>104</v>
      </c>
      <c r="D64" s="2" t="s">
        <v>172</v>
      </c>
      <c r="E64" s="2" t="s">
        <v>614</v>
      </c>
      <c r="F64" s="2" t="s">
        <v>642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ref="L64:L65" si="90">CONCATENATE("", C64)</f>
        <v>Composição</v>
      </c>
      <c r="M64" s="26" t="str">
        <f t="shared" ref="M64:M65" si="91">CONCATENATE("", D64)</f>
        <v>Camada</v>
      </c>
      <c r="N64" s="26" t="str">
        <f t="shared" ref="N64:N65" si="92">(SUBSTITUTE(SUBSTITUTE(CONCATENATE("",E64),"."," ")," De "," de "))</f>
        <v>Paginada</v>
      </c>
      <c r="O64" s="21" t="str">
        <f t="shared" ref="O64:O65" si="93">F64</f>
        <v>Piso.Porcelanato</v>
      </c>
      <c r="P64" s="21" t="s">
        <v>652</v>
      </c>
      <c r="Q64" s="38" t="s">
        <v>680</v>
      </c>
      <c r="R64" s="77" t="s">
        <v>9</v>
      </c>
      <c r="S64" s="27" t="str">
        <f t="shared" ref="S64:S65" si="94">SUBSTITUTE(C64, ".", " ")</f>
        <v>Composição</v>
      </c>
      <c r="T64" s="27" t="str">
        <f t="shared" ref="T64:T65" si="95">SUBSTITUTE(D64, ".", " ")</f>
        <v>Camada</v>
      </c>
      <c r="U64" s="27" t="str">
        <f t="shared" ref="U64:U65" si="96">SUBSTITUTE(E64, ".", " ")</f>
        <v>Paginada</v>
      </c>
      <c r="V64" s="77" t="s">
        <v>90</v>
      </c>
      <c r="W64" s="1" t="str">
        <f t="shared" si="2"/>
        <v>Key.Com.64</v>
      </c>
      <c r="X64" s="49" t="s">
        <v>167</v>
      </c>
      <c r="Y64" s="49" t="s">
        <v>168</v>
      </c>
    </row>
    <row r="65" spans="1:25" ht="6.6" customHeight="1" x14ac:dyDescent="0.3">
      <c r="A65" s="23">
        <v>65</v>
      </c>
      <c r="B65" s="2" t="s">
        <v>44</v>
      </c>
      <c r="C65" s="2" t="s">
        <v>104</v>
      </c>
      <c r="D65" s="2" t="s">
        <v>172</v>
      </c>
      <c r="E65" s="2" t="s">
        <v>614</v>
      </c>
      <c r="F65" s="2" t="s">
        <v>600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90"/>
        <v>Composição</v>
      </c>
      <c r="M65" s="26" t="str">
        <f t="shared" si="91"/>
        <v>Camada</v>
      </c>
      <c r="N65" s="26" t="str">
        <f t="shared" si="92"/>
        <v>Paginada</v>
      </c>
      <c r="O65" s="21" t="str">
        <f t="shared" si="93"/>
        <v>Piso.Taco</v>
      </c>
      <c r="P65" s="21" t="s">
        <v>620</v>
      </c>
      <c r="Q65" s="38" t="s">
        <v>632</v>
      </c>
      <c r="R65" s="77" t="s">
        <v>9</v>
      </c>
      <c r="S65" s="27" t="str">
        <f t="shared" si="94"/>
        <v>Composição</v>
      </c>
      <c r="T65" s="27" t="str">
        <f t="shared" si="95"/>
        <v>Camada</v>
      </c>
      <c r="U65" s="27" t="str">
        <f t="shared" si="96"/>
        <v>Paginada</v>
      </c>
      <c r="V65" s="77" t="s">
        <v>90</v>
      </c>
      <c r="W65" s="1" t="str">
        <f t="shared" si="2"/>
        <v>Key.Com.65</v>
      </c>
      <c r="X65" s="49" t="s">
        <v>167</v>
      </c>
      <c r="Y65" s="49" t="s">
        <v>168</v>
      </c>
    </row>
    <row r="66" spans="1:25" ht="6.6" customHeight="1" x14ac:dyDescent="0.3">
      <c r="A66" s="23">
        <v>66</v>
      </c>
      <c r="B66" s="2" t="s">
        <v>44</v>
      </c>
      <c r="C66" s="2" t="s">
        <v>104</v>
      </c>
      <c r="D66" s="2" t="s">
        <v>172</v>
      </c>
      <c r="E66" s="2" t="s">
        <v>614</v>
      </c>
      <c r="F66" s="2" t="s">
        <v>601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si="0"/>
        <v>Composição</v>
      </c>
      <c r="M66" s="26" t="str">
        <f t="shared" si="0"/>
        <v>Camada</v>
      </c>
      <c r="N66" s="26" t="str">
        <f t="shared" si="48"/>
        <v>Paginada</v>
      </c>
      <c r="O66" s="21" t="str">
        <f t="shared" si="49"/>
        <v>Piso.Vinílico</v>
      </c>
      <c r="P66" s="21" t="s">
        <v>621</v>
      </c>
      <c r="Q66" s="38" t="s">
        <v>633</v>
      </c>
      <c r="R66" s="77" t="s">
        <v>9</v>
      </c>
      <c r="S66" s="27" t="str">
        <f t="shared" si="1"/>
        <v>Composição</v>
      </c>
      <c r="T66" s="27" t="str">
        <f t="shared" si="1"/>
        <v>Camada</v>
      </c>
      <c r="U66" s="27" t="str">
        <f t="shared" si="1"/>
        <v>Paginada</v>
      </c>
      <c r="V66" s="77" t="s">
        <v>90</v>
      </c>
      <c r="W66" s="1" t="str">
        <f t="shared" si="2"/>
        <v>Key.Com.66</v>
      </c>
      <c r="X66" s="49" t="s">
        <v>167</v>
      </c>
      <c r="Y66" s="49" t="s">
        <v>168</v>
      </c>
    </row>
    <row r="67" spans="1:25" ht="6.6" customHeight="1" x14ac:dyDescent="0.3">
      <c r="A67" s="23">
        <v>67</v>
      </c>
      <c r="B67" s="2" t="s">
        <v>44</v>
      </c>
      <c r="C67" s="2" t="s">
        <v>104</v>
      </c>
      <c r="D67" s="2" t="s">
        <v>172</v>
      </c>
      <c r="E67" s="2" t="s">
        <v>614</v>
      </c>
      <c r="F67" s="2" t="s">
        <v>644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0"/>
        <v>Composição</v>
      </c>
      <c r="M67" s="26" t="str">
        <f t="shared" si="0"/>
        <v>Camada</v>
      </c>
      <c r="N67" s="26" t="str">
        <f t="shared" si="48"/>
        <v>Paginada</v>
      </c>
      <c r="O67" s="21" t="str">
        <f t="shared" si="49"/>
        <v>Piso.Pedra.Natural</v>
      </c>
      <c r="P67" s="21" t="s">
        <v>622</v>
      </c>
      <c r="Q67" s="38" t="s">
        <v>634</v>
      </c>
      <c r="R67" s="77" t="s">
        <v>9</v>
      </c>
      <c r="S67" s="27" t="str">
        <f t="shared" si="1"/>
        <v>Composição</v>
      </c>
      <c r="T67" s="27" t="str">
        <f t="shared" si="1"/>
        <v>Camada</v>
      </c>
      <c r="U67" s="27" t="str">
        <f t="shared" si="1"/>
        <v>Paginada</v>
      </c>
      <c r="V67" s="77" t="s">
        <v>90</v>
      </c>
      <c r="W67" s="1" t="str">
        <f t="shared" si="2"/>
        <v>Key.Com.67</v>
      </c>
      <c r="X67" s="49" t="s">
        <v>167</v>
      </c>
      <c r="Y67" s="49" t="s">
        <v>168</v>
      </c>
    </row>
    <row r="68" spans="1:25" ht="6.6" customHeight="1" x14ac:dyDescent="0.3">
      <c r="A68" s="23">
        <v>68</v>
      </c>
      <c r="B68" s="2" t="s">
        <v>44</v>
      </c>
      <c r="C68" s="2" t="s">
        <v>104</v>
      </c>
      <c r="D68" s="2" t="s">
        <v>172</v>
      </c>
      <c r="E68" s="2" t="s">
        <v>614</v>
      </c>
      <c r="F68" s="2" t="s">
        <v>645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0"/>
        <v>Composição</v>
      </c>
      <c r="M68" s="26" t="str">
        <f t="shared" si="0"/>
        <v>Camada</v>
      </c>
      <c r="N68" s="26" t="str">
        <f t="shared" si="48"/>
        <v>Paginada</v>
      </c>
      <c r="O68" s="21" t="str">
        <f t="shared" si="49"/>
        <v>Piso.Pedra.Sintética</v>
      </c>
      <c r="P68" s="21" t="s">
        <v>623</v>
      </c>
      <c r="Q68" s="38" t="s">
        <v>635</v>
      </c>
      <c r="R68" s="77" t="s">
        <v>9</v>
      </c>
      <c r="S68" s="27" t="str">
        <f t="shared" si="1"/>
        <v>Composição</v>
      </c>
      <c r="T68" s="27" t="str">
        <f t="shared" si="1"/>
        <v>Camada</v>
      </c>
      <c r="U68" s="27" t="str">
        <f t="shared" si="1"/>
        <v>Paginada</v>
      </c>
      <c r="V68" s="77" t="s">
        <v>90</v>
      </c>
      <c r="W68" s="1" t="str">
        <f t="shared" si="2"/>
        <v>Key.Com.68</v>
      </c>
      <c r="X68" s="49" t="s">
        <v>167</v>
      </c>
      <c r="Y68" s="49" t="s">
        <v>168</v>
      </c>
    </row>
    <row r="69" spans="1:25" ht="6.6" customHeight="1" x14ac:dyDescent="0.3">
      <c r="A69" s="23">
        <v>69</v>
      </c>
      <c r="B69" s="2" t="s">
        <v>44</v>
      </c>
      <c r="C69" s="2" t="s">
        <v>104</v>
      </c>
      <c r="D69" s="2" t="s">
        <v>172</v>
      </c>
      <c r="E69" s="2" t="s">
        <v>614</v>
      </c>
      <c r="F69" s="2" t="s">
        <v>602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0"/>
        <v>Composição</v>
      </c>
      <c r="M69" s="26" t="str">
        <f t="shared" si="0"/>
        <v>Camada</v>
      </c>
      <c r="N69" s="26" t="str">
        <f t="shared" si="48"/>
        <v>Paginada</v>
      </c>
      <c r="O69" s="21" t="str">
        <f t="shared" si="49"/>
        <v>Piso.Elevado</v>
      </c>
      <c r="P69" s="21" t="s">
        <v>624</v>
      </c>
      <c r="Q69" s="38" t="s">
        <v>636</v>
      </c>
      <c r="R69" s="77" t="s">
        <v>9</v>
      </c>
      <c r="S69" s="27" t="str">
        <f t="shared" si="1"/>
        <v>Composição</v>
      </c>
      <c r="T69" s="27" t="str">
        <f t="shared" si="1"/>
        <v>Camada</v>
      </c>
      <c r="U69" s="27" t="str">
        <f t="shared" si="1"/>
        <v>Paginada</v>
      </c>
      <c r="V69" s="77" t="s">
        <v>90</v>
      </c>
      <c r="W69" s="1" t="str">
        <f t="shared" si="2"/>
        <v>Key.Com.69</v>
      </c>
      <c r="X69" s="49" t="s">
        <v>167</v>
      </c>
      <c r="Y69" s="49" t="s">
        <v>168</v>
      </c>
    </row>
    <row r="70" spans="1:25" ht="6.6" customHeight="1" x14ac:dyDescent="0.3">
      <c r="A70" s="23">
        <v>70</v>
      </c>
      <c r="B70" s="2" t="s">
        <v>44</v>
      </c>
      <c r="C70" s="2" t="s">
        <v>104</v>
      </c>
      <c r="D70" s="2" t="s">
        <v>172</v>
      </c>
      <c r="E70" s="2" t="s">
        <v>614</v>
      </c>
      <c r="F70" s="2" t="s">
        <v>718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ref="L70" si="97">CONCATENATE("", C70)</f>
        <v>Composição</v>
      </c>
      <c r="M70" s="26" t="str">
        <f t="shared" ref="M70" si="98">CONCATENATE("", D70)</f>
        <v>Camada</v>
      </c>
      <c r="N70" s="26" t="str">
        <f t="shared" ref="N70" si="99">(SUBSTITUTE(SUBSTITUTE(CONCATENATE("",E70),"."," ")," De "," de "))</f>
        <v>Paginada</v>
      </c>
      <c r="O70" s="21" t="str">
        <f t="shared" ref="O70" si="100">F70</f>
        <v>Piso.Vidro</v>
      </c>
      <c r="P70" s="21" t="s">
        <v>625</v>
      </c>
      <c r="Q70" s="38" t="s">
        <v>637</v>
      </c>
      <c r="R70" s="77" t="s">
        <v>9</v>
      </c>
      <c r="S70" s="27" t="str">
        <f t="shared" ref="S70" si="101">SUBSTITUTE(C70, ".", " ")</f>
        <v>Composição</v>
      </c>
      <c r="T70" s="27" t="str">
        <f t="shared" ref="T70" si="102">SUBSTITUTE(D70, ".", " ")</f>
        <v>Camada</v>
      </c>
      <c r="U70" s="27" t="str">
        <f t="shared" ref="U70" si="103">SUBSTITUTE(E70, ".", " ")</f>
        <v>Paginada</v>
      </c>
      <c r="V70" s="77" t="s">
        <v>90</v>
      </c>
      <c r="W70" s="1" t="str">
        <f t="shared" si="2"/>
        <v>Key.Com.70</v>
      </c>
      <c r="X70" s="49" t="s">
        <v>167</v>
      </c>
      <c r="Y70" s="49" t="s">
        <v>168</v>
      </c>
    </row>
    <row r="71" spans="1:25" ht="6.6" customHeight="1" x14ac:dyDescent="0.3">
      <c r="A71" s="23">
        <v>71</v>
      </c>
      <c r="B71" s="2" t="s">
        <v>44</v>
      </c>
      <c r="C71" s="2" t="s">
        <v>104</v>
      </c>
      <c r="D71" s="2" t="s">
        <v>172</v>
      </c>
      <c r="E71" s="2" t="s">
        <v>614</v>
      </c>
      <c r="F71" s="2" t="s">
        <v>715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0"/>
        <v>Composição</v>
      </c>
      <c r="M71" s="26" t="str">
        <f t="shared" si="0"/>
        <v>Camada</v>
      </c>
      <c r="N71" s="26" t="str">
        <f t="shared" si="48"/>
        <v>Paginada</v>
      </c>
      <c r="O71" s="21" t="str">
        <f t="shared" si="49"/>
        <v>Piso.Gradil</v>
      </c>
      <c r="P71" s="21" t="s">
        <v>717</v>
      </c>
      <c r="Q71" s="38" t="s">
        <v>716</v>
      </c>
      <c r="R71" s="77" t="s">
        <v>9</v>
      </c>
      <c r="S71" s="27" t="str">
        <f t="shared" si="1"/>
        <v>Composição</v>
      </c>
      <c r="T71" s="27" t="str">
        <f t="shared" si="1"/>
        <v>Camada</v>
      </c>
      <c r="U71" s="27" t="str">
        <f t="shared" si="1"/>
        <v>Paginada</v>
      </c>
      <c r="V71" s="77" t="s">
        <v>90</v>
      </c>
      <c r="W71" s="1" t="str">
        <f t="shared" si="2"/>
        <v>Key.Com.71</v>
      </c>
      <c r="X71" s="49" t="s">
        <v>167</v>
      </c>
      <c r="Y71" s="49" t="s">
        <v>168</v>
      </c>
    </row>
    <row r="72" spans="1:25" ht="6.6" customHeight="1" x14ac:dyDescent="0.3">
      <c r="A72" s="23">
        <v>72</v>
      </c>
      <c r="B72" s="2" t="s">
        <v>44</v>
      </c>
      <c r="C72" s="2" t="s">
        <v>104</v>
      </c>
      <c r="D72" s="2" t="s">
        <v>172</v>
      </c>
      <c r="E72" s="2" t="s">
        <v>614</v>
      </c>
      <c r="F72" s="2" t="s">
        <v>647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0"/>
        <v>Composição</v>
      </c>
      <c r="M72" s="26" t="str">
        <f t="shared" si="0"/>
        <v>Camada</v>
      </c>
      <c r="N72" s="26" t="str">
        <f t="shared" si="48"/>
        <v>Paginada</v>
      </c>
      <c r="O72" s="21" t="str">
        <f t="shared" si="49"/>
        <v>Parede.Cerâmica</v>
      </c>
      <c r="P72" s="21" t="s">
        <v>704</v>
      </c>
      <c r="Q72" s="38" t="s">
        <v>705</v>
      </c>
      <c r="R72" s="77" t="s">
        <v>9</v>
      </c>
      <c r="S72" s="27" t="str">
        <f t="shared" si="1"/>
        <v>Composição</v>
      </c>
      <c r="T72" s="27" t="str">
        <f t="shared" si="1"/>
        <v>Camada</v>
      </c>
      <c r="U72" s="27" t="str">
        <f t="shared" si="1"/>
        <v>Paginada</v>
      </c>
      <c r="V72" s="77" t="s">
        <v>90</v>
      </c>
      <c r="W72" s="1" t="str">
        <f t="shared" si="2"/>
        <v>Key.Com.72</v>
      </c>
      <c r="X72" s="49" t="s">
        <v>283</v>
      </c>
      <c r="Y72" s="49" t="s">
        <v>168</v>
      </c>
    </row>
    <row r="73" spans="1:25" ht="6.6" customHeight="1" x14ac:dyDescent="0.3">
      <c r="A73" s="23">
        <v>73</v>
      </c>
      <c r="B73" s="2" t="s">
        <v>44</v>
      </c>
      <c r="C73" s="2" t="s">
        <v>104</v>
      </c>
      <c r="D73" s="2" t="s">
        <v>172</v>
      </c>
      <c r="E73" s="2" t="s">
        <v>614</v>
      </c>
      <c r="F73" s="2" t="s">
        <v>646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0"/>
        <v>Composição</v>
      </c>
      <c r="M73" s="26" t="str">
        <f t="shared" si="0"/>
        <v>Camada</v>
      </c>
      <c r="N73" s="26" t="str">
        <f t="shared" si="48"/>
        <v>Paginada</v>
      </c>
      <c r="O73" s="21" t="str">
        <f t="shared" si="49"/>
        <v>Parede.Porcelanato</v>
      </c>
      <c r="P73" s="21" t="s">
        <v>703</v>
      </c>
      <c r="Q73" s="38" t="s">
        <v>706</v>
      </c>
      <c r="R73" s="77" t="s">
        <v>9</v>
      </c>
      <c r="S73" s="27" t="str">
        <f t="shared" si="1"/>
        <v>Composição</v>
      </c>
      <c r="T73" s="27" t="str">
        <f t="shared" si="1"/>
        <v>Camada</v>
      </c>
      <c r="U73" s="27" t="str">
        <f t="shared" si="1"/>
        <v>Paginada</v>
      </c>
      <c r="V73" s="77" t="s">
        <v>90</v>
      </c>
      <c r="W73" s="1" t="str">
        <f t="shared" si="2"/>
        <v>Key.Com.73</v>
      </c>
      <c r="X73" s="49" t="s">
        <v>648</v>
      </c>
      <c r="Y73" s="49" t="s">
        <v>168</v>
      </c>
    </row>
    <row r="74" spans="1:25" ht="6.6" customHeight="1" x14ac:dyDescent="0.3">
      <c r="A74" s="23">
        <v>74</v>
      </c>
      <c r="B74" s="2" t="s">
        <v>44</v>
      </c>
      <c r="C74" s="2" t="s">
        <v>104</v>
      </c>
      <c r="D74" s="2" t="s">
        <v>172</v>
      </c>
      <c r="E74" s="2" t="s">
        <v>614</v>
      </c>
      <c r="F74" s="25" t="s">
        <v>696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0"/>
        <v>Composição</v>
      </c>
      <c r="M74" s="26" t="str">
        <f t="shared" si="0"/>
        <v>Camada</v>
      </c>
      <c r="N74" s="26" t="str">
        <f t="shared" si="48"/>
        <v>Paginada</v>
      </c>
      <c r="O74" s="21" t="str">
        <f t="shared" si="49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1"/>
        <v>Composição</v>
      </c>
      <c r="T74" s="27" t="str">
        <f t="shared" si="1"/>
        <v>Camada</v>
      </c>
      <c r="U74" s="27" t="str">
        <f t="shared" si="1"/>
        <v>Paginada</v>
      </c>
      <c r="V74" s="77" t="s">
        <v>90</v>
      </c>
      <c r="W74" s="1" t="str">
        <f t="shared" si="2"/>
        <v>Key.Com.74</v>
      </c>
      <c r="X74" s="49" t="s">
        <v>283</v>
      </c>
      <c r="Y74" s="49" t="s">
        <v>168</v>
      </c>
    </row>
    <row r="75" spans="1:25" ht="6.6" customHeight="1" x14ac:dyDescent="0.3">
      <c r="A75" s="23">
        <v>75</v>
      </c>
      <c r="B75" s="2" t="s">
        <v>44</v>
      </c>
      <c r="C75" s="2" t="s">
        <v>104</v>
      </c>
      <c r="D75" s="2" t="s">
        <v>172</v>
      </c>
      <c r="E75" s="2" t="s">
        <v>614</v>
      </c>
      <c r="F75" s="25" t="s">
        <v>702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ref="L75" si="104">CONCATENATE("", C75)</f>
        <v>Composição</v>
      </c>
      <c r="M75" s="26" t="str">
        <f t="shared" ref="M75" si="105">CONCATENATE("", D75)</f>
        <v>Camada</v>
      </c>
      <c r="N75" s="26" t="str">
        <f t="shared" ref="N75" si="106">(SUBSTITUTE(SUBSTITUTE(CONCATENATE("",E75),"."," ")," De "," de "))</f>
        <v>Paginada</v>
      </c>
      <c r="O75" s="21" t="str">
        <f t="shared" ref="O75" si="107">F75</f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ref="S75" si="108">SUBSTITUTE(C75, ".", " ")</f>
        <v>Composição</v>
      </c>
      <c r="T75" s="27" t="str">
        <f t="shared" ref="T75" si="109">SUBSTITUTE(D75, ".", " ")</f>
        <v>Camada</v>
      </c>
      <c r="U75" s="27" t="str">
        <f t="shared" ref="U75" si="110">SUBSTITUTE(E75, ".", " ")</f>
        <v>Paginada</v>
      </c>
      <c r="V75" s="77" t="s">
        <v>90</v>
      </c>
      <c r="W75" s="1" t="str">
        <f t="shared" si="2"/>
        <v>Key.Com.75</v>
      </c>
      <c r="X75" s="49" t="s">
        <v>283</v>
      </c>
      <c r="Y75" s="49" t="s">
        <v>168</v>
      </c>
    </row>
    <row r="76" spans="1:25" ht="6.6" customHeight="1" x14ac:dyDescent="0.3">
      <c r="A76" s="23">
        <v>76</v>
      </c>
      <c r="B76" s="2" t="s">
        <v>44</v>
      </c>
      <c r="C76" s="2" t="s">
        <v>104</v>
      </c>
      <c r="D76" s="2" t="s">
        <v>172</v>
      </c>
      <c r="E76" s="2" t="s">
        <v>614</v>
      </c>
      <c r="F76" s="25" t="s">
        <v>697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0"/>
        <v>Composição</v>
      </c>
      <c r="M76" s="26" t="str">
        <f t="shared" si="0"/>
        <v>Camada</v>
      </c>
      <c r="N76" s="26" t="str">
        <f t="shared" si="48"/>
        <v>Paginada</v>
      </c>
      <c r="O76" s="21" t="str">
        <f t="shared" si="49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1"/>
        <v>Composição</v>
      </c>
      <c r="T76" s="27" t="str">
        <f t="shared" si="1"/>
        <v>Camada</v>
      </c>
      <c r="U76" s="27" t="str">
        <f t="shared" si="1"/>
        <v>Paginada</v>
      </c>
      <c r="V76" s="77" t="s">
        <v>90</v>
      </c>
      <c r="W76" s="1" t="str">
        <f t="shared" si="2"/>
        <v>Key.Com.76</v>
      </c>
      <c r="X76" s="49" t="s">
        <v>283</v>
      </c>
      <c r="Y76" s="49" t="s">
        <v>168</v>
      </c>
    </row>
    <row r="77" spans="1:25" ht="6.6" customHeight="1" x14ac:dyDescent="0.3">
      <c r="A77" s="23">
        <v>77</v>
      </c>
      <c r="B77" s="2" t="s">
        <v>44</v>
      </c>
      <c r="C77" s="2" t="s">
        <v>104</v>
      </c>
      <c r="D77" s="2" t="s">
        <v>172</v>
      </c>
      <c r="E77" s="2" t="s">
        <v>614</v>
      </c>
      <c r="F77" s="25" t="s">
        <v>698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0"/>
        <v>Composição</v>
      </c>
      <c r="M77" s="26" t="str">
        <f t="shared" si="0"/>
        <v>Camada</v>
      </c>
      <c r="N77" s="26" t="str">
        <f t="shared" si="48"/>
        <v>Paginada</v>
      </c>
      <c r="O77" s="21" t="str">
        <f t="shared" si="49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1"/>
        <v>Composição</v>
      </c>
      <c r="T77" s="27" t="str">
        <f t="shared" si="1"/>
        <v>Camada</v>
      </c>
      <c r="U77" s="27" t="str">
        <f t="shared" si="1"/>
        <v>Paginada</v>
      </c>
      <c r="V77" s="77" t="s">
        <v>90</v>
      </c>
      <c r="W77" s="1" t="str">
        <f t="shared" si="2"/>
        <v>Key.Com.77</v>
      </c>
      <c r="X77" s="49" t="s">
        <v>283</v>
      </c>
      <c r="Y77" s="49" t="s">
        <v>168</v>
      </c>
    </row>
    <row r="78" spans="1:25" ht="6.6" customHeight="1" x14ac:dyDescent="0.3">
      <c r="A78" s="23">
        <v>78</v>
      </c>
      <c r="B78" s="2" t="s">
        <v>44</v>
      </c>
      <c r="C78" s="2" t="s">
        <v>104</v>
      </c>
      <c r="D78" s="2" t="s">
        <v>172</v>
      </c>
      <c r="E78" s="2" t="s">
        <v>614</v>
      </c>
      <c r="F78" s="25" t="s">
        <v>699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0"/>
        <v>Composição</v>
      </c>
      <c r="M78" s="26" t="str">
        <f t="shared" si="0"/>
        <v>Camada</v>
      </c>
      <c r="N78" s="26" t="str">
        <f t="shared" si="48"/>
        <v>Paginada</v>
      </c>
      <c r="O78" s="21" t="str">
        <f t="shared" si="49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1"/>
        <v>Composição</v>
      </c>
      <c r="T78" s="27" t="str">
        <f t="shared" si="1"/>
        <v>Camada</v>
      </c>
      <c r="U78" s="27" t="str">
        <f t="shared" si="1"/>
        <v>Paginada</v>
      </c>
      <c r="V78" s="77" t="s">
        <v>90</v>
      </c>
      <c r="W78" s="1" t="str">
        <f t="shared" si="2"/>
        <v>Key.Com.78</v>
      </c>
      <c r="X78" s="49" t="s">
        <v>283</v>
      </c>
      <c r="Y78" s="49" t="s">
        <v>168</v>
      </c>
    </row>
    <row r="79" spans="1:25" ht="6.6" customHeight="1" x14ac:dyDescent="0.3">
      <c r="A79" s="23">
        <v>79</v>
      </c>
      <c r="B79" s="2" t="s">
        <v>44</v>
      </c>
      <c r="C79" s="2" t="s">
        <v>104</v>
      </c>
      <c r="D79" s="2" t="s">
        <v>172</v>
      </c>
      <c r="E79" s="2" t="s">
        <v>614</v>
      </c>
      <c r="F79" s="2" t="s">
        <v>700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0"/>
        <v>Composição</v>
      </c>
      <c r="M79" s="26" t="str">
        <f t="shared" si="0"/>
        <v>Camada</v>
      </c>
      <c r="N79" s="26" t="str">
        <f t="shared" si="48"/>
        <v>Paginada</v>
      </c>
      <c r="O79" s="21" t="str">
        <f t="shared" si="49"/>
        <v>Parede.Alucobond</v>
      </c>
      <c r="P79" s="39" t="s">
        <v>567</v>
      </c>
      <c r="Q79" s="38" t="s">
        <v>568</v>
      </c>
      <c r="R79" s="77" t="s">
        <v>9</v>
      </c>
      <c r="S79" s="27" t="str">
        <f t="shared" si="1"/>
        <v>Composição</v>
      </c>
      <c r="T79" s="27" t="str">
        <f t="shared" si="1"/>
        <v>Camada</v>
      </c>
      <c r="U79" s="27" t="str">
        <f t="shared" si="1"/>
        <v>Paginada</v>
      </c>
      <c r="V79" s="77" t="s">
        <v>90</v>
      </c>
      <c r="W79" s="1" t="str">
        <f t="shared" si="2"/>
        <v>Key.Com.79</v>
      </c>
      <c r="X79" s="49" t="s">
        <v>283</v>
      </c>
      <c r="Y79" s="49" t="s">
        <v>168</v>
      </c>
    </row>
    <row r="80" spans="1:25" ht="6.6" customHeight="1" x14ac:dyDescent="0.3">
      <c r="A80" s="23">
        <v>80</v>
      </c>
      <c r="B80" s="2" t="s">
        <v>44</v>
      </c>
      <c r="C80" s="2" t="s">
        <v>104</v>
      </c>
      <c r="D80" s="2" t="s">
        <v>172</v>
      </c>
      <c r="E80" s="2" t="s">
        <v>614</v>
      </c>
      <c r="F80" s="25" t="s">
        <v>701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0"/>
        <v>Composição</v>
      </c>
      <c r="M80" s="26" t="str">
        <f t="shared" si="0"/>
        <v>Camada</v>
      </c>
      <c r="N80" s="26" t="str">
        <f t="shared" si="48"/>
        <v>Paginada</v>
      </c>
      <c r="O80" s="21" t="str">
        <f t="shared" si="49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1"/>
        <v>Composição</v>
      </c>
      <c r="T80" s="27" t="str">
        <f t="shared" si="1"/>
        <v>Camada</v>
      </c>
      <c r="U80" s="27" t="str">
        <f t="shared" si="1"/>
        <v>Paginada</v>
      </c>
      <c r="V80" s="77" t="s">
        <v>90</v>
      </c>
      <c r="W80" s="1" t="str">
        <f t="shared" si="2"/>
        <v>Key.Com.80</v>
      </c>
      <c r="X80" s="49" t="s">
        <v>283</v>
      </c>
      <c r="Y80" s="49" t="s">
        <v>168</v>
      </c>
    </row>
    <row r="81" spans="1:25" ht="6.6" customHeight="1" x14ac:dyDescent="0.3">
      <c r="A81" s="23">
        <v>81</v>
      </c>
      <c r="B81" s="2" t="s">
        <v>44</v>
      </c>
      <c r="C81" s="2" t="s">
        <v>104</v>
      </c>
      <c r="D81" s="2" t="s">
        <v>172</v>
      </c>
      <c r="E81" s="2" t="s">
        <v>615</v>
      </c>
      <c r="F81" s="2" t="s">
        <v>619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0"/>
        <v>Composição</v>
      </c>
      <c r="M81" s="26" t="str">
        <f t="shared" si="0"/>
        <v>Camada</v>
      </c>
      <c r="N81" s="26" t="str">
        <f t="shared" si="48"/>
        <v>Contínua</v>
      </c>
      <c r="O81" s="21" t="str">
        <f t="shared" si="49"/>
        <v>Piso.Carpete</v>
      </c>
      <c r="P81" s="21" t="s">
        <v>626</v>
      </c>
      <c r="Q81" s="38" t="s">
        <v>638</v>
      </c>
      <c r="R81" s="77" t="s">
        <v>9</v>
      </c>
      <c r="S81" s="27" t="str">
        <f t="shared" si="1"/>
        <v>Composição</v>
      </c>
      <c r="T81" s="27" t="str">
        <f t="shared" si="1"/>
        <v>Camada</v>
      </c>
      <c r="U81" s="27" t="str">
        <f t="shared" si="1"/>
        <v>Contínua</v>
      </c>
      <c r="V81" s="77" t="s">
        <v>90</v>
      </c>
      <c r="W81" s="1" t="str">
        <f t="shared" si="2"/>
        <v>Key.Com.81</v>
      </c>
      <c r="X81" s="49" t="s">
        <v>167</v>
      </c>
      <c r="Y81" s="49" t="s">
        <v>168</v>
      </c>
    </row>
    <row r="82" spans="1:25" ht="6.6" customHeight="1" x14ac:dyDescent="0.3">
      <c r="A82" s="23">
        <v>82</v>
      </c>
      <c r="B82" s="2" t="s">
        <v>44</v>
      </c>
      <c r="C82" s="2" t="s">
        <v>104</v>
      </c>
      <c r="D82" s="2" t="s">
        <v>172</v>
      </c>
      <c r="E82" s="2" t="s">
        <v>615</v>
      </c>
      <c r="F82" s="2" t="s">
        <v>603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ref="L82:M88" si="111">CONCATENATE("", C82)</f>
        <v>Composição</v>
      </c>
      <c r="M82" s="26" t="str">
        <f t="shared" si="111"/>
        <v>Camada</v>
      </c>
      <c r="N82" s="26" t="str">
        <f t="shared" si="48"/>
        <v>Contínua</v>
      </c>
      <c r="O82" s="21" t="str">
        <f t="shared" si="49"/>
        <v>Piso.Cimentado</v>
      </c>
      <c r="P82" s="21" t="s">
        <v>627</v>
      </c>
      <c r="Q82" s="38" t="s">
        <v>639</v>
      </c>
      <c r="R82" s="77" t="s">
        <v>9</v>
      </c>
      <c r="S82" s="27" t="str">
        <f t="shared" ref="S82:U88" si="112">SUBSTITUTE(C82, ".", " ")</f>
        <v>Composição</v>
      </c>
      <c r="T82" s="27" t="str">
        <f t="shared" si="112"/>
        <v>Camada</v>
      </c>
      <c r="U82" s="27" t="str">
        <f t="shared" si="112"/>
        <v>Contínua</v>
      </c>
      <c r="V82" s="77" t="s">
        <v>90</v>
      </c>
      <c r="W82" s="1" t="str">
        <f t="shared" si="2"/>
        <v>Key.Com.82</v>
      </c>
      <c r="X82" s="49" t="s">
        <v>167</v>
      </c>
      <c r="Y82" s="49" t="s">
        <v>168</v>
      </c>
    </row>
    <row r="83" spans="1:25" ht="6.6" customHeight="1" x14ac:dyDescent="0.3">
      <c r="A83" s="23">
        <v>83</v>
      </c>
      <c r="B83" s="2" t="s">
        <v>44</v>
      </c>
      <c r="C83" s="2" t="s">
        <v>104</v>
      </c>
      <c r="D83" s="2" t="s">
        <v>172</v>
      </c>
      <c r="E83" s="2" t="s">
        <v>615</v>
      </c>
      <c r="F83" s="2" t="s">
        <v>604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11"/>
        <v>Composição</v>
      </c>
      <c r="M83" s="26" t="str">
        <f t="shared" si="111"/>
        <v>Camada</v>
      </c>
      <c r="N83" s="26" t="str">
        <f t="shared" si="48"/>
        <v>Contínua</v>
      </c>
      <c r="O83" s="21" t="str">
        <f t="shared" si="49"/>
        <v>Piso.Gramado</v>
      </c>
      <c r="P83" s="21" t="s">
        <v>628</v>
      </c>
      <c r="Q83" s="38" t="s">
        <v>640</v>
      </c>
      <c r="R83" s="77" t="s">
        <v>9</v>
      </c>
      <c r="S83" s="27" t="str">
        <f t="shared" si="112"/>
        <v>Composição</v>
      </c>
      <c r="T83" s="27" t="str">
        <f t="shared" si="112"/>
        <v>Camada</v>
      </c>
      <c r="U83" s="27" t="str">
        <f t="shared" si="112"/>
        <v>Contínua</v>
      </c>
      <c r="V83" s="77" t="s">
        <v>90</v>
      </c>
      <c r="W83" s="1" t="str">
        <f t="shared" si="2"/>
        <v>Key.Com.83</v>
      </c>
      <c r="X83" s="49" t="s">
        <v>167</v>
      </c>
      <c r="Y83" s="49" t="s">
        <v>168</v>
      </c>
    </row>
    <row r="84" spans="1:25" ht="6.6" customHeight="1" x14ac:dyDescent="0.3">
      <c r="A84" s="23">
        <v>84</v>
      </c>
      <c r="B84" s="2" t="s">
        <v>44</v>
      </c>
      <c r="C84" s="2" t="s">
        <v>104</v>
      </c>
      <c r="D84" s="2" t="s">
        <v>172</v>
      </c>
      <c r="E84" s="2" t="s">
        <v>615</v>
      </c>
      <c r="F84" s="25" t="s">
        <v>590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ref="L84" si="113">CONCATENATE("", C84)</f>
        <v>Composição</v>
      </c>
      <c r="M84" s="26" t="str">
        <f t="shared" ref="M84" si="114">CONCATENATE("", D84)</f>
        <v>Camada</v>
      </c>
      <c r="N84" s="26" t="str">
        <f t="shared" ref="N84" si="115">(SUBSTITUTE(SUBSTITUTE(CONCATENATE("",E84),"."," ")," De "," de "))</f>
        <v>Contínua</v>
      </c>
      <c r="O84" s="21" t="str">
        <f t="shared" ref="O84" si="116">F84</f>
        <v>Pintura.Primer</v>
      </c>
      <c r="P84" s="39" t="s">
        <v>294</v>
      </c>
      <c r="Q84" s="38" t="s">
        <v>295</v>
      </c>
      <c r="R84" s="77" t="s">
        <v>9</v>
      </c>
      <c r="S84" s="27" t="str">
        <f t="shared" ref="S84" si="117">SUBSTITUTE(C84, ".", " ")</f>
        <v>Composição</v>
      </c>
      <c r="T84" s="27" t="str">
        <f t="shared" ref="T84" si="118">SUBSTITUTE(D84, ".", " ")</f>
        <v>Camada</v>
      </c>
      <c r="U84" s="27" t="str">
        <f t="shared" ref="U84" si="119">SUBSTITUTE(E84, ".", " ")</f>
        <v>Contínua</v>
      </c>
      <c r="V84" s="77" t="s">
        <v>90</v>
      </c>
      <c r="W84" s="1" t="str">
        <f t="shared" ref="W84" si="120">CONCATENATE("Key.",LEFT(C84,3),".",A84)</f>
        <v>Key.Com.84</v>
      </c>
      <c r="X84" s="49" t="s">
        <v>283</v>
      </c>
      <c r="Y84" s="49" t="s">
        <v>168</v>
      </c>
    </row>
    <row r="85" spans="1:25" ht="6.6" customHeight="1" x14ac:dyDescent="0.3">
      <c r="A85" s="23">
        <v>85</v>
      </c>
      <c r="B85" s="2" t="s">
        <v>44</v>
      </c>
      <c r="C85" s="2" t="s">
        <v>104</v>
      </c>
      <c r="D85" s="2" t="s">
        <v>172</v>
      </c>
      <c r="E85" s="2" t="s">
        <v>615</v>
      </c>
      <c r="F85" s="25" t="s">
        <v>980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11"/>
        <v>Composição</v>
      </c>
      <c r="M85" s="26" t="str">
        <f t="shared" si="111"/>
        <v>Camada</v>
      </c>
      <c r="N85" s="26" t="str">
        <f t="shared" si="48"/>
        <v>Contínua</v>
      </c>
      <c r="O85" s="21" t="str">
        <f t="shared" si="49"/>
        <v>Pintura.Proteção</v>
      </c>
      <c r="P85" s="39" t="s">
        <v>981</v>
      </c>
      <c r="Q85" s="38" t="s">
        <v>982</v>
      </c>
      <c r="R85" s="77" t="s">
        <v>9</v>
      </c>
      <c r="S85" s="27" t="str">
        <f t="shared" si="112"/>
        <v>Composição</v>
      </c>
      <c r="T85" s="27" t="str">
        <f t="shared" si="112"/>
        <v>Camada</v>
      </c>
      <c r="U85" s="27" t="str">
        <f t="shared" si="112"/>
        <v>Contínua</v>
      </c>
      <c r="V85" s="77" t="s">
        <v>90</v>
      </c>
      <c r="W85" s="1" t="str">
        <f t="shared" si="2"/>
        <v>Key.Com.85</v>
      </c>
      <c r="X85" s="49" t="s">
        <v>283</v>
      </c>
      <c r="Y85" s="49" t="s">
        <v>168</v>
      </c>
    </row>
    <row r="86" spans="1:25" ht="6.6" customHeight="1" x14ac:dyDescent="0.3">
      <c r="A86" s="23">
        <v>86</v>
      </c>
      <c r="B86" s="2" t="s">
        <v>44</v>
      </c>
      <c r="C86" s="2" t="s">
        <v>104</v>
      </c>
      <c r="D86" s="2" t="s">
        <v>172</v>
      </c>
      <c r="E86" s="2" t="s">
        <v>615</v>
      </c>
      <c r="F86" s="25" t="s">
        <v>591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11"/>
        <v>Composição</v>
      </c>
      <c r="M86" s="26" t="str">
        <f t="shared" si="111"/>
        <v>Camada</v>
      </c>
      <c r="N86" s="26" t="str">
        <f t="shared" si="48"/>
        <v>Contínua</v>
      </c>
      <c r="O86" s="21" t="str">
        <f t="shared" si="49"/>
        <v>Pintura.Demão.1</v>
      </c>
      <c r="P86" s="39" t="s">
        <v>594</v>
      </c>
      <c r="Q86" s="38" t="s">
        <v>597</v>
      </c>
      <c r="R86" s="77" t="s">
        <v>9</v>
      </c>
      <c r="S86" s="27" t="str">
        <f t="shared" si="112"/>
        <v>Composição</v>
      </c>
      <c r="T86" s="27" t="str">
        <f t="shared" si="112"/>
        <v>Camada</v>
      </c>
      <c r="U86" s="27" t="str">
        <f t="shared" si="112"/>
        <v>Contínua</v>
      </c>
      <c r="V86" s="77" t="s">
        <v>90</v>
      </c>
      <c r="W86" s="1" t="str">
        <f t="shared" si="2"/>
        <v>Key.Com.86</v>
      </c>
      <c r="X86" s="49" t="s">
        <v>283</v>
      </c>
      <c r="Y86" s="49" t="s">
        <v>168</v>
      </c>
    </row>
    <row r="87" spans="1:25" ht="6.6" customHeight="1" x14ac:dyDescent="0.3">
      <c r="A87" s="23">
        <v>87</v>
      </c>
      <c r="B87" s="2" t="s">
        <v>44</v>
      </c>
      <c r="C87" s="2" t="s">
        <v>104</v>
      </c>
      <c r="D87" s="2" t="s">
        <v>172</v>
      </c>
      <c r="E87" s="2" t="s">
        <v>615</v>
      </c>
      <c r="F87" s="25" t="s">
        <v>592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11"/>
        <v>Composição</v>
      </c>
      <c r="M87" s="26" t="str">
        <f t="shared" si="111"/>
        <v>Camada</v>
      </c>
      <c r="N87" s="26" t="str">
        <f t="shared" si="48"/>
        <v>Contínua</v>
      </c>
      <c r="O87" s="21" t="str">
        <f t="shared" si="49"/>
        <v>Pintura.Demão.2</v>
      </c>
      <c r="P87" s="39" t="s">
        <v>595</v>
      </c>
      <c r="Q87" s="38" t="s">
        <v>598</v>
      </c>
      <c r="R87" s="77" t="s">
        <v>9</v>
      </c>
      <c r="S87" s="27" t="str">
        <f t="shared" si="112"/>
        <v>Composição</v>
      </c>
      <c r="T87" s="27" t="str">
        <f t="shared" si="112"/>
        <v>Camada</v>
      </c>
      <c r="U87" s="27" t="str">
        <f t="shared" si="112"/>
        <v>Contínua</v>
      </c>
      <c r="V87" s="77" t="s">
        <v>90</v>
      </c>
      <c r="W87" s="1" t="str">
        <f t="shared" si="2"/>
        <v>Key.Com.87</v>
      </c>
      <c r="X87" s="49" t="s">
        <v>283</v>
      </c>
      <c r="Y87" s="49" t="s">
        <v>168</v>
      </c>
    </row>
    <row r="88" spans="1:25" ht="6.6" customHeight="1" x14ac:dyDescent="0.3">
      <c r="A88" s="23">
        <v>88</v>
      </c>
      <c r="B88" s="2" t="s">
        <v>44</v>
      </c>
      <c r="C88" s="2" t="s">
        <v>104</v>
      </c>
      <c r="D88" s="2" t="s">
        <v>172</v>
      </c>
      <c r="E88" s="2" t="s">
        <v>615</v>
      </c>
      <c r="F88" s="25" t="s">
        <v>593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11"/>
        <v>Composição</v>
      </c>
      <c r="M88" s="26" t="str">
        <f t="shared" si="111"/>
        <v>Camada</v>
      </c>
      <c r="N88" s="26" t="str">
        <f t="shared" si="48"/>
        <v>Contínua</v>
      </c>
      <c r="O88" s="21" t="str">
        <f t="shared" si="49"/>
        <v>Pintura.Demão.Final</v>
      </c>
      <c r="P88" s="39" t="s">
        <v>596</v>
      </c>
      <c r="Q88" s="38" t="s">
        <v>599</v>
      </c>
      <c r="R88" s="77" t="s">
        <v>9</v>
      </c>
      <c r="S88" s="27" t="str">
        <f t="shared" si="112"/>
        <v>Composição</v>
      </c>
      <c r="T88" s="27" t="str">
        <f t="shared" si="112"/>
        <v>Camada</v>
      </c>
      <c r="U88" s="27" t="str">
        <f t="shared" si="112"/>
        <v>Contínua</v>
      </c>
      <c r="V88" s="77" t="s">
        <v>90</v>
      </c>
      <c r="W88" s="1" t="str">
        <f t="shared" si="2"/>
        <v>Key.Com.88</v>
      </c>
      <c r="X88" s="49" t="s">
        <v>283</v>
      </c>
      <c r="Y88" s="49" t="s">
        <v>168</v>
      </c>
    </row>
    <row r="89" spans="1:25" ht="6.6" customHeight="1" x14ac:dyDescent="0.3">
      <c r="A89" s="23">
        <v>89</v>
      </c>
      <c r="B89" s="2" t="s">
        <v>44</v>
      </c>
      <c r="C89" s="2" t="s">
        <v>104</v>
      </c>
      <c r="D89" s="2" t="s">
        <v>172</v>
      </c>
      <c r="E89" s="2" t="s">
        <v>616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ref="L89:M100" si="121">CONCATENATE("", C89)</f>
        <v>Composição</v>
      </c>
      <c r="M89" s="26" t="str">
        <f t="shared" si="121"/>
        <v>Camada</v>
      </c>
      <c r="N89" s="26" t="str">
        <f t="shared" ref="N89:N100" si="122">(SUBSTITUTE(SUBSTITUTE(CONCATENATE("",E89),"."," ")," De "," de "))</f>
        <v>Lisa</v>
      </c>
      <c r="O89" s="21" t="str">
        <f t="shared" ref="O89:O100" si="123">F89</f>
        <v>Gesso</v>
      </c>
      <c r="P89" s="39" t="s">
        <v>174</v>
      </c>
      <c r="Q89" s="38" t="s">
        <v>760</v>
      </c>
      <c r="R89" s="77" t="s">
        <v>9</v>
      </c>
      <c r="S89" s="27" t="str">
        <f t="shared" ref="S89:U100" si="124">SUBSTITUTE(C89, ".", " ")</f>
        <v>Composição</v>
      </c>
      <c r="T89" s="27" t="str">
        <f t="shared" si="124"/>
        <v>Camada</v>
      </c>
      <c r="U89" s="27" t="str">
        <f t="shared" si="124"/>
        <v>Lisa</v>
      </c>
      <c r="V89" s="77" t="s">
        <v>90</v>
      </c>
      <c r="W89" s="1" t="str">
        <f t="shared" si="2"/>
        <v>Key.Com.89</v>
      </c>
      <c r="X89" s="49" t="s">
        <v>175</v>
      </c>
      <c r="Y89" s="49" t="s">
        <v>168</v>
      </c>
    </row>
    <row r="90" spans="1:25" ht="6.6" customHeight="1" x14ac:dyDescent="0.3">
      <c r="A90" s="23">
        <v>90</v>
      </c>
      <c r="B90" s="2" t="s">
        <v>44</v>
      </c>
      <c r="C90" s="2" t="s">
        <v>104</v>
      </c>
      <c r="D90" s="2" t="s">
        <v>172</v>
      </c>
      <c r="E90" s="2" t="s">
        <v>616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21"/>
        <v>Composição</v>
      </c>
      <c r="M90" s="26" t="str">
        <f t="shared" si="121"/>
        <v>Camada</v>
      </c>
      <c r="N90" s="26" t="str">
        <f t="shared" si="122"/>
        <v>Lisa</v>
      </c>
      <c r="O90" s="21" t="str">
        <f t="shared" si="123"/>
        <v>Gesso.Emplacado</v>
      </c>
      <c r="P90" s="39" t="s">
        <v>177</v>
      </c>
      <c r="Q90" s="38" t="s">
        <v>759</v>
      </c>
      <c r="R90" s="77" t="s">
        <v>9</v>
      </c>
      <c r="S90" s="27" t="str">
        <f t="shared" si="124"/>
        <v>Composição</v>
      </c>
      <c r="T90" s="27" t="str">
        <f t="shared" si="124"/>
        <v>Camada</v>
      </c>
      <c r="U90" s="27" t="str">
        <f t="shared" si="124"/>
        <v>Lisa</v>
      </c>
      <c r="V90" s="77" t="s">
        <v>90</v>
      </c>
      <c r="W90" s="1" t="str">
        <f t="shared" si="2"/>
        <v>Key.Com.90</v>
      </c>
      <c r="X90" s="49" t="s">
        <v>175</v>
      </c>
      <c r="Y90" s="49" t="s">
        <v>168</v>
      </c>
    </row>
    <row r="91" spans="1:25" ht="6.6" customHeight="1" x14ac:dyDescent="0.3">
      <c r="A91" s="23">
        <v>91</v>
      </c>
      <c r="B91" s="2" t="s">
        <v>44</v>
      </c>
      <c r="C91" s="2" t="s">
        <v>104</v>
      </c>
      <c r="D91" s="2" t="s">
        <v>172</v>
      </c>
      <c r="E91" s="2" t="s">
        <v>617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21"/>
        <v>Composição</v>
      </c>
      <c r="M91" s="26" t="str">
        <f t="shared" si="121"/>
        <v>Camada</v>
      </c>
      <c r="N91" s="26" t="str">
        <f t="shared" si="122"/>
        <v>Modulada</v>
      </c>
      <c r="O91" s="21" t="str">
        <f t="shared" si="123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124"/>
        <v>Composição</v>
      </c>
      <c r="T91" s="27" t="str">
        <f t="shared" si="124"/>
        <v>Camada</v>
      </c>
      <c r="U91" s="27" t="str">
        <f t="shared" si="124"/>
        <v>Modulada</v>
      </c>
      <c r="V91" s="77" t="s">
        <v>90</v>
      </c>
      <c r="W91" s="1" t="str">
        <f t="shared" si="2"/>
        <v>Key.Com.91</v>
      </c>
      <c r="X91" s="49" t="s">
        <v>175</v>
      </c>
      <c r="Y91" s="49" t="s">
        <v>168</v>
      </c>
    </row>
    <row r="92" spans="1:25" ht="6.6" customHeight="1" x14ac:dyDescent="0.3">
      <c r="A92" s="23">
        <v>92</v>
      </c>
      <c r="B92" s="2" t="s">
        <v>44</v>
      </c>
      <c r="C92" s="2" t="s">
        <v>104</v>
      </c>
      <c r="D92" s="2" t="s">
        <v>172</v>
      </c>
      <c r="E92" s="2" t="s">
        <v>617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21"/>
        <v>Composição</v>
      </c>
      <c r="M92" s="26" t="str">
        <f t="shared" si="121"/>
        <v>Camada</v>
      </c>
      <c r="N92" s="26" t="str">
        <f t="shared" si="122"/>
        <v>Modulada</v>
      </c>
      <c r="O92" s="21" t="str">
        <f t="shared" si="123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124"/>
        <v>Composição</v>
      </c>
      <c r="T92" s="27" t="str">
        <f t="shared" si="124"/>
        <v>Camada</v>
      </c>
      <c r="U92" s="27" t="str">
        <f t="shared" si="124"/>
        <v>Modulada</v>
      </c>
      <c r="V92" s="77" t="s">
        <v>90</v>
      </c>
      <c r="W92" s="1" t="str">
        <f t="shared" si="2"/>
        <v>Key.Com.92</v>
      </c>
      <c r="X92" s="49" t="s">
        <v>175</v>
      </c>
      <c r="Y92" s="49" t="s">
        <v>168</v>
      </c>
    </row>
    <row r="93" spans="1:25" ht="6.6" customHeight="1" x14ac:dyDescent="0.3">
      <c r="A93" s="23">
        <v>93</v>
      </c>
      <c r="B93" s="2" t="s">
        <v>44</v>
      </c>
      <c r="C93" s="2" t="s">
        <v>104</v>
      </c>
      <c r="D93" s="2" t="s">
        <v>172</v>
      </c>
      <c r="E93" s="2" t="s">
        <v>618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21"/>
        <v>Composição</v>
      </c>
      <c r="M93" s="26" t="str">
        <f t="shared" si="121"/>
        <v>Camada</v>
      </c>
      <c r="N93" s="26" t="str">
        <f t="shared" si="122"/>
        <v>Acústica</v>
      </c>
      <c r="O93" s="21" t="str">
        <f t="shared" si="123"/>
        <v>Placa.Espuma</v>
      </c>
      <c r="P93" s="39" t="s">
        <v>185</v>
      </c>
      <c r="Q93" s="38" t="s">
        <v>764</v>
      </c>
      <c r="R93" s="77" t="s">
        <v>9</v>
      </c>
      <c r="S93" s="27" t="str">
        <f t="shared" si="124"/>
        <v>Composição</v>
      </c>
      <c r="T93" s="27" t="str">
        <f t="shared" si="124"/>
        <v>Camada</v>
      </c>
      <c r="U93" s="27" t="str">
        <f t="shared" si="124"/>
        <v>Acústica</v>
      </c>
      <c r="V93" s="77" t="s">
        <v>90</v>
      </c>
      <c r="W93" s="1" t="str">
        <f t="shared" si="2"/>
        <v>Key.Com.93</v>
      </c>
      <c r="X93" s="49" t="s">
        <v>175</v>
      </c>
      <c r="Y93" s="49" t="s">
        <v>168</v>
      </c>
    </row>
    <row r="94" spans="1:25" ht="6.6" customHeight="1" x14ac:dyDescent="0.3">
      <c r="A94" s="23">
        <v>94</v>
      </c>
      <c r="B94" s="2" t="s">
        <v>44</v>
      </c>
      <c r="C94" s="2" t="s">
        <v>104</v>
      </c>
      <c r="D94" s="2" t="s">
        <v>172</v>
      </c>
      <c r="E94" s="2" t="s">
        <v>618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21"/>
        <v>Composição</v>
      </c>
      <c r="M94" s="26" t="str">
        <f t="shared" si="121"/>
        <v>Camada</v>
      </c>
      <c r="N94" s="26" t="str">
        <f t="shared" si="122"/>
        <v>Acústica</v>
      </c>
      <c r="O94" s="21" t="str">
        <f t="shared" si="123"/>
        <v>Placa.3D</v>
      </c>
      <c r="P94" s="39" t="s">
        <v>187</v>
      </c>
      <c r="Q94" s="38" t="s">
        <v>765</v>
      </c>
      <c r="R94" s="77" t="s">
        <v>9</v>
      </c>
      <c r="S94" s="27" t="str">
        <f t="shared" si="124"/>
        <v>Composição</v>
      </c>
      <c r="T94" s="27" t="str">
        <f t="shared" si="124"/>
        <v>Camada</v>
      </c>
      <c r="U94" s="27" t="str">
        <f t="shared" si="124"/>
        <v>Acústica</v>
      </c>
      <c r="V94" s="77" t="s">
        <v>90</v>
      </c>
      <c r="W94" s="1" t="str">
        <f t="shared" si="2"/>
        <v>Key.Com.94</v>
      </c>
      <c r="X94" s="49" t="s">
        <v>175</v>
      </c>
      <c r="Y94" s="49" t="s">
        <v>168</v>
      </c>
    </row>
    <row r="95" spans="1:25" ht="6.6" customHeight="1" x14ac:dyDescent="0.3">
      <c r="A95" s="23">
        <v>95</v>
      </c>
      <c r="B95" s="2" t="s">
        <v>44</v>
      </c>
      <c r="C95" s="2" t="s">
        <v>104</v>
      </c>
      <c r="D95" s="2" t="s">
        <v>172</v>
      </c>
      <c r="E95" s="2" t="s">
        <v>618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21"/>
        <v>Composição</v>
      </c>
      <c r="M95" s="26" t="str">
        <f t="shared" si="121"/>
        <v>Camada</v>
      </c>
      <c r="N95" s="26" t="str">
        <f t="shared" si="122"/>
        <v>Acústica</v>
      </c>
      <c r="O95" s="21" t="str">
        <f t="shared" si="123"/>
        <v>Placa.Shell</v>
      </c>
      <c r="P95" s="39" t="s">
        <v>189</v>
      </c>
      <c r="Q95" s="38" t="s">
        <v>766</v>
      </c>
      <c r="R95" s="77" t="s">
        <v>9</v>
      </c>
      <c r="S95" s="27" t="str">
        <f t="shared" si="124"/>
        <v>Composição</v>
      </c>
      <c r="T95" s="27" t="str">
        <f t="shared" si="124"/>
        <v>Camada</v>
      </c>
      <c r="U95" s="27" t="str">
        <f t="shared" si="124"/>
        <v>Acústica</v>
      </c>
      <c r="V95" s="77" t="s">
        <v>90</v>
      </c>
      <c r="W95" s="1" t="str">
        <f t="shared" si="2"/>
        <v>Key.Com.95</v>
      </c>
      <c r="X95" s="49" t="s">
        <v>175</v>
      </c>
      <c r="Y95" s="49" t="s">
        <v>168</v>
      </c>
    </row>
    <row r="96" spans="1:25" ht="6.6" customHeight="1" x14ac:dyDescent="0.3">
      <c r="A96" s="23">
        <v>96</v>
      </c>
      <c r="B96" s="2" t="s">
        <v>44</v>
      </c>
      <c r="C96" s="2" t="s">
        <v>104</v>
      </c>
      <c r="D96" s="2" t="s">
        <v>172</v>
      </c>
      <c r="E96" s="2" t="s">
        <v>618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21"/>
        <v>Composição</v>
      </c>
      <c r="M96" s="26" t="str">
        <f t="shared" si="121"/>
        <v>Camada</v>
      </c>
      <c r="N96" s="26" t="str">
        <f t="shared" si="122"/>
        <v>Acústica</v>
      </c>
      <c r="O96" s="21" t="str">
        <f t="shared" si="123"/>
        <v>Baffle.Cilíndrico</v>
      </c>
      <c r="P96" s="39" t="s">
        <v>761</v>
      </c>
      <c r="Q96" s="38" t="s">
        <v>767</v>
      </c>
      <c r="R96" s="77" t="s">
        <v>9</v>
      </c>
      <c r="S96" s="27" t="str">
        <f t="shared" si="124"/>
        <v>Composição</v>
      </c>
      <c r="T96" s="27" t="str">
        <f t="shared" si="124"/>
        <v>Camada</v>
      </c>
      <c r="U96" s="27" t="str">
        <f t="shared" si="124"/>
        <v>Acústica</v>
      </c>
      <c r="V96" s="77" t="s">
        <v>90</v>
      </c>
      <c r="W96" s="1" t="str">
        <f t="shared" si="2"/>
        <v>Key.Com.96</v>
      </c>
      <c r="X96" s="49" t="s">
        <v>175</v>
      </c>
      <c r="Y96" s="49" t="s">
        <v>168</v>
      </c>
    </row>
    <row r="97" spans="1:25" ht="6.6" customHeight="1" x14ac:dyDescent="0.3">
      <c r="A97" s="23">
        <v>97</v>
      </c>
      <c r="B97" s="2" t="s">
        <v>44</v>
      </c>
      <c r="C97" s="2" t="s">
        <v>104</v>
      </c>
      <c r="D97" s="2" t="s">
        <v>172</v>
      </c>
      <c r="E97" s="2" t="s">
        <v>618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21"/>
        <v>Composição</v>
      </c>
      <c r="M97" s="26" t="str">
        <f t="shared" si="121"/>
        <v>Camada</v>
      </c>
      <c r="N97" s="26" t="str">
        <f t="shared" si="122"/>
        <v>Acústica</v>
      </c>
      <c r="O97" s="21" t="str">
        <f t="shared" si="123"/>
        <v>Baffle.Linear</v>
      </c>
      <c r="P97" s="39" t="s">
        <v>762</v>
      </c>
      <c r="Q97" s="38" t="s">
        <v>768</v>
      </c>
      <c r="R97" s="77" t="s">
        <v>9</v>
      </c>
      <c r="S97" s="27" t="str">
        <f t="shared" si="124"/>
        <v>Composição</v>
      </c>
      <c r="T97" s="27" t="str">
        <f t="shared" si="124"/>
        <v>Camada</v>
      </c>
      <c r="U97" s="27" t="str">
        <f t="shared" si="124"/>
        <v>Acústica</v>
      </c>
      <c r="V97" s="77" t="s">
        <v>90</v>
      </c>
      <c r="W97" s="1" t="str">
        <f t="shared" si="2"/>
        <v>Key.Com.97</v>
      </c>
      <c r="X97" s="49" t="s">
        <v>175</v>
      </c>
      <c r="Y97" s="49" t="s">
        <v>168</v>
      </c>
    </row>
    <row r="98" spans="1:25" ht="6.6" customHeight="1" x14ac:dyDescent="0.3">
      <c r="A98" s="23">
        <v>98</v>
      </c>
      <c r="B98" s="2" t="s">
        <v>44</v>
      </c>
      <c r="C98" s="2" t="s">
        <v>104</v>
      </c>
      <c r="D98" s="2" t="s">
        <v>172</v>
      </c>
      <c r="E98" s="2" t="s">
        <v>618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si="121"/>
        <v>Composição</v>
      </c>
      <c r="M98" s="26" t="str">
        <f t="shared" si="121"/>
        <v>Camada</v>
      </c>
      <c r="N98" s="26" t="str">
        <f t="shared" si="122"/>
        <v>Acústica</v>
      </c>
      <c r="O98" s="21" t="str">
        <f t="shared" si="123"/>
        <v>Nuvem.Quadrada</v>
      </c>
      <c r="P98" s="39" t="s">
        <v>770</v>
      </c>
      <c r="Q98" s="38" t="s">
        <v>773</v>
      </c>
      <c r="R98" s="77" t="s">
        <v>9</v>
      </c>
      <c r="S98" s="27" t="str">
        <f t="shared" si="124"/>
        <v>Composição</v>
      </c>
      <c r="T98" s="27" t="str">
        <f t="shared" si="124"/>
        <v>Camada</v>
      </c>
      <c r="U98" s="27" t="str">
        <f t="shared" si="124"/>
        <v>Acústica</v>
      </c>
      <c r="V98" s="77" t="s">
        <v>90</v>
      </c>
      <c r="W98" s="1" t="str">
        <f t="shared" si="2"/>
        <v>Key.Com.98</v>
      </c>
      <c r="X98" s="49" t="s">
        <v>175</v>
      </c>
      <c r="Y98" s="49" t="s">
        <v>168</v>
      </c>
    </row>
    <row r="99" spans="1:25" ht="6.6" customHeight="1" x14ac:dyDescent="0.3">
      <c r="A99" s="23">
        <v>99</v>
      </c>
      <c r="B99" s="2" t="s">
        <v>44</v>
      </c>
      <c r="C99" s="2" t="s">
        <v>104</v>
      </c>
      <c r="D99" s="2" t="s">
        <v>172</v>
      </c>
      <c r="E99" s="2" t="s">
        <v>618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121"/>
        <v>Composição</v>
      </c>
      <c r="M99" s="26" t="str">
        <f t="shared" si="121"/>
        <v>Camada</v>
      </c>
      <c r="N99" s="26" t="str">
        <f t="shared" si="122"/>
        <v>Acústica</v>
      </c>
      <c r="O99" s="21" t="str">
        <f t="shared" si="123"/>
        <v>Nuvem.Circular</v>
      </c>
      <c r="P99" s="39" t="s">
        <v>771</v>
      </c>
      <c r="Q99" s="38" t="s">
        <v>772</v>
      </c>
      <c r="R99" s="77" t="s">
        <v>9</v>
      </c>
      <c r="S99" s="27" t="str">
        <f t="shared" si="124"/>
        <v>Composição</v>
      </c>
      <c r="T99" s="27" t="str">
        <f t="shared" si="124"/>
        <v>Camada</v>
      </c>
      <c r="U99" s="27" t="str">
        <f t="shared" si="124"/>
        <v>Acústica</v>
      </c>
      <c r="V99" s="77" t="s">
        <v>90</v>
      </c>
      <c r="W99" s="1" t="str">
        <f t="shared" si="2"/>
        <v>Key.Com.99</v>
      </c>
      <c r="X99" s="49" t="s">
        <v>175</v>
      </c>
      <c r="Y99" s="49" t="s">
        <v>168</v>
      </c>
    </row>
    <row r="100" spans="1:25" ht="6.6" customHeight="1" x14ac:dyDescent="0.3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618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121"/>
        <v>Composição</v>
      </c>
      <c r="M100" s="26" t="str">
        <f t="shared" si="121"/>
        <v>Camada</v>
      </c>
      <c r="N100" s="26" t="str">
        <f t="shared" si="122"/>
        <v>Acústica</v>
      </c>
      <c r="O100" s="21" t="str">
        <f t="shared" si="123"/>
        <v>Nuvem.Geométrica</v>
      </c>
      <c r="P100" s="39" t="s">
        <v>763</v>
      </c>
      <c r="Q100" s="38" t="s">
        <v>769</v>
      </c>
      <c r="R100" s="77" t="s">
        <v>9</v>
      </c>
      <c r="S100" s="27" t="str">
        <f t="shared" si="124"/>
        <v>Composição</v>
      </c>
      <c r="T100" s="27" t="str">
        <f t="shared" si="124"/>
        <v>Camada</v>
      </c>
      <c r="U100" s="27" t="str">
        <f t="shared" si="124"/>
        <v>Acústica</v>
      </c>
      <c r="V100" s="77" t="s">
        <v>90</v>
      </c>
      <c r="W100" s="1" t="str">
        <f t="shared" si="2"/>
        <v>Key.Com.100</v>
      </c>
      <c r="X100" s="49" t="s">
        <v>175</v>
      </c>
      <c r="Y100" s="49" t="s">
        <v>168</v>
      </c>
    </row>
    <row r="101" spans="1:25" ht="6.6" customHeight="1" x14ac:dyDescent="0.3">
      <c r="A101" s="23">
        <v>101</v>
      </c>
      <c r="B101" s="2" t="s">
        <v>44</v>
      </c>
      <c r="C101" s="2" t="s">
        <v>405</v>
      </c>
      <c r="D101" s="24" t="s">
        <v>707</v>
      </c>
      <c r="E101" s="2" t="s">
        <v>709</v>
      </c>
      <c r="F101" s="25" t="s">
        <v>726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 t="shared" ref="L101:M124" si="125">CONCATENATE("", C101)</f>
        <v>Vedação</v>
      </c>
      <c r="M101" s="26" t="str">
        <f t="shared" si="125"/>
        <v>Parede</v>
      </c>
      <c r="N101" s="26" t="str">
        <f t="shared" ref="N101:N144" si="126">(SUBSTITUTE(SUBSTITUTE(CONCATENATE("",E101),"."," ")," De "," de "))</f>
        <v>Moldada</v>
      </c>
      <c r="O101" s="21" t="str">
        <f t="shared" ref="O101:O144" si="127">F101</f>
        <v>Muro.Interno.Alto</v>
      </c>
      <c r="P101" s="39" t="s">
        <v>730</v>
      </c>
      <c r="Q101" s="39" t="s">
        <v>737</v>
      </c>
      <c r="R101" s="77" t="s">
        <v>9</v>
      </c>
      <c r="S101" s="27" t="str">
        <f t="shared" ref="S101:U124" si="128">SUBSTITUTE(C101, ".", " ")</f>
        <v>Vedação</v>
      </c>
      <c r="T101" s="27" t="str">
        <f t="shared" si="128"/>
        <v>Parede</v>
      </c>
      <c r="U101" s="27" t="str">
        <f t="shared" si="128"/>
        <v>Moldada</v>
      </c>
      <c r="V101" s="77" t="s">
        <v>90</v>
      </c>
      <c r="W101" s="1" t="str">
        <f t="shared" ref="W101:W187" si="129">CONCATENATE("Key.",LEFT(C101,3),".",A101)</f>
        <v>Key.Ved.101</v>
      </c>
      <c r="X101" s="49" t="s">
        <v>232</v>
      </c>
      <c r="Y101" s="49" t="s">
        <v>233</v>
      </c>
    </row>
    <row r="102" spans="1:25" ht="6.6" customHeight="1" x14ac:dyDescent="0.3">
      <c r="A102" s="23">
        <v>102</v>
      </c>
      <c r="B102" s="2" t="s">
        <v>44</v>
      </c>
      <c r="C102" s="2" t="s">
        <v>405</v>
      </c>
      <c r="D102" s="24" t="s">
        <v>707</v>
      </c>
      <c r="E102" s="2" t="s">
        <v>709</v>
      </c>
      <c r="F102" s="25" t="s">
        <v>727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 t="shared" ref="L102:L104" si="130">CONCATENATE("", C102)</f>
        <v>Vedação</v>
      </c>
      <c r="M102" s="26" t="str">
        <f t="shared" ref="M102:M104" si="131">CONCATENATE("", D102)</f>
        <v>Parede</v>
      </c>
      <c r="N102" s="26" t="str">
        <f t="shared" ref="N102:N104" si="132">(SUBSTITUTE(SUBSTITUTE(CONCATENATE("",E102),"."," ")," De "," de "))</f>
        <v>Moldada</v>
      </c>
      <c r="O102" s="21" t="str">
        <f t="shared" ref="O102:O104" si="133">F102</f>
        <v>Muro.Interno.Baixo</v>
      </c>
      <c r="P102" s="39" t="s">
        <v>731</v>
      </c>
      <c r="Q102" s="39" t="s">
        <v>734</v>
      </c>
      <c r="R102" s="77" t="s">
        <v>9</v>
      </c>
      <c r="S102" s="27" t="str">
        <f t="shared" ref="S102:S104" si="134">SUBSTITUTE(C102, ".", " ")</f>
        <v>Vedação</v>
      </c>
      <c r="T102" s="27" t="str">
        <f t="shared" ref="T102:T104" si="135">SUBSTITUTE(D102, ".", " ")</f>
        <v>Parede</v>
      </c>
      <c r="U102" s="27" t="str">
        <f t="shared" ref="U102:U104" si="136">SUBSTITUTE(E102, ".", " ")</f>
        <v>Moldada</v>
      </c>
      <c r="V102" s="77" t="s">
        <v>90</v>
      </c>
      <c r="W102" s="1" t="str">
        <f t="shared" si="129"/>
        <v>Key.Ved.102</v>
      </c>
      <c r="X102" s="49" t="s">
        <v>232</v>
      </c>
      <c r="Y102" s="49" t="s">
        <v>233</v>
      </c>
    </row>
    <row r="103" spans="1:25" ht="6.6" customHeight="1" x14ac:dyDescent="0.3">
      <c r="A103" s="23">
        <v>103</v>
      </c>
      <c r="B103" s="2" t="s">
        <v>44</v>
      </c>
      <c r="C103" s="2" t="s">
        <v>405</v>
      </c>
      <c r="D103" s="24" t="s">
        <v>707</v>
      </c>
      <c r="E103" s="2" t="s">
        <v>709</v>
      </c>
      <c r="F103" s="25" t="s">
        <v>728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 t="shared" si="130"/>
        <v>Vedação</v>
      </c>
      <c r="M103" s="26" t="str">
        <f t="shared" si="131"/>
        <v>Parede</v>
      </c>
      <c r="N103" s="26" t="str">
        <f t="shared" si="132"/>
        <v>Moldada</v>
      </c>
      <c r="O103" s="21" t="str">
        <f t="shared" si="133"/>
        <v>Muro.Externo.Alto</v>
      </c>
      <c r="P103" s="39" t="s">
        <v>732</v>
      </c>
      <c r="Q103" s="39" t="s">
        <v>735</v>
      </c>
      <c r="R103" s="77" t="s">
        <v>9</v>
      </c>
      <c r="S103" s="27" t="str">
        <f t="shared" si="134"/>
        <v>Vedação</v>
      </c>
      <c r="T103" s="27" t="str">
        <f t="shared" si="135"/>
        <v>Parede</v>
      </c>
      <c r="U103" s="27" t="str">
        <f t="shared" si="136"/>
        <v>Moldada</v>
      </c>
      <c r="V103" s="77" t="s">
        <v>90</v>
      </c>
      <c r="W103" s="1" t="str">
        <f t="shared" si="129"/>
        <v>Key.Ved.103</v>
      </c>
      <c r="X103" s="49" t="s">
        <v>232</v>
      </c>
      <c r="Y103" s="49" t="s">
        <v>233</v>
      </c>
    </row>
    <row r="104" spans="1:25" ht="6.6" customHeight="1" x14ac:dyDescent="0.3">
      <c r="A104" s="23">
        <v>104</v>
      </c>
      <c r="B104" s="2" t="s">
        <v>44</v>
      </c>
      <c r="C104" s="2" t="s">
        <v>405</v>
      </c>
      <c r="D104" s="24" t="s">
        <v>707</v>
      </c>
      <c r="E104" s="2" t="s">
        <v>709</v>
      </c>
      <c r="F104" s="25" t="s">
        <v>729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 t="shared" si="130"/>
        <v>Vedação</v>
      </c>
      <c r="M104" s="26" t="str">
        <f t="shared" si="131"/>
        <v>Parede</v>
      </c>
      <c r="N104" s="26" t="str">
        <f t="shared" si="132"/>
        <v>Moldada</v>
      </c>
      <c r="O104" s="21" t="str">
        <f t="shared" si="133"/>
        <v>Muro.Externo.Baixo</v>
      </c>
      <c r="P104" s="39" t="s">
        <v>733</v>
      </c>
      <c r="Q104" s="39" t="s">
        <v>736</v>
      </c>
      <c r="R104" s="77" t="s">
        <v>9</v>
      </c>
      <c r="S104" s="27" t="str">
        <f t="shared" si="134"/>
        <v>Vedação</v>
      </c>
      <c r="T104" s="27" t="str">
        <f t="shared" si="135"/>
        <v>Parede</v>
      </c>
      <c r="U104" s="27" t="str">
        <f t="shared" si="136"/>
        <v>Moldada</v>
      </c>
      <c r="V104" s="77" t="s">
        <v>90</v>
      </c>
      <c r="W104" s="1" t="str">
        <f t="shared" si="129"/>
        <v>Key.Ved.104</v>
      </c>
      <c r="X104" s="49" t="s">
        <v>232</v>
      </c>
      <c r="Y104" s="49" t="s">
        <v>233</v>
      </c>
    </row>
    <row r="105" spans="1:25" ht="6.6" customHeight="1" x14ac:dyDescent="0.3">
      <c r="A105" s="23">
        <v>105</v>
      </c>
      <c r="B105" s="2" t="s">
        <v>44</v>
      </c>
      <c r="C105" s="2" t="s">
        <v>405</v>
      </c>
      <c r="D105" s="24" t="s">
        <v>707</v>
      </c>
      <c r="E105" s="2" t="s">
        <v>296</v>
      </c>
      <c r="F105" s="25" t="s">
        <v>741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 t="shared" ref="L105" si="137">CONCATENATE("", C105)</f>
        <v>Vedação</v>
      </c>
      <c r="M105" s="26" t="str">
        <f t="shared" ref="M105" si="138">CONCATENATE("", D105)</f>
        <v>Parede</v>
      </c>
      <c r="N105" s="26" t="str">
        <f t="shared" ref="N105" si="139">(SUBSTITUTE(SUBSTITUTE(CONCATENATE("",E105),"."," ")," De "," de "))</f>
        <v>Assentada</v>
      </c>
      <c r="O105" s="21" t="str">
        <f t="shared" ref="O105" si="140">F105</f>
        <v>Parede.Interna.Alta</v>
      </c>
      <c r="P105" s="39" t="s">
        <v>569</v>
      </c>
      <c r="Q105" s="39" t="s">
        <v>572</v>
      </c>
      <c r="R105" s="77" t="s">
        <v>9</v>
      </c>
      <c r="S105" s="27" t="str">
        <f t="shared" ref="S105" si="141">SUBSTITUTE(C105, ".", " ")</f>
        <v>Vedação</v>
      </c>
      <c r="T105" s="27" t="str">
        <f t="shared" ref="T105" si="142">SUBSTITUTE(D105, ".", " ")</f>
        <v>Parede</v>
      </c>
      <c r="U105" s="27" t="str">
        <f t="shared" ref="U105" si="143">SUBSTITUTE(E105, ".", " ")</f>
        <v>Assentada</v>
      </c>
      <c r="V105" s="77" t="s">
        <v>90</v>
      </c>
      <c r="W105" s="1" t="str">
        <f t="shared" si="129"/>
        <v>Key.Ved.105</v>
      </c>
      <c r="X105" s="49" t="s">
        <v>232</v>
      </c>
      <c r="Y105" s="49" t="s">
        <v>233</v>
      </c>
    </row>
    <row r="106" spans="1:25" ht="6.6" customHeight="1" x14ac:dyDescent="0.3">
      <c r="A106" s="23">
        <v>106</v>
      </c>
      <c r="B106" s="2" t="s">
        <v>44</v>
      </c>
      <c r="C106" s="2" t="s">
        <v>405</v>
      </c>
      <c r="D106" s="24" t="s">
        <v>707</v>
      </c>
      <c r="E106" s="2" t="s">
        <v>296</v>
      </c>
      <c r="F106" s="25" t="s">
        <v>742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 t="shared" si="125"/>
        <v>Vedação</v>
      </c>
      <c r="M106" s="26" t="str">
        <f t="shared" si="125"/>
        <v>Parede</v>
      </c>
      <c r="N106" s="26" t="str">
        <f t="shared" si="126"/>
        <v>Assentada</v>
      </c>
      <c r="O106" s="21" t="str">
        <f t="shared" si="127"/>
        <v>Parede.Interna.Baixa</v>
      </c>
      <c r="P106" s="39" t="s">
        <v>571</v>
      </c>
      <c r="Q106" s="39" t="s">
        <v>573</v>
      </c>
      <c r="R106" s="77" t="s">
        <v>9</v>
      </c>
      <c r="S106" s="27" t="str">
        <f t="shared" si="128"/>
        <v>Vedação</v>
      </c>
      <c r="T106" s="27" t="str">
        <f t="shared" si="128"/>
        <v>Parede</v>
      </c>
      <c r="U106" s="27" t="str">
        <f t="shared" si="128"/>
        <v>Assentada</v>
      </c>
      <c r="V106" s="77" t="s">
        <v>90</v>
      </c>
      <c r="W106" s="1" t="str">
        <f t="shared" si="129"/>
        <v>Key.Ved.106</v>
      </c>
      <c r="X106" s="49" t="s">
        <v>232</v>
      </c>
      <c r="Y106" s="49" t="s">
        <v>233</v>
      </c>
    </row>
    <row r="107" spans="1:25" ht="6.6" customHeight="1" x14ac:dyDescent="0.3">
      <c r="A107" s="23">
        <v>107</v>
      </c>
      <c r="B107" s="2" t="s">
        <v>44</v>
      </c>
      <c r="C107" s="2" t="s">
        <v>405</v>
      </c>
      <c r="D107" s="24" t="s">
        <v>707</v>
      </c>
      <c r="E107" s="2" t="s">
        <v>296</v>
      </c>
      <c r="F107" s="25" t="s">
        <v>743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 t="shared" si="125"/>
        <v>Vedação</v>
      </c>
      <c r="M107" s="26" t="str">
        <f t="shared" si="125"/>
        <v>Parede</v>
      </c>
      <c r="N107" s="26" t="str">
        <f t="shared" si="126"/>
        <v>Assentada</v>
      </c>
      <c r="O107" s="21" t="str">
        <f t="shared" si="127"/>
        <v>Parede.Externa.Alta</v>
      </c>
      <c r="P107" s="39" t="s">
        <v>724</v>
      </c>
      <c r="Q107" s="39" t="s">
        <v>725</v>
      </c>
      <c r="R107" s="77" t="s">
        <v>9</v>
      </c>
      <c r="S107" s="27" t="str">
        <f t="shared" si="128"/>
        <v>Vedação</v>
      </c>
      <c r="T107" s="27" t="str">
        <f t="shared" si="128"/>
        <v>Parede</v>
      </c>
      <c r="U107" s="27" t="str">
        <f t="shared" si="128"/>
        <v>Assentada</v>
      </c>
      <c r="V107" s="77" t="s">
        <v>90</v>
      </c>
      <c r="W107" s="1" t="str">
        <f t="shared" si="129"/>
        <v>Key.Ved.107</v>
      </c>
      <c r="X107" s="49" t="s">
        <v>232</v>
      </c>
      <c r="Y107" s="49" t="s">
        <v>233</v>
      </c>
    </row>
    <row r="108" spans="1:25" ht="6.6" customHeight="1" x14ac:dyDescent="0.3">
      <c r="A108" s="23">
        <v>108</v>
      </c>
      <c r="B108" s="2" t="s">
        <v>44</v>
      </c>
      <c r="C108" s="2" t="s">
        <v>405</v>
      </c>
      <c r="D108" s="24" t="s">
        <v>707</v>
      </c>
      <c r="E108" s="2" t="s">
        <v>296</v>
      </c>
      <c r="F108" s="25" t="s">
        <v>744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 t="shared" ref="L108:L110" si="144">CONCATENATE("", C108)</f>
        <v>Vedação</v>
      </c>
      <c r="M108" s="26" t="str">
        <f t="shared" ref="M108:M110" si="145">CONCATENATE("", D108)</f>
        <v>Parede</v>
      </c>
      <c r="N108" s="26" t="str">
        <f t="shared" ref="N108:N110" si="146">(SUBSTITUTE(SUBSTITUTE(CONCATENATE("",E108),"."," ")," De "," de "))</f>
        <v>Assentada</v>
      </c>
      <c r="O108" s="21" t="str">
        <f t="shared" ref="O108:O110" si="147">F108</f>
        <v>Parede.Externa.Baixa</v>
      </c>
      <c r="P108" s="39" t="s">
        <v>570</v>
      </c>
      <c r="Q108" s="39" t="s">
        <v>574</v>
      </c>
      <c r="R108" s="77" t="s">
        <v>9</v>
      </c>
      <c r="S108" s="27" t="str">
        <f t="shared" ref="S108:S110" si="148">SUBSTITUTE(C108, ".", " ")</f>
        <v>Vedação</v>
      </c>
      <c r="T108" s="27" t="str">
        <f t="shared" ref="T108:T110" si="149">SUBSTITUTE(D108, ".", " ")</f>
        <v>Parede</v>
      </c>
      <c r="U108" s="27" t="str">
        <f t="shared" ref="U108:U110" si="150">SUBSTITUTE(E108, ".", " ")</f>
        <v>Assentada</v>
      </c>
      <c r="V108" s="77" t="s">
        <v>90</v>
      </c>
      <c r="W108" s="1" t="str">
        <f t="shared" si="129"/>
        <v>Key.Ved.108</v>
      </c>
      <c r="X108" s="49" t="s">
        <v>232</v>
      </c>
      <c r="Y108" s="49" t="s">
        <v>233</v>
      </c>
    </row>
    <row r="109" spans="1:25" ht="6.6" customHeight="1" x14ac:dyDescent="0.3">
      <c r="A109" s="23">
        <v>109</v>
      </c>
      <c r="B109" s="2" t="s">
        <v>44</v>
      </c>
      <c r="C109" s="2" t="s">
        <v>405</v>
      </c>
      <c r="D109" s="24" t="s">
        <v>710</v>
      </c>
      <c r="E109" s="2" t="s">
        <v>979</v>
      </c>
      <c r="F109" s="2" t="s">
        <v>712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 t="shared" si="144"/>
        <v>Vedação</v>
      </c>
      <c r="M109" s="26" t="str">
        <f t="shared" si="145"/>
        <v>Gradil</v>
      </c>
      <c r="N109" s="26" t="str">
        <f t="shared" si="146"/>
        <v>Delimitador Perimetral</v>
      </c>
      <c r="O109" s="21" t="str">
        <f t="shared" si="147"/>
        <v>Barras.Chatas</v>
      </c>
      <c r="P109" s="21" t="s">
        <v>711</v>
      </c>
      <c r="Q109" s="38" t="s">
        <v>719</v>
      </c>
      <c r="R109" s="77" t="s">
        <v>9</v>
      </c>
      <c r="S109" s="27" t="str">
        <f t="shared" si="148"/>
        <v>Vedação</v>
      </c>
      <c r="T109" s="27" t="str">
        <f t="shared" si="149"/>
        <v>Gradil</v>
      </c>
      <c r="U109" s="27" t="str">
        <f t="shared" si="150"/>
        <v>Delimitador Perimetral</v>
      </c>
      <c r="V109" s="77" t="s">
        <v>90</v>
      </c>
      <c r="W109" s="1" t="str">
        <f t="shared" si="129"/>
        <v>Key.Ved.109</v>
      </c>
      <c r="X109" s="49" t="s">
        <v>721</v>
      </c>
      <c r="Y109" s="49" t="s">
        <v>233</v>
      </c>
    </row>
    <row r="110" spans="1:25" ht="6.6" customHeight="1" x14ac:dyDescent="0.3">
      <c r="A110" s="23">
        <v>110</v>
      </c>
      <c r="B110" s="2" t="s">
        <v>44</v>
      </c>
      <c r="C110" s="2" t="s">
        <v>405</v>
      </c>
      <c r="D110" s="24" t="s">
        <v>710</v>
      </c>
      <c r="E110" s="2" t="s">
        <v>979</v>
      </c>
      <c r="F110" s="2" t="s">
        <v>713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 t="shared" si="144"/>
        <v>Vedação</v>
      </c>
      <c r="M110" s="26" t="str">
        <f t="shared" si="145"/>
        <v>Gradil</v>
      </c>
      <c r="N110" s="26" t="str">
        <f t="shared" si="146"/>
        <v>Delimitador Perimetral</v>
      </c>
      <c r="O110" s="21" t="str">
        <f t="shared" si="147"/>
        <v>Aramado</v>
      </c>
      <c r="P110" s="21" t="s">
        <v>714</v>
      </c>
      <c r="Q110" s="38" t="s">
        <v>720</v>
      </c>
      <c r="R110" s="77" t="s">
        <v>9</v>
      </c>
      <c r="S110" s="27" t="str">
        <f t="shared" si="148"/>
        <v>Vedação</v>
      </c>
      <c r="T110" s="27" t="str">
        <f t="shared" si="149"/>
        <v>Gradil</v>
      </c>
      <c r="U110" s="27" t="str">
        <f t="shared" si="150"/>
        <v>Delimitador Perimetral</v>
      </c>
      <c r="V110" s="77" t="s">
        <v>90</v>
      </c>
      <c r="W110" s="1" t="str">
        <f t="shared" si="129"/>
        <v>Key.Ved.110</v>
      </c>
      <c r="X110" s="49" t="s">
        <v>721</v>
      </c>
      <c r="Y110" s="49" t="s">
        <v>233</v>
      </c>
    </row>
    <row r="111" spans="1:25" ht="6.6" customHeight="1" x14ac:dyDescent="0.3">
      <c r="A111" s="23">
        <v>111</v>
      </c>
      <c r="B111" s="2" t="s">
        <v>44</v>
      </c>
      <c r="C111" s="2" t="s">
        <v>405</v>
      </c>
      <c r="D111" s="24" t="s">
        <v>708</v>
      </c>
      <c r="E111" s="2" t="s">
        <v>305</v>
      </c>
      <c r="F111" s="2" t="s">
        <v>745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 t="shared" si="125"/>
        <v>Vedação</v>
      </c>
      <c r="M111" s="26" t="str">
        <f t="shared" si="125"/>
        <v>Divisória</v>
      </c>
      <c r="N111" s="26" t="str">
        <f t="shared" si="126"/>
        <v>Fixa</v>
      </c>
      <c r="O111" s="21" t="str">
        <f t="shared" si="127"/>
        <v>Drywall</v>
      </c>
      <c r="P111" s="21" t="s">
        <v>297</v>
      </c>
      <c r="Q111" s="38" t="s">
        <v>298</v>
      </c>
      <c r="R111" s="77" t="s">
        <v>9</v>
      </c>
      <c r="S111" s="27" t="str">
        <f t="shared" si="128"/>
        <v>Vedação</v>
      </c>
      <c r="T111" s="27" t="str">
        <f t="shared" si="128"/>
        <v>Divisória</v>
      </c>
      <c r="U111" s="27" t="str">
        <f t="shared" si="128"/>
        <v>Fixa</v>
      </c>
      <c r="V111" s="77" t="s">
        <v>90</v>
      </c>
      <c r="W111" s="1" t="str">
        <f t="shared" si="129"/>
        <v>Key.Ved.111</v>
      </c>
      <c r="X111" s="49" t="s">
        <v>232</v>
      </c>
      <c r="Y111" s="49" t="s">
        <v>233</v>
      </c>
    </row>
    <row r="112" spans="1:25" ht="6.6" customHeight="1" x14ac:dyDescent="0.3">
      <c r="A112" s="23">
        <v>112</v>
      </c>
      <c r="B112" s="2" t="s">
        <v>44</v>
      </c>
      <c r="C112" s="2" t="s">
        <v>405</v>
      </c>
      <c r="D112" s="24" t="s">
        <v>708</v>
      </c>
      <c r="E112" s="2" t="s">
        <v>305</v>
      </c>
      <c r="F112" s="2" t="s">
        <v>746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 t="shared" si="125"/>
        <v>Vedação</v>
      </c>
      <c r="M112" s="26" t="str">
        <f t="shared" si="125"/>
        <v>Divisória</v>
      </c>
      <c r="N112" s="26" t="str">
        <f t="shared" si="126"/>
        <v>Fixa</v>
      </c>
      <c r="O112" s="21" t="str">
        <f t="shared" si="127"/>
        <v>Drywall.Acústico</v>
      </c>
      <c r="P112" s="21" t="s">
        <v>299</v>
      </c>
      <c r="Q112" s="38" t="s">
        <v>300</v>
      </c>
      <c r="R112" s="77" t="s">
        <v>9</v>
      </c>
      <c r="S112" s="27" t="str">
        <f t="shared" si="128"/>
        <v>Vedação</v>
      </c>
      <c r="T112" s="27" t="str">
        <f t="shared" si="128"/>
        <v>Divisória</v>
      </c>
      <c r="U112" s="27" t="str">
        <f t="shared" si="128"/>
        <v>Fixa</v>
      </c>
      <c r="V112" s="77" t="s">
        <v>90</v>
      </c>
      <c r="W112" s="1" t="str">
        <f t="shared" si="129"/>
        <v>Key.Ved.112</v>
      </c>
      <c r="X112" s="49" t="s">
        <v>232</v>
      </c>
      <c r="Y112" s="49" t="s">
        <v>233</v>
      </c>
    </row>
    <row r="113" spans="1:25" ht="6.6" customHeight="1" x14ac:dyDescent="0.3">
      <c r="A113" s="23">
        <v>113</v>
      </c>
      <c r="B113" s="2" t="s">
        <v>44</v>
      </c>
      <c r="C113" s="2" t="s">
        <v>405</v>
      </c>
      <c r="D113" s="24" t="s">
        <v>708</v>
      </c>
      <c r="E113" s="2" t="s">
        <v>305</v>
      </c>
      <c r="F113" s="2" t="s">
        <v>749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 t="shared" si="125"/>
        <v>Vedação</v>
      </c>
      <c r="M113" s="26" t="str">
        <f t="shared" si="125"/>
        <v>Divisória</v>
      </c>
      <c r="N113" s="26" t="str">
        <f t="shared" si="126"/>
        <v>Fixa</v>
      </c>
      <c r="O113" s="21" t="str">
        <f t="shared" si="127"/>
        <v>Divisória.Vidro</v>
      </c>
      <c r="P113" s="21" t="s">
        <v>301</v>
      </c>
      <c r="Q113" s="38" t="s">
        <v>302</v>
      </c>
      <c r="R113" s="77" t="s">
        <v>9</v>
      </c>
      <c r="S113" s="27" t="str">
        <f t="shared" si="128"/>
        <v>Vedação</v>
      </c>
      <c r="T113" s="27" t="str">
        <f t="shared" si="128"/>
        <v>Divisória</v>
      </c>
      <c r="U113" s="27" t="str">
        <f t="shared" si="128"/>
        <v>Fixa</v>
      </c>
      <c r="V113" s="77" t="s">
        <v>90</v>
      </c>
      <c r="W113" s="1" t="str">
        <f t="shared" si="129"/>
        <v>Key.Ved.113</v>
      </c>
      <c r="X113" s="49" t="s">
        <v>232</v>
      </c>
      <c r="Y113" s="49" t="s">
        <v>233</v>
      </c>
    </row>
    <row r="114" spans="1:25" ht="6.6" customHeight="1" x14ac:dyDescent="0.3">
      <c r="A114" s="23">
        <v>114</v>
      </c>
      <c r="B114" s="2" t="s">
        <v>44</v>
      </c>
      <c r="C114" s="2" t="s">
        <v>405</v>
      </c>
      <c r="D114" s="24" t="s">
        <v>708</v>
      </c>
      <c r="E114" s="2" t="s">
        <v>305</v>
      </c>
      <c r="F114" s="2" t="s">
        <v>748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 t="shared" si="125"/>
        <v>Vedação</v>
      </c>
      <c r="M114" s="26" t="str">
        <f t="shared" si="125"/>
        <v>Divisória</v>
      </c>
      <c r="N114" s="26" t="str">
        <f t="shared" si="126"/>
        <v>Fixa</v>
      </c>
      <c r="O114" s="21" t="str">
        <f t="shared" si="127"/>
        <v>Divisória.Gesso</v>
      </c>
      <c r="P114" s="21" t="s">
        <v>303</v>
      </c>
      <c r="Q114" s="38" t="s">
        <v>304</v>
      </c>
      <c r="R114" s="77" t="s">
        <v>9</v>
      </c>
      <c r="S114" s="27" t="str">
        <f t="shared" si="128"/>
        <v>Vedação</v>
      </c>
      <c r="T114" s="27" t="str">
        <f t="shared" si="128"/>
        <v>Divisória</v>
      </c>
      <c r="U114" s="27" t="str">
        <f t="shared" si="128"/>
        <v>Fixa</v>
      </c>
      <c r="V114" s="77" t="s">
        <v>90</v>
      </c>
      <c r="W114" s="1" t="str">
        <f t="shared" si="129"/>
        <v>Key.Ved.114</v>
      </c>
      <c r="X114" s="49" t="s">
        <v>232</v>
      </c>
      <c r="Y114" s="49" t="s">
        <v>233</v>
      </c>
    </row>
    <row r="115" spans="1:25" ht="6.6" customHeight="1" x14ac:dyDescent="0.3">
      <c r="A115" s="23">
        <v>115</v>
      </c>
      <c r="B115" s="2" t="s">
        <v>44</v>
      </c>
      <c r="C115" s="2" t="s">
        <v>405</v>
      </c>
      <c r="D115" s="24" t="s">
        <v>708</v>
      </c>
      <c r="E115" s="2" t="s">
        <v>305</v>
      </c>
      <c r="F115" s="2" t="s">
        <v>811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 t="shared" si="125"/>
        <v>Vedação</v>
      </c>
      <c r="M115" s="26" t="str">
        <f t="shared" si="125"/>
        <v>Divisória</v>
      </c>
      <c r="N115" s="26" t="str">
        <f t="shared" si="126"/>
        <v>Fixa</v>
      </c>
      <c r="O115" s="21" t="str">
        <f t="shared" si="127"/>
        <v>Divisória.Naval</v>
      </c>
      <c r="P115" s="21" t="s">
        <v>812</v>
      </c>
      <c r="Q115" s="38" t="s">
        <v>813</v>
      </c>
      <c r="R115" s="77" t="s">
        <v>9</v>
      </c>
      <c r="S115" s="27" t="str">
        <f t="shared" si="128"/>
        <v>Vedação</v>
      </c>
      <c r="T115" s="27" t="str">
        <f t="shared" si="128"/>
        <v>Divisória</v>
      </c>
      <c r="U115" s="27" t="str">
        <f t="shared" si="128"/>
        <v>Fixa</v>
      </c>
      <c r="V115" s="77" t="s">
        <v>90</v>
      </c>
      <c r="W115" s="1" t="str">
        <f t="shared" si="129"/>
        <v>Key.Ved.115</v>
      </c>
      <c r="X115" s="49" t="s">
        <v>232</v>
      </c>
      <c r="Y115" s="49" t="s">
        <v>233</v>
      </c>
    </row>
    <row r="116" spans="1:25" ht="6.6" customHeight="1" x14ac:dyDescent="0.3">
      <c r="A116" s="23">
        <v>116</v>
      </c>
      <c r="B116" s="2" t="s">
        <v>44</v>
      </c>
      <c r="C116" s="2" t="s">
        <v>405</v>
      </c>
      <c r="D116" s="24" t="s">
        <v>708</v>
      </c>
      <c r="E116" s="2" t="s">
        <v>305</v>
      </c>
      <c r="F116" s="2" t="s">
        <v>816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 t="shared" ref="L116" si="151">CONCATENATE("", C116)</f>
        <v>Vedação</v>
      </c>
      <c r="M116" s="26" t="str">
        <f t="shared" ref="M116" si="152">CONCATENATE("", D116)</f>
        <v>Divisória</v>
      </c>
      <c r="N116" s="26" t="str">
        <f t="shared" ref="N116" si="153">(SUBSTITUTE(SUBSTITUTE(CONCATENATE("",E116),"."," ")," De "," de "))</f>
        <v>Fixa</v>
      </c>
      <c r="O116" s="21" t="str">
        <f t="shared" ref="O116" si="154">F116</f>
        <v>Divisória.Laminada</v>
      </c>
      <c r="P116" s="21" t="s">
        <v>817</v>
      </c>
      <c r="Q116" s="38" t="s">
        <v>818</v>
      </c>
      <c r="R116" s="77" t="s">
        <v>9</v>
      </c>
      <c r="S116" s="27" t="str">
        <f t="shared" ref="S116" si="155">SUBSTITUTE(C116, ".", " ")</f>
        <v>Vedação</v>
      </c>
      <c r="T116" s="27" t="str">
        <f t="shared" ref="T116" si="156">SUBSTITUTE(D116, ".", " ")</f>
        <v>Divisória</v>
      </c>
      <c r="U116" s="27" t="str">
        <f t="shared" ref="U116" si="157">SUBSTITUTE(E116, ".", " ")</f>
        <v>Fixa</v>
      </c>
      <c r="V116" s="77" t="s">
        <v>90</v>
      </c>
      <c r="W116" s="1" t="str">
        <f t="shared" si="129"/>
        <v>Key.Ved.116</v>
      </c>
      <c r="X116" s="49" t="s">
        <v>232</v>
      </c>
      <c r="Y116" s="49" t="s">
        <v>233</v>
      </c>
    </row>
    <row r="117" spans="1:25" ht="6.6" customHeight="1" x14ac:dyDescent="0.3">
      <c r="A117" s="23">
        <v>117</v>
      </c>
      <c r="B117" s="2" t="s">
        <v>44</v>
      </c>
      <c r="C117" s="2" t="s">
        <v>405</v>
      </c>
      <c r="D117" s="24" t="s">
        <v>708</v>
      </c>
      <c r="E117" s="2" t="s">
        <v>305</v>
      </c>
      <c r="F117" s="2" t="s">
        <v>747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125"/>
        <v>Vedação</v>
      </c>
      <c r="M117" s="26" t="str">
        <f t="shared" si="125"/>
        <v>Divisória</v>
      </c>
      <c r="N117" s="26" t="str">
        <f t="shared" si="126"/>
        <v>Fixa</v>
      </c>
      <c r="O117" s="21" t="str">
        <f t="shared" si="127"/>
        <v>Divisória.Pedra</v>
      </c>
      <c r="P117" s="21" t="s">
        <v>814</v>
      </c>
      <c r="Q117" s="38" t="s">
        <v>815</v>
      </c>
      <c r="R117" s="77" t="s">
        <v>9</v>
      </c>
      <c r="S117" s="27" t="str">
        <f t="shared" si="128"/>
        <v>Vedação</v>
      </c>
      <c r="T117" s="27" t="str">
        <f t="shared" si="128"/>
        <v>Divisória</v>
      </c>
      <c r="U117" s="27" t="str">
        <f t="shared" si="128"/>
        <v>Fixa</v>
      </c>
      <c r="V117" s="77" t="s">
        <v>90</v>
      </c>
      <c r="W117" s="1" t="str">
        <f t="shared" si="129"/>
        <v>Key.Ved.117</v>
      </c>
      <c r="X117" s="49" t="s">
        <v>232</v>
      </c>
      <c r="Y117" s="49" t="s">
        <v>233</v>
      </c>
    </row>
    <row r="118" spans="1:25" ht="6.6" customHeight="1" x14ac:dyDescent="0.3">
      <c r="A118" s="23">
        <v>118</v>
      </c>
      <c r="B118" s="2" t="s">
        <v>44</v>
      </c>
      <c r="C118" s="2" t="s">
        <v>405</v>
      </c>
      <c r="D118" s="24" t="s">
        <v>708</v>
      </c>
      <c r="E118" s="2" t="s">
        <v>305</v>
      </c>
      <c r="F118" s="2" t="s">
        <v>306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125"/>
        <v>Vedação</v>
      </c>
      <c r="M118" s="26" t="str">
        <f t="shared" si="125"/>
        <v>Divisória</v>
      </c>
      <c r="N118" s="26" t="str">
        <f t="shared" si="126"/>
        <v>Fixa</v>
      </c>
      <c r="O118" s="21" t="str">
        <f t="shared" si="127"/>
        <v>Divisória.Acústica</v>
      </c>
      <c r="P118" s="39" t="s">
        <v>307</v>
      </c>
      <c r="Q118" s="38" t="s">
        <v>308</v>
      </c>
      <c r="R118" s="77" t="s">
        <v>9</v>
      </c>
      <c r="S118" s="27" t="str">
        <f t="shared" si="128"/>
        <v>Vedação</v>
      </c>
      <c r="T118" s="27" t="str">
        <f t="shared" si="128"/>
        <v>Divisória</v>
      </c>
      <c r="U118" s="27" t="str">
        <f t="shared" si="128"/>
        <v>Fixa</v>
      </c>
      <c r="V118" s="77" t="s">
        <v>90</v>
      </c>
      <c r="W118" s="1" t="str">
        <f t="shared" si="129"/>
        <v>Key.Ved.118</v>
      </c>
      <c r="X118" s="49" t="s">
        <v>232</v>
      </c>
      <c r="Y118" s="49" t="s">
        <v>233</v>
      </c>
    </row>
    <row r="119" spans="1:25" ht="6.6" customHeight="1" x14ac:dyDescent="0.3">
      <c r="A119" s="23">
        <v>119</v>
      </c>
      <c r="B119" s="2" t="s">
        <v>44</v>
      </c>
      <c r="C119" s="2" t="s">
        <v>405</v>
      </c>
      <c r="D119" s="24" t="s">
        <v>708</v>
      </c>
      <c r="E119" s="2" t="s">
        <v>305</v>
      </c>
      <c r="F119" s="2" t="s">
        <v>309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125"/>
        <v>Vedação</v>
      </c>
      <c r="M119" s="26" t="str">
        <f t="shared" si="125"/>
        <v>Divisória</v>
      </c>
      <c r="N119" s="26" t="str">
        <f t="shared" si="126"/>
        <v>Fixa</v>
      </c>
      <c r="O119" s="21" t="str">
        <f t="shared" si="127"/>
        <v>Divisória.Cega</v>
      </c>
      <c r="P119" s="39" t="s">
        <v>310</v>
      </c>
      <c r="Q119" s="38" t="s">
        <v>311</v>
      </c>
      <c r="R119" s="77" t="s">
        <v>9</v>
      </c>
      <c r="S119" s="27" t="str">
        <f t="shared" si="128"/>
        <v>Vedação</v>
      </c>
      <c r="T119" s="27" t="str">
        <f t="shared" si="128"/>
        <v>Divisória</v>
      </c>
      <c r="U119" s="27" t="str">
        <f t="shared" si="128"/>
        <v>Fixa</v>
      </c>
      <c r="V119" s="77" t="s">
        <v>90</v>
      </c>
      <c r="W119" s="1" t="str">
        <f t="shared" si="129"/>
        <v>Key.Ved.119</v>
      </c>
      <c r="X119" s="49" t="s">
        <v>232</v>
      </c>
      <c r="Y119" s="49" t="s">
        <v>233</v>
      </c>
    </row>
    <row r="120" spans="1:25" ht="6.6" customHeight="1" x14ac:dyDescent="0.3">
      <c r="A120" s="23">
        <v>120</v>
      </c>
      <c r="B120" s="2" t="s">
        <v>44</v>
      </c>
      <c r="C120" s="2" t="s">
        <v>405</v>
      </c>
      <c r="D120" s="24" t="s">
        <v>708</v>
      </c>
      <c r="E120" s="2" t="s">
        <v>305</v>
      </c>
      <c r="F120" s="2" t="s">
        <v>312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125"/>
        <v>Vedação</v>
      </c>
      <c r="M120" s="26" t="str">
        <f t="shared" si="125"/>
        <v>Divisória</v>
      </c>
      <c r="N120" s="26" t="str">
        <f t="shared" si="126"/>
        <v>Fixa</v>
      </c>
      <c r="O120" s="21" t="str">
        <f t="shared" si="127"/>
        <v>Divisória.Com.Visor</v>
      </c>
      <c r="P120" s="39" t="s">
        <v>313</v>
      </c>
      <c r="Q120" s="38" t="s">
        <v>314</v>
      </c>
      <c r="R120" s="77" t="s">
        <v>9</v>
      </c>
      <c r="S120" s="27" t="str">
        <f t="shared" si="128"/>
        <v>Vedação</v>
      </c>
      <c r="T120" s="27" t="str">
        <f t="shared" si="128"/>
        <v>Divisória</v>
      </c>
      <c r="U120" s="27" t="str">
        <f t="shared" si="128"/>
        <v>Fixa</v>
      </c>
      <c r="V120" s="77" t="s">
        <v>90</v>
      </c>
      <c r="W120" s="1" t="str">
        <f t="shared" si="129"/>
        <v>Key.Ved.120</v>
      </c>
      <c r="X120" s="49" t="s">
        <v>232</v>
      </c>
      <c r="Y120" s="49" t="s">
        <v>233</v>
      </c>
    </row>
    <row r="121" spans="1:25" ht="6.6" customHeight="1" x14ac:dyDescent="0.3">
      <c r="A121" s="23">
        <v>121</v>
      </c>
      <c r="B121" s="2" t="s">
        <v>44</v>
      </c>
      <c r="C121" s="2" t="s">
        <v>405</v>
      </c>
      <c r="D121" s="24" t="s">
        <v>708</v>
      </c>
      <c r="E121" s="2" t="s">
        <v>315</v>
      </c>
      <c r="F121" s="2" t="s">
        <v>316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125"/>
        <v>Vedação</v>
      </c>
      <c r="M121" s="26" t="str">
        <f t="shared" si="125"/>
        <v>Divisória</v>
      </c>
      <c r="N121" s="26" t="str">
        <f t="shared" si="126"/>
        <v xml:space="preserve">Articulada </v>
      </c>
      <c r="O121" s="21" t="str">
        <f t="shared" si="127"/>
        <v>Divisória.Deslizante</v>
      </c>
      <c r="P121" s="39" t="s">
        <v>317</v>
      </c>
      <c r="Q121" s="38" t="s">
        <v>318</v>
      </c>
      <c r="R121" s="77" t="s">
        <v>9</v>
      </c>
      <c r="S121" s="27" t="str">
        <f t="shared" si="128"/>
        <v>Vedação</v>
      </c>
      <c r="T121" s="27" t="str">
        <f t="shared" si="128"/>
        <v>Divisória</v>
      </c>
      <c r="U121" s="27" t="str">
        <f t="shared" si="128"/>
        <v xml:space="preserve">Articulada </v>
      </c>
      <c r="V121" s="77" t="s">
        <v>90</v>
      </c>
      <c r="W121" s="1" t="str">
        <f t="shared" si="129"/>
        <v>Key.Ved.121</v>
      </c>
      <c r="X121" s="49" t="s">
        <v>232</v>
      </c>
      <c r="Y121" s="49" t="s">
        <v>233</v>
      </c>
    </row>
    <row r="122" spans="1:25" ht="6.6" customHeight="1" x14ac:dyDescent="0.3">
      <c r="A122" s="23">
        <v>122</v>
      </c>
      <c r="B122" s="2" t="s">
        <v>44</v>
      </c>
      <c r="C122" s="2" t="s">
        <v>405</v>
      </c>
      <c r="D122" s="24" t="s">
        <v>708</v>
      </c>
      <c r="E122" s="2" t="s">
        <v>315</v>
      </c>
      <c r="F122" s="2" t="s">
        <v>319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125"/>
        <v>Vedação</v>
      </c>
      <c r="M122" s="26" t="str">
        <f t="shared" si="125"/>
        <v>Divisória</v>
      </c>
      <c r="N122" s="26" t="str">
        <f t="shared" si="126"/>
        <v xml:space="preserve">Articulada </v>
      </c>
      <c r="O122" s="21" t="str">
        <f t="shared" si="127"/>
        <v>Divisória.Retratil</v>
      </c>
      <c r="P122" s="39" t="s">
        <v>320</v>
      </c>
      <c r="Q122" s="38" t="s">
        <v>321</v>
      </c>
      <c r="R122" s="77" t="s">
        <v>9</v>
      </c>
      <c r="S122" s="27" t="str">
        <f t="shared" si="128"/>
        <v>Vedação</v>
      </c>
      <c r="T122" s="27" t="str">
        <f t="shared" si="128"/>
        <v>Divisória</v>
      </c>
      <c r="U122" s="27" t="str">
        <f t="shared" si="128"/>
        <v xml:space="preserve">Articulada </v>
      </c>
      <c r="V122" s="77" t="s">
        <v>90</v>
      </c>
      <c r="W122" s="1" t="str">
        <f t="shared" si="129"/>
        <v>Key.Ved.122</v>
      </c>
      <c r="X122" s="49" t="s">
        <v>232</v>
      </c>
      <c r="Y122" s="49" t="s">
        <v>233</v>
      </c>
    </row>
    <row r="123" spans="1:25" ht="6.6" customHeight="1" x14ac:dyDescent="0.3">
      <c r="A123" s="23">
        <v>123</v>
      </c>
      <c r="B123" s="2" t="s">
        <v>44</v>
      </c>
      <c r="C123" s="2" t="s">
        <v>405</v>
      </c>
      <c r="D123" s="24" t="s">
        <v>708</v>
      </c>
      <c r="E123" s="2" t="s">
        <v>315</v>
      </c>
      <c r="F123" s="2" t="s">
        <v>322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125"/>
        <v>Vedação</v>
      </c>
      <c r="M123" s="26" t="str">
        <f t="shared" si="125"/>
        <v>Divisória</v>
      </c>
      <c r="N123" s="26" t="str">
        <f t="shared" si="126"/>
        <v xml:space="preserve">Articulada </v>
      </c>
      <c r="O123" s="21" t="str">
        <f t="shared" si="127"/>
        <v>Divisória.Sanfonada</v>
      </c>
      <c r="P123" s="39" t="s">
        <v>323</v>
      </c>
      <c r="Q123" s="38" t="s">
        <v>324</v>
      </c>
      <c r="R123" s="77" t="s">
        <v>9</v>
      </c>
      <c r="S123" s="27" t="str">
        <f t="shared" si="128"/>
        <v>Vedação</v>
      </c>
      <c r="T123" s="27" t="str">
        <f t="shared" si="128"/>
        <v>Divisória</v>
      </c>
      <c r="U123" s="27" t="str">
        <f t="shared" si="128"/>
        <v xml:space="preserve">Articulada </v>
      </c>
      <c r="V123" s="77" t="s">
        <v>90</v>
      </c>
      <c r="W123" s="1" t="str">
        <f t="shared" si="129"/>
        <v>Key.Ved.123</v>
      </c>
      <c r="X123" s="49" t="s">
        <v>232</v>
      </c>
      <c r="Y123" s="49" t="s">
        <v>233</v>
      </c>
    </row>
    <row r="124" spans="1:25" ht="6.6" customHeight="1" x14ac:dyDescent="0.3">
      <c r="A124" s="23">
        <v>124</v>
      </c>
      <c r="B124" s="2" t="s">
        <v>44</v>
      </c>
      <c r="C124" s="2" t="s">
        <v>405</v>
      </c>
      <c r="D124" s="24" t="s">
        <v>708</v>
      </c>
      <c r="E124" s="2" t="s">
        <v>315</v>
      </c>
      <c r="F124" s="2" t="s">
        <v>325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125"/>
        <v>Vedação</v>
      </c>
      <c r="M124" s="26" t="str">
        <f t="shared" si="125"/>
        <v>Divisória</v>
      </c>
      <c r="N124" s="26" t="str">
        <f t="shared" si="126"/>
        <v xml:space="preserve">Articulada </v>
      </c>
      <c r="O124" s="21" t="str">
        <f t="shared" si="127"/>
        <v>Divisória.Pivotante</v>
      </c>
      <c r="P124" s="39" t="s">
        <v>326</v>
      </c>
      <c r="Q124" s="38" t="s">
        <v>327</v>
      </c>
      <c r="R124" s="77" t="s">
        <v>9</v>
      </c>
      <c r="S124" s="27" t="str">
        <f t="shared" si="128"/>
        <v>Vedação</v>
      </c>
      <c r="T124" s="27" t="str">
        <f t="shared" si="128"/>
        <v>Divisória</v>
      </c>
      <c r="U124" s="27" t="str">
        <f t="shared" si="128"/>
        <v xml:space="preserve">Articulada </v>
      </c>
      <c r="V124" s="77" t="s">
        <v>90</v>
      </c>
      <c r="W124" s="1" t="str">
        <f t="shared" si="129"/>
        <v>Key.Ved.124</v>
      </c>
      <c r="X124" s="49" t="s">
        <v>232</v>
      </c>
      <c r="Y124" s="49" t="s">
        <v>233</v>
      </c>
    </row>
    <row r="125" spans="1:25" ht="6.6" customHeight="1" x14ac:dyDescent="0.3">
      <c r="A125" s="23">
        <v>125</v>
      </c>
      <c r="B125" s="2" t="s">
        <v>44</v>
      </c>
      <c r="C125" s="2" t="s">
        <v>405</v>
      </c>
      <c r="D125" s="2" t="s">
        <v>404</v>
      </c>
      <c r="E125" s="2" t="s">
        <v>328</v>
      </c>
      <c r="F125" s="2" t="s">
        <v>329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ref="L125:M150" si="158">CONCATENATE("", C125)</f>
        <v>Vedação</v>
      </c>
      <c r="M125" s="26" t="str">
        <f t="shared" si="158"/>
        <v>Divisória.Parte</v>
      </c>
      <c r="N125" s="26" t="str">
        <f t="shared" si="126"/>
        <v>Chapa</v>
      </c>
      <c r="O125" s="21" t="str">
        <f t="shared" si="127"/>
        <v>Eucatex</v>
      </c>
      <c r="P125" s="39" t="s">
        <v>823</v>
      </c>
      <c r="Q125" s="38" t="s">
        <v>824</v>
      </c>
      <c r="R125" s="77" t="s">
        <v>9</v>
      </c>
      <c r="S125" s="27" t="str">
        <f t="shared" ref="S125:U150" si="159">SUBSTITUTE(C125, ".", " ")</f>
        <v>Vedação</v>
      </c>
      <c r="T125" s="27" t="str">
        <f t="shared" si="159"/>
        <v>Divisória Parte</v>
      </c>
      <c r="U125" s="27" t="str">
        <f t="shared" si="159"/>
        <v>Chapa</v>
      </c>
      <c r="V125" s="77" t="s">
        <v>90</v>
      </c>
      <c r="W125" s="1" t="str">
        <f t="shared" si="129"/>
        <v>Key.Ved.125</v>
      </c>
      <c r="X125" s="49" t="s">
        <v>722</v>
      </c>
      <c r="Y125" s="49" t="s">
        <v>233</v>
      </c>
    </row>
    <row r="126" spans="1:25" ht="6.6" customHeight="1" x14ac:dyDescent="0.3">
      <c r="A126" s="23">
        <v>126</v>
      </c>
      <c r="B126" s="2" t="s">
        <v>44</v>
      </c>
      <c r="C126" s="2" t="s">
        <v>405</v>
      </c>
      <c r="D126" s="2" t="s">
        <v>404</v>
      </c>
      <c r="E126" s="2" t="s">
        <v>328</v>
      </c>
      <c r="F126" s="2" t="s">
        <v>330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158"/>
        <v>Vedação</v>
      </c>
      <c r="M126" s="26" t="str">
        <f t="shared" si="158"/>
        <v>Divisória.Parte</v>
      </c>
      <c r="N126" s="26" t="str">
        <f t="shared" si="126"/>
        <v>Chapa</v>
      </c>
      <c r="O126" s="21" t="str">
        <f t="shared" si="127"/>
        <v>Metálica</v>
      </c>
      <c r="P126" s="39" t="s">
        <v>331</v>
      </c>
      <c r="Q126" s="38" t="s">
        <v>332</v>
      </c>
      <c r="R126" s="77" t="s">
        <v>9</v>
      </c>
      <c r="S126" s="27" t="str">
        <f t="shared" si="159"/>
        <v>Vedação</v>
      </c>
      <c r="T126" s="27" t="str">
        <f t="shared" si="159"/>
        <v>Divisória Parte</v>
      </c>
      <c r="U126" s="27" t="str">
        <f t="shared" si="159"/>
        <v>Chapa</v>
      </c>
      <c r="V126" s="77" t="s">
        <v>90</v>
      </c>
      <c r="W126" s="1" t="str">
        <f t="shared" si="129"/>
        <v>Key.Ved.126</v>
      </c>
      <c r="X126" s="49" t="s">
        <v>722</v>
      </c>
      <c r="Y126" s="49" t="s">
        <v>233</v>
      </c>
    </row>
    <row r="127" spans="1:25" ht="6.6" customHeight="1" x14ac:dyDescent="0.3">
      <c r="A127" s="23">
        <v>127</v>
      </c>
      <c r="B127" s="2" t="s">
        <v>44</v>
      </c>
      <c r="C127" s="2" t="s">
        <v>405</v>
      </c>
      <c r="D127" s="2" t="s">
        <v>404</v>
      </c>
      <c r="E127" s="2" t="s">
        <v>328</v>
      </c>
      <c r="F127" s="2" t="s">
        <v>333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158"/>
        <v>Vedação</v>
      </c>
      <c r="M127" s="26" t="str">
        <f t="shared" si="158"/>
        <v>Divisória.Parte</v>
      </c>
      <c r="N127" s="26" t="str">
        <f t="shared" si="126"/>
        <v>Chapa</v>
      </c>
      <c r="O127" s="21" t="str">
        <f t="shared" si="127"/>
        <v>Alumínio.Composto</v>
      </c>
      <c r="P127" s="39" t="s">
        <v>331</v>
      </c>
      <c r="Q127" s="38" t="s">
        <v>332</v>
      </c>
      <c r="R127" s="77" t="s">
        <v>9</v>
      </c>
      <c r="S127" s="27" t="str">
        <f t="shared" si="159"/>
        <v>Vedação</v>
      </c>
      <c r="T127" s="27" t="str">
        <f t="shared" si="159"/>
        <v>Divisória Parte</v>
      </c>
      <c r="U127" s="27" t="str">
        <f t="shared" si="159"/>
        <v>Chapa</v>
      </c>
      <c r="V127" s="77" t="s">
        <v>90</v>
      </c>
      <c r="W127" s="1" t="str">
        <f t="shared" si="129"/>
        <v>Key.Ved.127</v>
      </c>
      <c r="X127" s="49" t="s">
        <v>722</v>
      </c>
      <c r="Y127" s="49" t="s">
        <v>233</v>
      </c>
    </row>
    <row r="128" spans="1:25" ht="6.6" customHeight="1" x14ac:dyDescent="0.3">
      <c r="A128" s="23">
        <v>128</v>
      </c>
      <c r="B128" s="2" t="s">
        <v>44</v>
      </c>
      <c r="C128" s="2" t="s">
        <v>405</v>
      </c>
      <c r="D128" s="2" t="s">
        <v>404</v>
      </c>
      <c r="E128" s="2" t="s">
        <v>328</v>
      </c>
      <c r="F128" s="2" t="s">
        <v>820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ref="L128" si="160">CONCATENATE("", C128)</f>
        <v>Vedação</v>
      </c>
      <c r="M128" s="26" t="str">
        <f t="shared" ref="M128" si="161">CONCATENATE("", D128)</f>
        <v>Divisória.Parte</v>
      </c>
      <c r="N128" s="26" t="str">
        <f t="shared" ref="N128" si="162">(SUBSTITUTE(SUBSTITUTE(CONCATENATE("",E128),"."," ")," De "," de "))</f>
        <v>Chapa</v>
      </c>
      <c r="O128" s="21" t="str">
        <f t="shared" ref="O128" si="163">F128</f>
        <v>Laminada.TS</v>
      </c>
      <c r="P128" s="21" t="s">
        <v>358</v>
      </c>
      <c r="Q128" s="38" t="s">
        <v>359</v>
      </c>
      <c r="R128" s="77" t="s">
        <v>9</v>
      </c>
      <c r="S128" s="27" t="str">
        <f t="shared" ref="S128" si="164">SUBSTITUTE(C128, ".", " ")</f>
        <v>Vedação</v>
      </c>
      <c r="T128" s="27" t="str">
        <f t="shared" ref="T128" si="165">SUBSTITUTE(D128, ".", " ")</f>
        <v>Divisória Parte</v>
      </c>
      <c r="U128" s="27" t="str">
        <f t="shared" ref="U128" si="166">SUBSTITUTE(E128, ".", " ")</f>
        <v>Chapa</v>
      </c>
      <c r="V128" s="77" t="s">
        <v>90</v>
      </c>
      <c r="W128" s="1" t="str">
        <f t="shared" si="129"/>
        <v>Key.Ved.128</v>
      </c>
      <c r="X128" s="49" t="s">
        <v>722</v>
      </c>
      <c r="Y128" s="49" t="s">
        <v>233</v>
      </c>
    </row>
    <row r="129" spans="1:25" ht="6.6" customHeight="1" x14ac:dyDescent="0.3">
      <c r="A129" s="23">
        <v>129</v>
      </c>
      <c r="B129" s="2" t="s">
        <v>44</v>
      </c>
      <c r="C129" s="2" t="s">
        <v>405</v>
      </c>
      <c r="D129" s="2" t="s">
        <v>404</v>
      </c>
      <c r="E129" s="2" t="s">
        <v>328</v>
      </c>
      <c r="F129" s="2" t="s">
        <v>334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158"/>
        <v>Vedação</v>
      </c>
      <c r="M129" s="26" t="str">
        <f t="shared" si="158"/>
        <v>Divisória.Parte</v>
      </c>
      <c r="N129" s="26" t="str">
        <f t="shared" si="126"/>
        <v>Chapa</v>
      </c>
      <c r="O129" s="21" t="str">
        <f t="shared" si="127"/>
        <v>Cimentícia</v>
      </c>
      <c r="P129" s="21" t="s">
        <v>335</v>
      </c>
      <c r="Q129" s="38" t="s">
        <v>336</v>
      </c>
      <c r="R129" s="77" t="s">
        <v>9</v>
      </c>
      <c r="S129" s="27" t="str">
        <f t="shared" si="159"/>
        <v>Vedação</v>
      </c>
      <c r="T129" s="27" t="str">
        <f t="shared" si="159"/>
        <v>Divisória Parte</v>
      </c>
      <c r="U129" s="27" t="str">
        <f t="shared" si="159"/>
        <v>Chapa</v>
      </c>
      <c r="V129" s="77" t="s">
        <v>90</v>
      </c>
      <c r="W129" s="1" t="str">
        <f t="shared" si="129"/>
        <v>Key.Ved.129</v>
      </c>
      <c r="X129" s="49" t="s">
        <v>722</v>
      </c>
      <c r="Y129" s="49" t="s">
        <v>233</v>
      </c>
    </row>
    <row r="130" spans="1:25" ht="6.6" customHeight="1" x14ac:dyDescent="0.3">
      <c r="A130" s="23">
        <v>130</v>
      </c>
      <c r="B130" s="2" t="s">
        <v>44</v>
      </c>
      <c r="C130" s="2" t="s">
        <v>405</v>
      </c>
      <c r="D130" s="2" t="s">
        <v>404</v>
      </c>
      <c r="E130" s="2" t="s">
        <v>328</v>
      </c>
      <c r="F130" s="2" t="s">
        <v>337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158"/>
        <v>Vedação</v>
      </c>
      <c r="M130" s="26" t="str">
        <f t="shared" si="158"/>
        <v>Divisória.Parte</v>
      </c>
      <c r="N130" s="26" t="str">
        <f t="shared" si="126"/>
        <v>Chapa</v>
      </c>
      <c r="O130" s="21" t="str">
        <f t="shared" si="127"/>
        <v>Gesso.Acartonado</v>
      </c>
      <c r="P130" s="21" t="s">
        <v>338</v>
      </c>
      <c r="Q130" s="38" t="s">
        <v>339</v>
      </c>
      <c r="R130" s="77" t="s">
        <v>9</v>
      </c>
      <c r="S130" s="27" t="str">
        <f t="shared" si="159"/>
        <v>Vedação</v>
      </c>
      <c r="T130" s="27" t="str">
        <f t="shared" si="159"/>
        <v>Divisória Parte</v>
      </c>
      <c r="U130" s="27" t="str">
        <f t="shared" si="159"/>
        <v>Chapa</v>
      </c>
      <c r="V130" s="77" t="s">
        <v>90</v>
      </c>
      <c r="W130" s="1" t="str">
        <f t="shared" si="129"/>
        <v>Key.Ved.130</v>
      </c>
      <c r="X130" s="49" t="s">
        <v>722</v>
      </c>
      <c r="Y130" s="49" t="s">
        <v>233</v>
      </c>
    </row>
    <row r="131" spans="1:25" ht="6.6" customHeight="1" x14ac:dyDescent="0.3">
      <c r="A131" s="23">
        <v>131</v>
      </c>
      <c r="B131" s="2" t="s">
        <v>44</v>
      </c>
      <c r="C131" s="2" t="s">
        <v>405</v>
      </c>
      <c r="D131" s="2" t="s">
        <v>404</v>
      </c>
      <c r="E131" s="2" t="s">
        <v>328</v>
      </c>
      <c r="F131" s="2" t="s">
        <v>340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158"/>
        <v>Vedação</v>
      </c>
      <c r="M131" s="26" t="str">
        <f t="shared" si="158"/>
        <v>Divisória.Parte</v>
      </c>
      <c r="N131" s="26" t="str">
        <f t="shared" si="126"/>
        <v>Chapa</v>
      </c>
      <c r="O131" s="21" t="str">
        <f t="shared" si="127"/>
        <v>Vidro.Temperado</v>
      </c>
      <c r="P131" s="21" t="s">
        <v>341</v>
      </c>
      <c r="Q131" s="38" t="s">
        <v>342</v>
      </c>
      <c r="R131" s="77" t="s">
        <v>9</v>
      </c>
      <c r="S131" s="27" t="str">
        <f t="shared" si="159"/>
        <v>Vedação</v>
      </c>
      <c r="T131" s="27" t="str">
        <f t="shared" si="159"/>
        <v>Divisória Parte</v>
      </c>
      <c r="U131" s="27" t="str">
        <f t="shared" si="159"/>
        <v>Chapa</v>
      </c>
      <c r="V131" s="77" t="s">
        <v>90</v>
      </c>
      <c r="W131" s="1" t="str">
        <f t="shared" si="129"/>
        <v>Key.Ved.131</v>
      </c>
      <c r="X131" s="49" t="s">
        <v>722</v>
      </c>
      <c r="Y131" s="49" t="s">
        <v>233</v>
      </c>
    </row>
    <row r="132" spans="1:25" ht="6.6" customHeight="1" x14ac:dyDescent="0.3">
      <c r="A132" s="23">
        <v>132</v>
      </c>
      <c r="B132" s="2" t="s">
        <v>44</v>
      </c>
      <c r="C132" s="2" t="s">
        <v>405</v>
      </c>
      <c r="D132" s="2" t="s">
        <v>404</v>
      </c>
      <c r="E132" s="2" t="s">
        <v>328</v>
      </c>
      <c r="F132" s="2" t="s">
        <v>343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158"/>
        <v>Vedação</v>
      </c>
      <c r="M132" s="26" t="str">
        <f t="shared" si="158"/>
        <v>Divisória.Parte</v>
      </c>
      <c r="N132" s="26" t="str">
        <f t="shared" si="126"/>
        <v>Chapa</v>
      </c>
      <c r="O132" s="21" t="str">
        <f t="shared" si="127"/>
        <v>Vidro.Laminado</v>
      </c>
      <c r="P132" s="21" t="s">
        <v>344</v>
      </c>
      <c r="Q132" s="38" t="s">
        <v>345</v>
      </c>
      <c r="R132" s="77" t="s">
        <v>9</v>
      </c>
      <c r="S132" s="27" t="str">
        <f t="shared" si="159"/>
        <v>Vedação</v>
      </c>
      <c r="T132" s="27" t="str">
        <f t="shared" si="159"/>
        <v>Divisória Parte</v>
      </c>
      <c r="U132" s="27" t="str">
        <f t="shared" si="159"/>
        <v>Chapa</v>
      </c>
      <c r="V132" s="77" t="s">
        <v>90</v>
      </c>
      <c r="W132" s="1" t="str">
        <f t="shared" si="129"/>
        <v>Key.Ved.132</v>
      </c>
      <c r="X132" s="49" t="s">
        <v>722</v>
      </c>
      <c r="Y132" s="49" t="s">
        <v>233</v>
      </c>
    </row>
    <row r="133" spans="1:25" ht="6.6" customHeight="1" x14ac:dyDescent="0.3">
      <c r="A133" s="23">
        <v>133</v>
      </c>
      <c r="B133" s="2" t="s">
        <v>44</v>
      </c>
      <c r="C133" s="2" t="s">
        <v>405</v>
      </c>
      <c r="D133" s="2" t="s">
        <v>404</v>
      </c>
      <c r="E133" s="2" t="s">
        <v>328</v>
      </c>
      <c r="F133" s="2" t="s">
        <v>346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158"/>
        <v>Vedação</v>
      </c>
      <c r="M133" s="26" t="str">
        <f t="shared" si="158"/>
        <v>Divisória.Parte</v>
      </c>
      <c r="N133" s="26" t="str">
        <f t="shared" si="126"/>
        <v>Chapa</v>
      </c>
      <c r="O133" s="21" t="str">
        <f t="shared" si="127"/>
        <v>Vidro.Polarizado</v>
      </c>
      <c r="P133" s="21" t="s">
        <v>347</v>
      </c>
      <c r="Q133" s="38" t="s">
        <v>348</v>
      </c>
      <c r="R133" s="77" t="s">
        <v>9</v>
      </c>
      <c r="S133" s="27" t="str">
        <f t="shared" si="159"/>
        <v>Vedação</v>
      </c>
      <c r="T133" s="27" t="str">
        <f t="shared" si="159"/>
        <v>Divisória Parte</v>
      </c>
      <c r="U133" s="27" t="str">
        <f t="shared" si="159"/>
        <v>Chapa</v>
      </c>
      <c r="V133" s="77" t="s">
        <v>90</v>
      </c>
      <c r="W133" s="1" t="str">
        <f t="shared" si="129"/>
        <v>Key.Ved.133</v>
      </c>
      <c r="X133" s="49" t="s">
        <v>722</v>
      </c>
      <c r="Y133" s="49" t="s">
        <v>233</v>
      </c>
    </row>
    <row r="134" spans="1:25" ht="6.6" customHeight="1" x14ac:dyDescent="0.3">
      <c r="A134" s="23">
        <v>134</v>
      </c>
      <c r="B134" s="2" t="s">
        <v>44</v>
      </c>
      <c r="C134" s="2" t="s">
        <v>405</v>
      </c>
      <c r="D134" s="2" t="s">
        <v>404</v>
      </c>
      <c r="E134" s="2" t="s">
        <v>328</v>
      </c>
      <c r="F134" s="2" t="s">
        <v>349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158"/>
        <v>Vedação</v>
      </c>
      <c r="M134" s="26" t="str">
        <f t="shared" si="158"/>
        <v>Divisória.Parte</v>
      </c>
      <c r="N134" s="26" t="str">
        <f t="shared" si="126"/>
        <v>Chapa</v>
      </c>
      <c r="O134" s="21" t="str">
        <f t="shared" si="127"/>
        <v>Vidro.Low.E</v>
      </c>
      <c r="P134" s="38" t="s">
        <v>350</v>
      </c>
      <c r="Q134" s="38" t="s">
        <v>351</v>
      </c>
      <c r="R134" s="77" t="s">
        <v>9</v>
      </c>
      <c r="S134" s="27" t="str">
        <f t="shared" si="159"/>
        <v>Vedação</v>
      </c>
      <c r="T134" s="27" t="str">
        <f t="shared" si="159"/>
        <v>Divisória Parte</v>
      </c>
      <c r="U134" s="27" t="str">
        <f t="shared" si="159"/>
        <v>Chapa</v>
      </c>
      <c r="V134" s="77" t="s">
        <v>90</v>
      </c>
      <c r="W134" s="1" t="str">
        <f t="shared" si="129"/>
        <v>Key.Ved.134</v>
      </c>
      <c r="X134" s="49" t="s">
        <v>722</v>
      </c>
      <c r="Y134" s="49" t="s">
        <v>233</v>
      </c>
    </row>
    <row r="135" spans="1:25" ht="6.6" customHeight="1" x14ac:dyDescent="0.3">
      <c r="A135" s="23">
        <v>135</v>
      </c>
      <c r="B135" s="2" t="s">
        <v>44</v>
      </c>
      <c r="C135" s="2" t="s">
        <v>405</v>
      </c>
      <c r="D135" s="2" t="s">
        <v>404</v>
      </c>
      <c r="E135" s="2" t="s">
        <v>328</v>
      </c>
      <c r="F135" s="2" t="s">
        <v>352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158"/>
        <v>Vedação</v>
      </c>
      <c r="M135" s="26" t="str">
        <f t="shared" si="158"/>
        <v>Divisória.Parte</v>
      </c>
      <c r="N135" s="26" t="str">
        <f t="shared" si="126"/>
        <v>Chapa</v>
      </c>
      <c r="O135" s="21" t="str">
        <f t="shared" si="127"/>
        <v>Vidro.Comúm</v>
      </c>
      <c r="P135" s="21" t="s">
        <v>353</v>
      </c>
      <c r="Q135" s="38" t="s">
        <v>354</v>
      </c>
      <c r="R135" s="77" t="s">
        <v>9</v>
      </c>
      <c r="S135" s="27" t="str">
        <f t="shared" si="159"/>
        <v>Vedação</v>
      </c>
      <c r="T135" s="27" t="str">
        <f t="shared" si="159"/>
        <v>Divisória Parte</v>
      </c>
      <c r="U135" s="27" t="str">
        <f t="shared" si="159"/>
        <v>Chapa</v>
      </c>
      <c r="V135" s="77" t="s">
        <v>90</v>
      </c>
      <c r="W135" s="1" t="str">
        <f t="shared" si="129"/>
        <v>Key.Ved.135</v>
      </c>
      <c r="X135" s="49" t="s">
        <v>722</v>
      </c>
      <c r="Y135" s="49" t="s">
        <v>233</v>
      </c>
    </row>
    <row r="136" spans="1:25" ht="6.6" customHeight="1" x14ac:dyDescent="0.3">
      <c r="A136" s="23">
        <v>136</v>
      </c>
      <c r="B136" s="2" t="s">
        <v>44</v>
      </c>
      <c r="C136" s="2" t="s">
        <v>405</v>
      </c>
      <c r="D136" s="2" t="s">
        <v>404</v>
      </c>
      <c r="E136" s="2" t="s">
        <v>328</v>
      </c>
      <c r="F136" s="2" t="s">
        <v>355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158"/>
        <v>Vedação</v>
      </c>
      <c r="M136" s="26" t="str">
        <f t="shared" si="158"/>
        <v>Divisória.Parte</v>
      </c>
      <c r="N136" s="26" t="str">
        <f t="shared" si="126"/>
        <v>Chapa</v>
      </c>
      <c r="O136" s="21" t="str">
        <f t="shared" si="127"/>
        <v>Vidro.Plumbífero</v>
      </c>
      <c r="P136" s="21" t="s">
        <v>356</v>
      </c>
      <c r="Q136" s="38" t="s">
        <v>357</v>
      </c>
      <c r="R136" s="77" t="s">
        <v>9</v>
      </c>
      <c r="S136" s="27" t="str">
        <f t="shared" si="159"/>
        <v>Vedação</v>
      </c>
      <c r="T136" s="27" t="str">
        <f t="shared" si="159"/>
        <v>Divisória Parte</v>
      </c>
      <c r="U136" s="27" t="str">
        <f t="shared" si="159"/>
        <v>Chapa</v>
      </c>
      <c r="V136" s="77" t="s">
        <v>90</v>
      </c>
      <c r="W136" s="1" t="str">
        <f t="shared" si="129"/>
        <v>Key.Ved.136</v>
      </c>
      <c r="X136" s="49" t="s">
        <v>722</v>
      </c>
      <c r="Y136" s="49" t="s">
        <v>233</v>
      </c>
    </row>
    <row r="137" spans="1:25" ht="6.6" customHeight="1" x14ac:dyDescent="0.3">
      <c r="A137" s="23">
        <v>137</v>
      </c>
      <c r="B137" s="2" t="s">
        <v>44</v>
      </c>
      <c r="C137" s="2" t="s">
        <v>405</v>
      </c>
      <c r="D137" s="2" t="s">
        <v>404</v>
      </c>
      <c r="E137" s="2" t="s">
        <v>328</v>
      </c>
      <c r="F137" s="2" t="s">
        <v>360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158"/>
        <v>Vedação</v>
      </c>
      <c r="M137" s="26" t="str">
        <f t="shared" si="158"/>
        <v>Divisória.Parte</v>
      </c>
      <c r="N137" s="26" t="str">
        <f t="shared" si="126"/>
        <v>Chapa</v>
      </c>
      <c r="O137" s="21" t="str">
        <f t="shared" si="127"/>
        <v>Pedra</v>
      </c>
      <c r="P137" s="21" t="s">
        <v>361</v>
      </c>
      <c r="Q137" s="38" t="s">
        <v>362</v>
      </c>
      <c r="R137" s="77" t="s">
        <v>9</v>
      </c>
      <c r="S137" s="27" t="str">
        <f t="shared" si="159"/>
        <v>Vedação</v>
      </c>
      <c r="T137" s="27" t="str">
        <f t="shared" si="159"/>
        <v>Divisória Parte</v>
      </c>
      <c r="U137" s="27" t="str">
        <f t="shared" si="159"/>
        <v>Chapa</v>
      </c>
      <c r="V137" s="77" t="s">
        <v>90</v>
      </c>
      <c r="W137" s="1" t="str">
        <f t="shared" si="129"/>
        <v>Key.Ved.137</v>
      </c>
      <c r="X137" s="49" t="s">
        <v>722</v>
      </c>
      <c r="Y137" s="49" t="s">
        <v>233</v>
      </c>
    </row>
    <row r="138" spans="1:25" ht="6.6" customHeight="1" x14ac:dyDescent="0.3">
      <c r="A138" s="23">
        <v>138</v>
      </c>
      <c r="B138" s="2" t="s">
        <v>44</v>
      </c>
      <c r="C138" s="2" t="s">
        <v>405</v>
      </c>
      <c r="D138" s="2" t="s">
        <v>404</v>
      </c>
      <c r="E138" s="2" t="s">
        <v>363</v>
      </c>
      <c r="F138" s="2" t="s">
        <v>364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158"/>
        <v>Vedação</v>
      </c>
      <c r="M138" s="26" t="str">
        <f t="shared" si="158"/>
        <v>Divisória.Parte</v>
      </c>
      <c r="N138" s="26" t="str">
        <f t="shared" si="126"/>
        <v>Perfil</v>
      </c>
      <c r="O138" s="21" t="str">
        <f t="shared" si="127"/>
        <v>Guia.L</v>
      </c>
      <c r="P138" s="21" t="s">
        <v>365</v>
      </c>
      <c r="Q138" s="38" t="s">
        <v>366</v>
      </c>
      <c r="R138" s="77" t="s">
        <v>9</v>
      </c>
      <c r="S138" s="27" t="str">
        <f t="shared" si="159"/>
        <v>Vedação</v>
      </c>
      <c r="T138" s="27" t="str">
        <f t="shared" si="159"/>
        <v>Divisória Parte</v>
      </c>
      <c r="U138" s="27" t="str">
        <f t="shared" si="159"/>
        <v>Perfil</v>
      </c>
      <c r="V138" s="77" t="s">
        <v>90</v>
      </c>
      <c r="W138" s="1" t="str">
        <f t="shared" si="129"/>
        <v>Key.Ved.138</v>
      </c>
      <c r="X138" s="49" t="s">
        <v>723</v>
      </c>
      <c r="Y138" s="49" t="s">
        <v>233</v>
      </c>
    </row>
    <row r="139" spans="1:25" ht="6.6" customHeight="1" x14ac:dyDescent="0.3">
      <c r="A139" s="23">
        <v>139</v>
      </c>
      <c r="B139" s="2" t="s">
        <v>44</v>
      </c>
      <c r="C139" s="2" t="s">
        <v>405</v>
      </c>
      <c r="D139" s="2" t="s">
        <v>404</v>
      </c>
      <c r="E139" s="2" t="s">
        <v>363</v>
      </c>
      <c r="F139" s="2" t="s">
        <v>367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158"/>
        <v>Vedação</v>
      </c>
      <c r="M139" s="26" t="str">
        <f t="shared" si="158"/>
        <v>Divisória.Parte</v>
      </c>
      <c r="N139" s="26" t="str">
        <f t="shared" si="126"/>
        <v>Perfil</v>
      </c>
      <c r="O139" s="21" t="str">
        <f t="shared" si="127"/>
        <v>Guia.U</v>
      </c>
      <c r="P139" s="21" t="s">
        <v>368</v>
      </c>
      <c r="Q139" s="38" t="s">
        <v>369</v>
      </c>
      <c r="R139" s="77" t="s">
        <v>9</v>
      </c>
      <c r="S139" s="27" t="str">
        <f t="shared" si="159"/>
        <v>Vedação</v>
      </c>
      <c r="T139" s="27" t="str">
        <f t="shared" si="159"/>
        <v>Divisória Parte</v>
      </c>
      <c r="U139" s="27" t="str">
        <f t="shared" si="159"/>
        <v>Perfil</v>
      </c>
      <c r="V139" s="77" t="s">
        <v>90</v>
      </c>
      <c r="W139" s="1" t="str">
        <f t="shared" si="129"/>
        <v>Key.Ved.139</v>
      </c>
      <c r="X139" s="49" t="s">
        <v>723</v>
      </c>
      <c r="Y139" s="49" t="s">
        <v>233</v>
      </c>
    </row>
    <row r="140" spans="1:25" ht="6.6" customHeight="1" x14ac:dyDescent="0.3">
      <c r="A140" s="23">
        <v>140</v>
      </c>
      <c r="B140" s="2" t="s">
        <v>44</v>
      </c>
      <c r="C140" s="2" t="s">
        <v>405</v>
      </c>
      <c r="D140" s="2" t="s">
        <v>404</v>
      </c>
      <c r="E140" s="2" t="s">
        <v>363</v>
      </c>
      <c r="F140" s="2" t="s">
        <v>370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158"/>
        <v>Vedação</v>
      </c>
      <c r="M140" s="26" t="str">
        <f t="shared" si="158"/>
        <v>Divisória.Parte</v>
      </c>
      <c r="N140" s="26" t="str">
        <f t="shared" si="126"/>
        <v>Perfil</v>
      </c>
      <c r="O140" s="21" t="str">
        <f t="shared" si="127"/>
        <v>Guia.Montante</v>
      </c>
      <c r="P140" s="21" t="s">
        <v>368</v>
      </c>
      <c r="Q140" s="38" t="s">
        <v>369</v>
      </c>
      <c r="R140" s="77" t="s">
        <v>9</v>
      </c>
      <c r="S140" s="27" t="str">
        <f t="shared" si="159"/>
        <v>Vedação</v>
      </c>
      <c r="T140" s="27" t="str">
        <f t="shared" si="159"/>
        <v>Divisória Parte</v>
      </c>
      <c r="U140" s="27" t="str">
        <f t="shared" si="159"/>
        <v>Perfil</v>
      </c>
      <c r="V140" s="77" t="s">
        <v>90</v>
      </c>
      <c r="W140" s="1" t="str">
        <f t="shared" si="129"/>
        <v>Key.Ved.140</v>
      </c>
      <c r="X140" s="49" t="s">
        <v>723</v>
      </c>
      <c r="Y140" s="49" t="s">
        <v>233</v>
      </c>
    </row>
    <row r="141" spans="1:25" ht="6.6" customHeight="1" x14ac:dyDescent="0.3">
      <c r="A141" s="23">
        <v>141</v>
      </c>
      <c r="B141" s="2" t="s">
        <v>44</v>
      </c>
      <c r="C141" s="2" t="s">
        <v>405</v>
      </c>
      <c r="D141" s="2" t="s">
        <v>404</v>
      </c>
      <c r="E141" s="2" t="s">
        <v>371</v>
      </c>
      <c r="F141" s="2" t="s">
        <v>372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tr">
        <f t="shared" si="158"/>
        <v>Vedação</v>
      </c>
      <c r="M141" s="26" t="str">
        <f t="shared" si="158"/>
        <v>Divisória.Parte</v>
      </c>
      <c r="N141" s="26" t="str">
        <f t="shared" si="126"/>
        <v>Fixação</v>
      </c>
      <c r="O141" s="21" t="str">
        <f t="shared" si="127"/>
        <v>Parafuso</v>
      </c>
      <c r="P141" s="21" t="s">
        <v>373</v>
      </c>
      <c r="Q141" s="38" t="s">
        <v>374</v>
      </c>
      <c r="R141" s="77" t="s">
        <v>9</v>
      </c>
      <c r="S141" s="27" t="str">
        <f t="shared" si="159"/>
        <v>Vedação</v>
      </c>
      <c r="T141" s="27" t="str">
        <f t="shared" si="159"/>
        <v>Divisória Parte</v>
      </c>
      <c r="U141" s="27" t="str">
        <f t="shared" si="159"/>
        <v>Fixação</v>
      </c>
      <c r="V141" s="77" t="s">
        <v>90</v>
      </c>
      <c r="W141" s="1" t="str">
        <f t="shared" si="129"/>
        <v>Key.Ved.141</v>
      </c>
      <c r="X141" s="49" t="s">
        <v>723</v>
      </c>
      <c r="Y141" s="49" t="s">
        <v>233</v>
      </c>
    </row>
    <row r="142" spans="1:25" ht="6.6" customHeight="1" x14ac:dyDescent="0.3">
      <c r="A142" s="23">
        <v>142</v>
      </c>
      <c r="B142" s="2" t="s">
        <v>44</v>
      </c>
      <c r="C142" s="2" t="s">
        <v>405</v>
      </c>
      <c r="D142" s="2" t="s">
        <v>404</v>
      </c>
      <c r="E142" s="2" t="s">
        <v>371</v>
      </c>
      <c r="F142" s="2" t="s">
        <v>375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tr">
        <f t="shared" si="158"/>
        <v>Vedação</v>
      </c>
      <c r="M142" s="26" t="str">
        <f t="shared" si="158"/>
        <v>Divisória.Parte</v>
      </c>
      <c r="N142" s="26" t="str">
        <f t="shared" si="126"/>
        <v>Fixação</v>
      </c>
      <c r="O142" s="21" t="str">
        <f t="shared" si="127"/>
        <v>Bucha</v>
      </c>
      <c r="P142" s="21" t="s">
        <v>376</v>
      </c>
      <c r="Q142" s="38" t="s">
        <v>377</v>
      </c>
      <c r="R142" s="77" t="s">
        <v>9</v>
      </c>
      <c r="S142" s="27" t="str">
        <f t="shared" si="159"/>
        <v>Vedação</v>
      </c>
      <c r="T142" s="27" t="str">
        <f t="shared" si="159"/>
        <v>Divisória Parte</v>
      </c>
      <c r="U142" s="27" t="str">
        <f t="shared" si="159"/>
        <v>Fixação</v>
      </c>
      <c r="V142" s="77" t="s">
        <v>90</v>
      </c>
      <c r="W142" s="1" t="str">
        <f t="shared" si="129"/>
        <v>Key.Ved.142</v>
      </c>
      <c r="X142" s="49" t="s">
        <v>723</v>
      </c>
      <c r="Y142" s="49" t="s">
        <v>233</v>
      </c>
    </row>
    <row r="143" spans="1:25" ht="6.6" customHeight="1" x14ac:dyDescent="0.3">
      <c r="A143" s="23">
        <v>143</v>
      </c>
      <c r="B143" s="2" t="s">
        <v>44</v>
      </c>
      <c r="C143" s="2" t="s">
        <v>405</v>
      </c>
      <c r="D143" s="2" t="s">
        <v>404</v>
      </c>
      <c r="E143" s="2" t="s">
        <v>371</v>
      </c>
      <c r="F143" s="2" t="s">
        <v>378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tr">
        <f t="shared" si="158"/>
        <v>Vedação</v>
      </c>
      <c r="M143" s="26" t="str">
        <f t="shared" si="158"/>
        <v>Divisória.Parte</v>
      </c>
      <c r="N143" s="26" t="str">
        <f t="shared" si="126"/>
        <v>Fixação</v>
      </c>
      <c r="O143" s="21" t="str">
        <f t="shared" si="127"/>
        <v>Fixador.Pinça</v>
      </c>
      <c r="P143" s="21" t="s">
        <v>379</v>
      </c>
      <c r="Q143" s="38" t="s">
        <v>380</v>
      </c>
      <c r="R143" s="77" t="s">
        <v>9</v>
      </c>
      <c r="S143" s="27" t="str">
        <f t="shared" si="159"/>
        <v>Vedação</v>
      </c>
      <c r="T143" s="27" t="str">
        <f t="shared" si="159"/>
        <v>Divisória Parte</v>
      </c>
      <c r="U143" s="27" t="str">
        <f t="shared" si="159"/>
        <v>Fixação</v>
      </c>
      <c r="V143" s="77" t="s">
        <v>90</v>
      </c>
      <c r="W143" s="1" t="str">
        <f t="shared" si="129"/>
        <v>Key.Ved.143</v>
      </c>
      <c r="X143" s="49" t="s">
        <v>723</v>
      </c>
      <c r="Y143" s="49" t="s">
        <v>233</v>
      </c>
    </row>
    <row r="144" spans="1:25" ht="6.6" customHeight="1" x14ac:dyDescent="0.3">
      <c r="A144" s="23">
        <v>144</v>
      </c>
      <c r="B144" s="2" t="s">
        <v>44</v>
      </c>
      <c r="C144" s="2" t="s">
        <v>405</v>
      </c>
      <c r="D144" s="2" t="s">
        <v>404</v>
      </c>
      <c r="E144" s="2" t="s">
        <v>371</v>
      </c>
      <c r="F144" s="2" t="s">
        <v>381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tr">
        <f t="shared" si="158"/>
        <v>Vedação</v>
      </c>
      <c r="M144" s="26" t="str">
        <f t="shared" si="158"/>
        <v>Divisória.Parte</v>
      </c>
      <c r="N144" s="26" t="str">
        <f t="shared" si="126"/>
        <v>Fixação</v>
      </c>
      <c r="O144" s="21" t="str">
        <f t="shared" si="127"/>
        <v>Fixador.Cantoneira</v>
      </c>
      <c r="P144" s="21" t="s">
        <v>382</v>
      </c>
      <c r="Q144" s="38" t="s">
        <v>383</v>
      </c>
      <c r="R144" s="77" t="s">
        <v>9</v>
      </c>
      <c r="S144" s="27" t="str">
        <f t="shared" si="159"/>
        <v>Vedação</v>
      </c>
      <c r="T144" s="27" t="str">
        <f t="shared" si="159"/>
        <v>Divisória Parte</v>
      </c>
      <c r="U144" s="27" t="str">
        <f t="shared" si="159"/>
        <v>Fixação</v>
      </c>
      <c r="V144" s="77" t="s">
        <v>90</v>
      </c>
      <c r="W144" s="1" t="str">
        <f t="shared" si="129"/>
        <v>Key.Ved.144</v>
      </c>
      <c r="X144" s="49" t="s">
        <v>723</v>
      </c>
      <c r="Y144" s="49" t="s">
        <v>233</v>
      </c>
    </row>
    <row r="145" spans="1:25" ht="6.6" customHeight="1" x14ac:dyDescent="0.3">
      <c r="A145" s="23">
        <v>145</v>
      </c>
      <c r="B145" s="2" t="s">
        <v>44</v>
      </c>
      <c r="C145" s="2" t="s">
        <v>405</v>
      </c>
      <c r="D145" s="2" t="s">
        <v>404</v>
      </c>
      <c r="E145" s="2" t="s">
        <v>371</v>
      </c>
      <c r="F145" s="2" t="s">
        <v>384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tr">
        <f t="shared" si="158"/>
        <v>Vedação</v>
      </c>
      <c r="M145" s="26" t="str">
        <f t="shared" si="158"/>
        <v>Divisória.Parte</v>
      </c>
      <c r="N145" s="26" t="str">
        <f t="shared" ref="N145:N167" si="167">(SUBSTITUTE(SUBSTITUTE(CONCATENATE("",E145),"."," ")," De "," de "))</f>
        <v>Fixação</v>
      </c>
      <c r="O145" s="21" t="str">
        <f t="shared" ref="O145:O167" si="168">F145</f>
        <v>Conector</v>
      </c>
      <c r="P145" s="21" t="s">
        <v>385</v>
      </c>
      <c r="Q145" s="38" t="s">
        <v>385</v>
      </c>
      <c r="R145" s="77" t="s">
        <v>9</v>
      </c>
      <c r="S145" s="27" t="str">
        <f t="shared" si="159"/>
        <v>Vedação</v>
      </c>
      <c r="T145" s="27" t="str">
        <f t="shared" si="159"/>
        <v>Divisória Parte</v>
      </c>
      <c r="U145" s="27" t="str">
        <f t="shared" si="159"/>
        <v>Fixação</v>
      </c>
      <c r="V145" s="77" t="s">
        <v>90</v>
      </c>
      <c r="W145" s="1" t="str">
        <f t="shared" si="129"/>
        <v>Key.Ved.145</v>
      </c>
      <c r="X145" s="49" t="s">
        <v>723</v>
      </c>
      <c r="Y145" s="49" t="s">
        <v>233</v>
      </c>
    </row>
    <row r="146" spans="1:25" ht="6.6" customHeight="1" x14ac:dyDescent="0.3">
      <c r="A146" s="23">
        <v>146</v>
      </c>
      <c r="B146" s="2" t="s">
        <v>44</v>
      </c>
      <c r="C146" s="2" t="s">
        <v>405</v>
      </c>
      <c r="D146" s="2" t="s">
        <v>404</v>
      </c>
      <c r="E146" s="2" t="s">
        <v>386</v>
      </c>
      <c r="F146" s="2" t="s">
        <v>387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tr">
        <f t="shared" si="158"/>
        <v>Vedação</v>
      </c>
      <c r="M146" s="26" t="str">
        <f t="shared" si="158"/>
        <v>Divisória.Parte</v>
      </c>
      <c r="N146" s="26" t="str">
        <f t="shared" si="167"/>
        <v>Fecho</v>
      </c>
      <c r="O146" s="21" t="str">
        <f t="shared" si="168"/>
        <v>Puxador.Externo</v>
      </c>
      <c r="P146" s="21" t="s">
        <v>388</v>
      </c>
      <c r="Q146" s="38" t="s">
        <v>389</v>
      </c>
      <c r="R146" s="77" t="s">
        <v>9</v>
      </c>
      <c r="S146" s="27" t="str">
        <f t="shared" si="159"/>
        <v>Vedação</v>
      </c>
      <c r="T146" s="27" t="str">
        <f t="shared" si="159"/>
        <v>Divisória Parte</v>
      </c>
      <c r="U146" s="27" t="str">
        <f t="shared" si="159"/>
        <v>Fecho</v>
      </c>
      <c r="V146" s="77" t="s">
        <v>90</v>
      </c>
      <c r="W146" s="1" t="str">
        <f t="shared" si="129"/>
        <v>Key.Ved.146</v>
      </c>
      <c r="X146" s="49" t="s">
        <v>588</v>
      </c>
      <c r="Y146" s="49" t="s">
        <v>233</v>
      </c>
    </row>
    <row r="147" spans="1:25" ht="6.6" customHeight="1" x14ac:dyDescent="0.3">
      <c r="A147" s="23">
        <v>147</v>
      </c>
      <c r="B147" s="2" t="s">
        <v>44</v>
      </c>
      <c r="C147" s="2" t="s">
        <v>405</v>
      </c>
      <c r="D147" s="2" t="s">
        <v>404</v>
      </c>
      <c r="E147" s="2" t="s">
        <v>386</v>
      </c>
      <c r="F147" s="2" t="s">
        <v>390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si="158"/>
        <v>Vedação</v>
      </c>
      <c r="M147" s="26" t="str">
        <f t="shared" si="158"/>
        <v>Divisória.Parte</v>
      </c>
      <c r="N147" s="26" t="str">
        <f t="shared" si="167"/>
        <v>Fecho</v>
      </c>
      <c r="O147" s="21" t="str">
        <f t="shared" si="168"/>
        <v>Puxador.Interno</v>
      </c>
      <c r="P147" s="21" t="s">
        <v>391</v>
      </c>
      <c r="Q147" s="38" t="s">
        <v>392</v>
      </c>
      <c r="R147" s="77" t="s">
        <v>9</v>
      </c>
      <c r="S147" s="27" t="str">
        <f t="shared" si="159"/>
        <v>Vedação</v>
      </c>
      <c r="T147" s="27" t="str">
        <f t="shared" si="159"/>
        <v>Divisória Parte</v>
      </c>
      <c r="U147" s="27" t="str">
        <f t="shared" si="159"/>
        <v>Fecho</v>
      </c>
      <c r="V147" s="77" t="s">
        <v>90</v>
      </c>
      <c r="W147" s="1" t="str">
        <f t="shared" si="129"/>
        <v>Key.Ved.147</v>
      </c>
      <c r="X147" s="49" t="s">
        <v>588</v>
      </c>
      <c r="Y147" s="49" t="s">
        <v>233</v>
      </c>
    </row>
    <row r="148" spans="1:25" ht="6.6" customHeight="1" x14ac:dyDescent="0.3">
      <c r="A148" s="23">
        <v>148</v>
      </c>
      <c r="B148" s="2" t="s">
        <v>44</v>
      </c>
      <c r="C148" s="2" t="s">
        <v>405</v>
      </c>
      <c r="D148" s="2" t="s">
        <v>404</v>
      </c>
      <c r="E148" s="2" t="s">
        <v>393</v>
      </c>
      <c r="F148" s="2" t="s">
        <v>394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158"/>
        <v>Vedação</v>
      </c>
      <c r="M148" s="26" t="str">
        <f t="shared" si="158"/>
        <v>Divisória.Parte</v>
      </c>
      <c r="N148" s="26" t="str">
        <f t="shared" si="167"/>
        <v>Cabide</v>
      </c>
      <c r="O148" s="21" t="str">
        <f t="shared" si="168"/>
        <v>Tipo.Gancho</v>
      </c>
      <c r="P148" s="21" t="s">
        <v>395</v>
      </c>
      <c r="Q148" s="38" t="s">
        <v>396</v>
      </c>
      <c r="R148" s="77" t="s">
        <v>9</v>
      </c>
      <c r="S148" s="27" t="str">
        <f t="shared" si="159"/>
        <v>Vedação</v>
      </c>
      <c r="T148" s="27" t="str">
        <f t="shared" si="159"/>
        <v>Divisória Parte</v>
      </c>
      <c r="U148" s="27" t="str">
        <f t="shared" si="159"/>
        <v>Cabide</v>
      </c>
      <c r="V148" s="77" t="s">
        <v>90</v>
      </c>
      <c r="W148" s="1" t="str">
        <f t="shared" si="129"/>
        <v>Key.Ved.148</v>
      </c>
      <c r="X148" s="49" t="s">
        <v>588</v>
      </c>
      <c r="Y148" s="49" t="s">
        <v>233</v>
      </c>
    </row>
    <row r="149" spans="1:25" ht="6.6" customHeight="1" x14ac:dyDescent="0.3">
      <c r="A149" s="23">
        <v>149</v>
      </c>
      <c r="B149" s="2" t="s">
        <v>44</v>
      </c>
      <c r="C149" s="2" t="s">
        <v>405</v>
      </c>
      <c r="D149" s="2" t="s">
        <v>404</v>
      </c>
      <c r="E149" s="2" t="s">
        <v>393</v>
      </c>
      <c r="F149" s="2" t="s">
        <v>397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158"/>
        <v>Vedação</v>
      </c>
      <c r="M149" s="26" t="str">
        <f t="shared" si="158"/>
        <v>Divisória.Parte</v>
      </c>
      <c r="N149" s="26" t="str">
        <f t="shared" si="167"/>
        <v>Cabide</v>
      </c>
      <c r="O149" s="21" t="str">
        <f t="shared" si="168"/>
        <v>Antifurto</v>
      </c>
      <c r="P149" s="21" t="s">
        <v>398</v>
      </c>
      <c r="Q149" s="38" t="s">
        <v>399</v>
      </c>
      <c r="R149" s="77" t="s">
        <v>9</v>
      </c>
      <c r="S149" s="27" t="str">
        <f t="shared" si="159"/>
        <v>Vedação</v>
      </c>
      <c r="T149" s="27" t="str">
        <f t="shared" si="159"/>
        <v>Divisória Parte</v>
      </c>
      <c r="U149" s="27" t="str">
        <f t="shared" si="159"/>
        <v>Cabide</v>
      </c>
      <c r="V149" s="77" t="s">
        <v>90</v>
      </c>
      <c r="W149" s="1" t="str">
        <f t="shared" si="129"/>
        <v>Key.Ved.149</v>
      </c>
      <c r="X149" s="49" t="s">
        <v>588</v>
      </c>
      <c r="Y149" s="49" t="s">
        <v>233</v>
      </c>
    </row>
    <row r="150" spans="1:25" ht="6.6" customHeight="1" x14ac:dyDescent="0.3">
      <c r="A150" s="23">
        <v>150</v>
      </c>
      <c r="B150" s="2" t="s">
        <v>44</v>
      </c>
      <c r="C150" s="2" t="s">
        <v>405</v>
      </c>
      <c r="D150" s="2" t="s">
        <v>404</v>
      </c>
      <c r="E150" s="2" t="s">
        <v>400</v>
      </c>
      <c r="F150" s="2" t="s">
        <v>401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158"/>
        <v>Vedação</v>
      </c>
      <c r="M150" s="26" t="str">
        <f t="shared" si="158"/>
        <v>Divisória.Parte</v>
      </c>
      <c r="N150" s="26" t="str">
        <f t="shared" si="167"/>
        <v>Dobradiça</v>
      </c>
      <c r="O150" s="21" t="str">
        <f t="shared" si="168"/>
        <v xml:space="preserve">Automática </v>
      </c>
      <c r="P150" s="21" t="s">
        <v>402</v>
      </c>
      <c r="Q150" s="38" t="s">
        <v>403</v>
      </c>
      <c r="R150" s="77" t="s">
        <v>9</v>
      </c>
      <c r="S150" s="27" t="str">
        <f t="shared" si="159"/>
        <v>Vedação</v>
      </c>
      <c r="T150" s="27" t="str">
        <f t="shared" si="159"/>
        <v>Divisória Parte</v>
      </c>
      <c r="U150" s="27" t="str">
        <f t="shared" si="159"/>
        <v>Dobradiça</v>
      </c>
      <c r="V150" s="77" t="s">
        <v>90</v>
      </c>
      <c r="W150" s="1" t="str">
        <f t="shared" si="129"/>
        <v>Key.Ved.150</v>
      </c>
      <c r="X150" s="49" t="s">
        <v>588</v>
      </c>
      <c r="Y150" s="49" t="s">
        <v>233</v>
      </c>
    </row>
    <row r="151" spans="1:25" ht="6.6" customHeight="1" x14ac:dyDescent="0.3">
      <c r="A151" s="23">
        <v>151</v>
      </c>
      <c r="B151" s="2" t="s">
        <v>44</v>
      </c>
      <c r="C151" s="2" t="s">
        <v>826</v>
      </c>
      <c r="D151" s="2" t="s">
        <v>968</v>
      </c>
      <c r="E151" s="2" t="s">
        <v>838</v>
      </c>
      <c r="F151" s="2" t="s">
        <v>839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ref="L151:L161" si="169">CONCATENATE("", C151)</f>
        <v>Abertura</v>
      </c>
      <c r="M151" s="26" t="str">
        <f t="shared" ref="M151:M167" si="170">CONCATENATE("", D151)</f>
        <v>Atmosférica.Lateral</v>
      </c>
      <c r="N151" s="26" t="str">
        <f t="shared" si="167"/>
        <v>Janela</v>
      </c>
      <c r="O151" s="21" t="str">
        <f t="shared" si="168"/>
        <v>Janela.Fixa</v>
      </c>
      <c r="P151" s="21" t="s">
        <v>914</v>
      </c>
      <c r="Q151" s="38" t="s">
        <v>925</v>
      </c>
      <c r="R151" s="77" t="s">
        <v>9</v>
      </c>
      <c r="S151" s="27" t="str">
        <f t="shared" ref="S151:S161" si="171">SUBSTITUTE(C151, ".", " ")</f>
        <v>Abertura</v>
      </c>
      <c r="T151" s="27" t="str">
        <f t="shared" ref="T151:T161" si="172">SUBSTITUTE(D151, ".", " ")</f>
        <v>Atmosférica Lateral</v>
      </c>
      <c r="U151" s="27" t="str">
        <f t="shared" ref="U151:U161" si="173">SUBSTITUTE(E151, ".", " ")</f>
        <v>Janela</v>
      </c>
      <c r="V151" s="77" t="s">
        <v>90</v>
      </c>
      <c r="W151" s="1" t="str">
        <f t="shared" si="129"/>
        <v>Key.Abe.151</v>
      </c>
      <c r="X151" s="49" t="s">
        <v>865</v>
      </c>
      <c r="Y151" s="49" t="s">
        <v>866</v>
      </c>
    </row>
    <row r="152" spans="1:25" ht="6.6" customHeight="1" x14ac:dyDescent="0.3">
      <c r="A152" s="23">
        <v>152</v>
      </c>
      <c r="B152" s="2" t="s">
        <v>44</v>
      </c>
      <c r="C152" s="2" t="s">
        <v>826</v>
      </c>
      <c r="D152" s="2" t="s">
        <v>968</v>
      </c>
      <c r="E152" s="2" t="s">
        <v>838</v>
      </c>
      <c r="F152" s="2" t="s">
        <v>840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169"/>
        <v>Abertura</v>
      </c>
      <c r="M152" s="26" t="str">
        <f t="shared" si="170"/>
        <v>Atmosférica.Lateral</v>
      </c>
      <c r="N152" s="26" t="str">
        <f t="shared" si="167"/>
        <v>Janela</v>
      </c>
      <c r="O152" s="21" t="str">
        <f t="shared" si="168"/>
        <v>Janela.Batente</v>
      </c>
      <c r="P152" s="21" t="s">
        <v>915</v>
      </c>
      <c r="Q152" s="38" t="s">
        <v>930</v>
      </c>
      <c r="R152" s="77" t="s">
        <v>9</v>
      </c>
      <c r="S152" s="27" t="str">
        <f t="shared" si="171"/>
        <v>Abertura</v>
      </c>
      <c r="T152" s="27" t="str">
        <f t="shared" si="172"/>
        <v>Atmosférica Lateral</v>
      </c>
      <c r="U152" s="27" t="str">
        <f t="shared" si="173"/>
        <v>Janela</v>
      </c>
      <c r="V152" s="77" t="s">
        <v>90</v>
      </c>
      <c r="W152" s="1" t="str">
        <f t="shared" si="129"/>
        <v>Key.Abe.152</v>
      </c>
      <c r="X152" s="49" t="s">
        <v>865</v>
      </c>
      <c r="Y152" s="49" t="s">
        <v>866</v>
      </c>
    </row>
    <row r="153" spans="1:25" ht="6.6" customHeight="1" x14ac:dyDescent="0.3">
      <c r="A153" s="23">
        <v>153</v>
      </c>
      <c r="B153" s="2" t="s">
        <v>44</v>
      </c>
      <c r="C153" s="2" t="s">
        <v>826</v>
      </c>
      <c r="D153" s="2" t="s">
        <v>968</v>
      </c>
      <c r="E153" s="2" t="s">
        <v>838</v>
      </c>
      <c r="F153" s="2" t="s">
        <v>882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169"/>
        <v>Abertura</v>
      </c>
      <c r="M153" s="26" t="str">
        <f t="shared" si="170"/>
        <v>Atmosférica.Lateral</v>
      </c>
      <c r="N153" s="26" t="str">
        <f t="shared" si="167"/>
        <v>Janela</v>
      </c>
      <c r="O153" s="21" t="str">
        <f t="shared" si="168"/>
        <v>Janela.Corrediça</v>
      </c>
      <c r="P153" s="21" t="s">
        <v>916</v>
      </c>
      <c r="Q153" s="38" t="s">
        <v>931</v>
      </c>
      <c r="R153" s="77" t="s">
        <v>9</v>
      </c>
      <c r="S153" s="27" t="str">
        <f t="shared" si="171"/>
        <v>Abertura</v>
      </c>
      <c r="T153" s="27" t="str">
        <f t="shared" si="172"/>
        <v>Atmosférica Lateral</v>
      </c>
      <c r="U153" s="27" t="str">
        <f t="shared" si="173"/>
        <v>Janela</v>
      </c>
      <c r="V153" s="77" t="s">
        <v>90</v>
      </c>
      <c r="W153" s="1" t="str">
        <f t="shared" si="129"/>
        <v>Key.Abe.153</v>
      </c>
      <c r="X153" s="49" t="s">
        <v>865</v>
      </c>
      <c r="Y153" s="49" t="s">
        <v>866</v>
      </c>
    </row>
    <row r="154" spans="1:25" ht="6.6" customHeight="1" x14ac:dyDescent="0.3">
      <c r="A154" s="23">
        <v>154</v>
      </c>
      <c r="B154" s="2" t="s">
        <v>44</v>
      </c>
      <c r="C154" s="2" t="s">
        <v>826</v>
      </c>
      <c r="D154" s="2" t="s">
        <v>968</v>
      </c>
      <c r="E154" s="2" t="s">
        <v>838</v>
      </c>
      <c r="F154" s="2" t="s">
        <v>841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169"/>
        <v>Abertura</v>
      </c>
      <c r="M154" s="26" t="str">
        <f t="shared" si="170"/>
        <v>Atmosférica.Lateral</v>
      </c>
      <c r="N154" s="26" t="str">
        <f t="shared" si="167"/>
        <v>Janela</v>
      </c>
      <c r="O154" s="21" t="str">
        <f t="shared" si="168"/>
        <v>Janela.Pivotante</v>
      </c>
      <c r="P154" s="21" t="s">
        <v>917</v>
      </c>
      <c r="Q154" s="38" t="s">
        <v>926</v>
      </c>
      <c r="R154" s="77" t="s">
        <v>9</v>
      </c>
      <c r="S154" s="27" t="str">
        <f t="shared" si="171"/>
        <v>Abertura</v>
      </c>
      <c r="T154" s="27" t="str">
        <f t="shared" si="172"/>
        <v>Atmosférica Lateral</v>
      </c>
      <c r="U154" s="27" t="str">
        <f t="shared" si="173"/>
        <v>Janela</v>
      </c>
      <c r="V154" s="77" t="s">
        <v>90</v>
      </c>
      <c r="W154" s="1" t="str">
        <f t="shared" si="129"/>
        <v>Key.Abe.154</v>
      </c>
      <c r="X154" s="49" t="s">
        <v>865</v>
      </c>
      <c r="Y154" s="49" t="s">
        <v>866</v>
      </c>
    </row>
    <row r="155" spans="1:25" ht="6.6" customHeight="1" x14ac:dyDescent="0.3">
      <c r="A155" s="23">
        <v>155</v>
      </c>
      <c r="B155" s="2" t="s">
        <v>44</v>
      </c>
      <c r="C155" s="2" t="s">
        <v>826</v>
      </c>
      <c r="D155" s="2" t="s">
        <v>968</v>
      </c>
      <c r="E155" s="2" t="s">
        <v>838</v>
      </c>
      <c r="F155" s="2" t="s">
        <v>884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169"/>
        <v>Abertura</v>
      </c>
      <c r="M155" s="26" t="str">
        <f t="shared" si="170"/>
        <v>Atmosférica.Lateral</v>
      </c>
      <c r="N155" s="26" t="str">
        <f t="shared" si="167"/>
        <v>Janela</v>
      </c>
      <c r="O155" s="21" t="str">
        <f t="shared" si="168"/>
        <v>Janela.MaximAr</v>
      </c>
      <c r="P155" s="21" t="s">
        <v>918</v>
      </c>
      <c r="Q155" s="38" t="s">
        <v>927</v>
      </c>
      <c r="R155" s="77" t="s">
        <v>9</v>
      </c>
      <c r="S155" s="27" t="str">
        <f t="shared" si="171"/>
        <v>Abertura</v>
      </c>
      <c r="T155" s="27" t="str">
        <f t="shared" si="172"/>
        <v>Atmosférica Lateral</v>
      </c>
      <c r="U155" s="27" t="str">
        <f t="shared" si="173"/>
        <v>Janela</v>
      </c>
      <c r="V155" s="77" t="s">
        <v>90</v>
      </c>
      <c r="W155" s="1" t="str">
        <f t="shared" si="129"/>
        <v>Key.Abe.155</v>
      </c>
      <c r="X155" s="49" t="s">
        <v>865</v>
      </c>
      <c r="Y155" s="49" t="s">
        <v>866</v>
      </c>
    </row>
    <row r="156" spans="1:25" ht="6.6" customHeight="1" x14ac:dyDescent="0.3">
      <c r="A156" s="23">
        <v>156</v>
      </c>
      <c r="B156" s="2" t="s">
        <v>44</v>
      </c>
      <c r="C156" s="2" t="s">
        <v>826</v>
      </c>
      <c r="D156" s="2" t="s">
        <v>968</v>
      </c>
      <c r="E156" s="2" t="s">
        <v>838</v>
      </c>
      <c r="F156" s="2" t="s">
        <v>842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169"/>
        <v>Abertura</v>
      </c>
      <c r="M156" s="26" t="str">
        <f t="shared" si="170"/>
        <v>Atmosférica.Lateral</v>
      </c>
      <c r="N156" s="26" t="str">
        <f t="shared" si="167"/>
        <v>Janela</v>
      </c>
      <c r="O156" s="21" t="str">
        <f t="shared" si="168"/>
        <v>Janela.Basculante</v>
      </c>
      <c r="P156" s="21" t="s">
        <v>919</v>
      </c>
      <c r="Q156" s="38" t="s">
        <v>928</v>
      </c>
      <c r="R156" s="77" t="s">
        <v>9</v>
      </c>
      <c r="S156" s="27" t="str">
        <f t="shared" si="171"/>
        <v>Abertura</v>
      </c>
      <c r="T156" s="27" t="str">
        <f t="shared" si="172"/>
        <v>Atmosférica Lateral</v>
      </c>
      <c r="U156" s="27" t="str">
        <f t="shared" si="173"/>
        <v>Janela</v>
      </c>
      <c r="V156" s="77" t="s">
        <v>90</v>
      </c>
      <c r="W156" s="1" t="str">
        <f t="shared" si="129"/>
        <v>Key.Abe.156</v>
      </c>
      <c r="X156" s="49" t="s">
        <v>865</v>
      </c>
      <c r="Y156" s="49" t="s">
        <v>866</v>
      </c>
    </row>
    <row r="157" spans="1:25" ht="6.6" customHeight="1" x14ac:dyDescent="0.3">
      <c r="A157" s="23">
        <v>157</v>
      </c>
      <c r="B157" s="2" t="s">
        <v>44</v>
      </c>
      <c r="C157" s="2" t="s">
        <v>826</v>
      </c>
      <c r="D157" s="2" t="s">
        <v>968</v>
      </c>
      <c r="E157" s="2" t="s">
        <v>838</v>
      </c>
      <c r="F157" s="2" t="s">
        <v>944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169"/>
        <v>Abertura</v>
      </c>
      <c r="M157" s="26" t="str">
        <f t="shared" si="170"/>
        <v>Atmosférica.Lateral</v>
      </c>
      <c r="N157" s="26" t="str">
        <f t="shared" si="167"/>
        <v>Janela</v>
      </c>
      <c r="O157" s="21" t="str">
        <f t="shared" si="168"/>
        <v>Janela.Telescópica</v>
      </c>
      <c r="P157" s="21" t="s">
        <v>945</v>
      </c>
      <c r="Q157" s="38" t="s">
        <v>946</v>
      </c>
      <c r="R157" s="77" t="s">
        <v>9</v>
      </c>
      <c r="S157" s="27" t="str">
        <f t="shared" si="171"/>
        <v>Abertura</v>
      </c>
      <c r="T157" s="27" t="str">
        <f t="shared" si="172"/>
        <v>Atmosférica Lateral</v>
      </c>
      <c r="U157" s="27" t="str">
        <f t="shared" si="173"/>
        <v>Janela</v>
      </c>
      <c r="V157" s="77" t="s">
        <v>90</v>
      </c>
      <c r="W157" s="1" t="str">
        <f t="shared" si="129"/>
        <v>Key.Abe.157</v>
      </c>
      <c r="X157" s="49" t="s">
        <v>865</v>
      </c>
      <c r="Y157" s="49" t="s">
        <v>866</v>
      </c>
    </row>
    <row r="158" spans="1:25" ht="6.6" customHeight="1" x14ac:dyDescent="0.3">
      <c r="A158" s="23">
        <v>158</v>
      </c>
      <c r="B158" s="2" t="s">
        <v>44</v>
      </c>
      <c r="C158" s="2" t="s">
        <v>826</v>
      </c>
      <c r="D158" s="2" t="s">
        <v>968</v>
      </c>
      <c r="E158" s="2" t="s">
        <v>838</v>
      </c>
      <c r="F158" s="2" t="s">
        <v>846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169"/>
        <v>Abertura</v>
      </c>
      <c r="M158" s="26" t="str">
        <f t="shared" si="170"/>
        <v>Atmosférica.Lateral</v>
      </c>
      <c r="N158" s="26" t="str">
        <f t="shared" si="167"/>
        <v>Janela</v>
      </c>
      <c r="O158" s="21" t="str">
        <f t="shared" si="168"/>
        <v>Janela.Integral</v>
      </c>
      <c r="P158" s="21" t="s">
        <v>920</v>
      </c>
      <c r="Q158" s="38" t="s">
        <v>929</v>
      </c>
      <c r="R158" s="77" t="s">
        <v>9</v>
      </c>
      <c r="S158" s="27" t="str">
        <f t="shared" si="171"/>
        <v>Abertura</v>
      </c>
      <c r="T158" s="27" t="str">
        <f t="shared" si="172"/>
        <v>Atmosférica Lateral</v>
      </c>
      <c r="U158" s="27" t="str">
        <f t="shared" si="173"/>
        <v>Janela</v>
      </c>
      <c r="V158" s="77" t="s">
        <v>90</v>
      </c>
      <c r="W158" s="1" t="str">
        <f t="shared" si="129"/>
        <v>Key.Abe.158</v>
      </c>
      <c r="X158" s="49" t="s">
        <v>885</v>
      </c>
      <c r="Y158" s="49" t="s">
        <v>866</v>
      </c>
    </row>
    <row r="159" spans="1:25" ht="6.6" customHeight="1" x14ac:dyDescent="0.3">
      <c r="A159" s="23">
        <v>159</v>
      </c>
      <c r="B159" s="2" t="s">
        <v>44</v>
      </c>
      <c r="C159" s="2" t="s">
        <v>826</v>
      </c>
      <c r="D159" s="2" t="s">
        <v>969</v>
      </c>
      <c r="E159" s="2" t="s">
        <v>958</v>
      </c>
      <c r="F159" s="2" t="s">
        <v>960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169"/>
        <v>Abertura</v>
      </c>
      <c r="M159" s="26" t="str">
        <f t="shared" si="170"/>
        <v>Atmosférica.Superior</v>
      </c>
      <c r="N159" s="26" t="str">
        <f t="shared" si="167"/>
        <v>Claraboia</v>
      </c>
      <c r="O159" s="21" t="str">
        <f t="shared" si="168"/>
        <v>Claraboia.Cúpula</v>
      </c>
      <c r="P159" s="21" t="s">
        <v>962</v>
      </c>
      <c r="Q159" s="21" t="s">
        <v>965</v>
      </c>
      <c r="R159" s="77" t="s">
        <v>9</v>
      </c>
      <c r="S159" s="27" t="str">
        <f t="shared" si="171"/>
        <v>Abertura</v>
      </c>
      <c r="T159" s="27" t="str">
        <f t="shared" si="172"/>
        <v>Atmosférica Superior</v>
      </c>
      <c r="U159" s="27" t="str">
        <f t="shared" si="173"/>
        <v>Claraboia</v>
      </c>
      <c r="V159" s="77" t="s">
        <v>90</v>
      </c>
      <c r="W159" s="1" t="str">
        <f t="shared" si="129"/>
        <v>Key.Abe.159</v>
      </c>
      <c r="X159" s="49" t="s">
        <v>865</v>
      </c>
      <c r="Y159" s="49" t="s">
        <v>866</v>
      </c>
    </row>
    <row r="160" spans="1:25" ht="6.6" customHeight="1" x14ac:dyDescent="0.3">
      <c r="A160" s="23">
        <v>160</v>
      </c>
      <c r="B160" s="2" t="s">
        <v>44</v>
      </c>
      <c r="C160" s="2" t="s">
        <v>826</v>
      </c>
      <c r="D160" s="2" t="s">
        <v>969</v>
      </c>
      <c r="E160" s="2" t="s">
        <v>958</v>
      </c>
      <c r="F160" s="2" t="s">
        <v>959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169"/>
        <v>Abertura</v>
      </c>
      <c r="M160" s="26" t="str">
        <f t="shared" si="170"/>
        <v>Atmosférica.Superior</v>
      </c>
      <c r="N160" s="26" t="str">
        <f t="shared" si="167"/>
        <v>Claraboia</v>
      </c>
      <c r="O160" s="21" t="str">
        <f t="shared" si="168"/>
        <v>Claraboia.Tubular</v>
      </c>
      <c r="P160" s="21" t="s">
        <v>963</v>
      </c>
      <c r="Q160" s="21" t="s">
        <v>966</v>
      </c>
      <c r="R160" s="77" t="s">
        <v>9</v>
      </c>
      <c r="S160" s="27" t="str">
        <f t="shared" si="171"/>
        <v>Abertura</v>
      </c>
      <c r="T160" s="27" t="str">
        <f t="shared" si="172"/>
        <v>Atmosférica Superior</v>
      </c>
      <c r="U160" s="27" t="str">
        <f t="shared" si="173"/>
        <v>Claraboia</v>
      </c>
      <c r="V160" s="77" t="s">
        <v>90</v>
      </c>
      <c r="W160" s="1" t="str">
        <f t="shared" si="129"/>
        <v>Key.Abe.160</v>
      </c>
      <c r="X160" s="49" t="s">
        <v>865</v>
      </c>
      <c r="Y160" s="49" t="s">
        <v>866</v>
      </c>
    </row>
    <row r="161" spans="1:25" ht="6.6" customHeight="1" x14ac:dyDescent="0.3">
      <c r="A161" s="23">
        <v>161</v>
      </c>
      <c r="B161" s="2" t="s">
        <v>44</v>
      </c>
      <c r="C161" s="2" t="s">
        <v>826</v>
      </c>
      <c r="D161" s="2" t="s">
        <v>969</v>
      </c>
      <c r="E161" s="2" t="s">
        <v>958</v>
      </c>
      <c r="F161" s="2" t="s">
        <v>961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169"/>
        <v>Abertura</v>
      </c>
      <c r="M161" s="26" t="str">
        <f t="shared" si="170"/>
        <v>Atmosférica.Superior</v>
      </c>
      <c r="N161" s="26" t="str">
        <f t="shared" si="167"/>
        <v>Claraboia</v>
      </c>
      <c r="O161" s="21" t="str">
        <f t="shared" si="168"/>
        <v>Claraboia.Piramidal</v>
      </c>
      <c r="P161" s="21" t="s">
        <v>964</v>
      </c>
      <c r="Q161" s="21" t="s">
        <v>967</v>
      </c>
      <c r="R161" s="77" t="s">
        <v>9</v>
      </c>
      <c r="S161" s="27" t="str">
        <f t="shared" si="171"/>
        <v>Abertura</v>
      </c>
      <c r="T161" s="27" t="str">
        <f t="shared" si="172"/>
        <v>Atmosférica Superior</v>
      </c>
      <c r="U161" s="27" t="str">
        <f t="shared" si="173"/>
        <v>Claraboia</v>
      </c>
      <c r="V161" s="77" t="s">
        <v>90</v>
      </c>
      <c r="W161" s="1" t="str">
        <f t="shared" si="129"/>
        <v>Key.Abe.161</v>
      </c>
      <c r="X161" s="49" t="s">
        <v>865</v>
      </c>
      <c r="Y161" s="49" t="s">
        <v>866</v>
      </c>
    </row>
    <row r="162" spans="1:25" ht="6.6" customHeight="1" x14ac:dyDescent="0.3">
      <c r="A162" s="23">
        <v>162</v>
      </c>
      <c r="B162" s="2" t="s">
        <v>44</v>
      </c>
      <c r="C162" s="2" t="s">
        <v>826</v>
      </c>
      <c r="D162" s="2" t="s">
        <v>987</v>
      </c>
      <c r="E162" s="2" t="s">
        <v>835</v>
      </c>
      <c r="F162" s="2" t="s">
        <v>845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">
        <v>826</v>
      </c>
      <c r="M162" s="26" t="str">
        <f t="shared" si="170"/>
        <v>Complementar</v>
      </c>
      <c r="N162" s="26" t="str">
        <f t="shared" si="167"/>
        <v>Grelha</v>
      </c>
      <c r="O162" s="21" t="str">
        <f t="shared" si="168"/>
        <v>Grelha.Fixa</v>
      </c>
      <c r="P162" s="21" t="s">
        <v>938</v>
      </c>
      <c r="Q162" s="38" t="s">
        <v>932</v>
      </c>
      <c r="R162" s="77" t="s">
        <v>9</v>
      </c>
      <c r="S162" s="27" t="s">
        <v>826</v>
      </c>
      <c r="T162" s="27" t="s">
        <v>843</v>
      </c>
      <c r="U162" s="27" t="s">
        <v>838</v>
      </c>
      <c r="V162" s="77" t="s">
        <v>90</v>
      </c>
      <c r="W162" s="1" t="str">
        <f t="shared" si="129"/>
        <v>Key.Abe.162</v>
      </c>
      <c r="X162" s="49" t="s">
        <v>865</v>
      </c>
      <c r="Y162" s="49" t="s">
        <v>866</v>
      </c>
    </row>
    <row r="163" spans="1:25" ht="6.6" customHeight="1" x14ac:dyDescent="0.3">
      <c r="A163" s="23">
        <v>163</v>
      </c>
      <c r="B163" s="2" t="s">
        <v>44</v>
      </c>
      <c r="C163" s="2" t="s">
        <v>826</v>
      </c>
      <c r="D163" s="2" t="s">
        <v>987</v>
      </c>
      <c r="E163" s="2" t="s">
        <v>835</v>
      </c>
      <c r="F163" s="2" t="s">
        <v>847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">
        <v>826</v>
      </c>
      <c r="M163" s="26" t="str">
        <f t="shared" si="170"/>
        <v>Complementar</v>
      </c>
      <c r="N163" s="26" t="str">
        <f t="shared" si="167"/>
        <v>Grelha</v>
      </c>
      <c r="O163" s="21" t="str">
        <f t="shared" si="168"/>
        <v>Grelha.Removível</v>
      </c>
      <c r="P163" s="21" t="s">
        <v>939</v>
      </c>
      <c r="Q163" s="38" t="s">
        <v>933</v>
      </c>
      <c r="R163" s="77" t="s">
        <v>9</v>
      </c>
      <c r="S163" s="27" t="s">
        <v>826</v>
      </c>
      <c r="T163" s="27" t="s">
        <v>843</v>
      </c>
      <c r="U163" s="27" t="s">
        <v>838</v>
      </c>
      <c r="V163" s="77" t="s">
        <v>90</v>
      </c>
      <c r="W163" s="1" t="str">
        <f t="shared" si="129"/>
        <v>Key.Abe.163</v>
      </c>
      <c r="X163" s="49" t="s">
        <v>865</v>
      </c>
      <c r="Y163" s="49" t="s">
        <v>866</v>
      </c>
    </row>
    <row r="164" spans="1:25" ht="6.6" customHeight="1" x14ac:dyDescent="0.3">
      <c r="A164" s="23">
        <v>164</v>
      </c>
      <c r="B164" s="2" t="s">
        <v>44</v>
      </c>
      <c r="C164" s="2" t="s">
        <v>826</v>
      </c>
      <c r="D164" s="2" t="s">
        <v>987</v>
      </c>
      <c r="E164" s="2" t="s">
        <v>834</v>
      </c>
      <c r="F164" s="2" t="s">
        <v>844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">
        <v>826</v>
      </c>
      <c r="M164" s="26" t="str">
        <f t="shared" si="170"/>
        <v>Complementar</v>
      </c>
      <c r="N164" s="26" t="str">
        <f t="shared" si="167"/>
        <v>Visor</v>
      </c>
      <c r="O164" s="21" t="str">
        <f t="shared" si="168"/>
        <v>Visor.Fixo</v>
      </c>
      <c r="P164" s="21" t="s">
        <v>940</v>
      </c>
      <c r="Q164" s="38" t="s">
        <v>934</v>
      </c>
      <c r="R164" s="77" t="s">
        <v>9</v>
      </c>
      <c r="S164" s="27" t="s">
        <v>826</v>
      </c>
      <c r="T164" s="27" t="s">
        <v>843</v>
      </c>
      <c r="U164" s="27" t="s">
        <v>838</v>
      </c>
      <c r="V164" s="77" t="s">
        <v>90</v>
      </c>
      <c r="W164" s="1" t="str">
        <f t="shared" si="129"/>
        <v>Key.Abe.164</v>
      </c>
      <c r="X164" s="49" t="s">
        <v>865</v>
      </c>
      <c r="Y164" s="49" t="s">
        <v>866</v>
      </c>
    </row>
    <row r="165" spans="1:25" ht="6.6" customHeight="1" x14ac:dyDescent="0.3">
      <c r="A165" s="23">
        <v>165</v>
      </c>
      <c r="B165" s="2" t="s">
        <v>44</v>
      </c>
      <c r="C165" s="2" t="s">
        <v>826</v>
      </c>
      <c r="D165" s="2" t="s">
        <v>987</v>
      </c>
      <c r="E165" s="2" t="s">
        <v>834</v>
      </c>
      <c r="F165" s="2" t="s">
        <v>856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">
        <v>826</v>
      </c>
      <c r="M165" s="26" t="str">
        <f t="shared" si="170"/>
        <v>Complementar</v>
      </c>
      <c r="N165" s="26" t="str">
        <f t="shared" si="167"/>
        <v>Visor</v>
      </c>
      <c r="O165" s="21" t="str">
        <f t="shared" si="168"/>
        <v>Visor.Basculante</v>
      </c>
      <c r="P165" s="21" t="s">
        <v>941</v>
      </c>
      <c r="Q165" s="38" t="s">
        <v>935</v>
      </c>
      <c r="R165" s="77" t="s">
        <v>9</v>
      </c>
      <c r="S165" s="27" t="s">
        <v>826</v>
      </c>
      <c r="T165" s="27" t="s">
        <v>843</v>
      </c>
      <c r="U165" s="27" t="s">
        <v>838</v>
      </c>
      <c r="V165" s="77" t="s">
        <v>90</v>
      </c>
      <c r="W165" s="1" t="str">
        <f t="shared" si="129"/>
        <v>Key.Abe.165</v>
      </c>
      <c r="X165" s="49" t="s">
        <v>865</v>
      </c>
      <c r="Y165" s="49" t="s">
        <v>866</v>
      </c>
    </row>
    <row r="166" spans="1:25" ht="6.6" customHeight="1" x14ac:dyDescent="0.3">
      <c r="A166" s="23">
        <v>166</v>
      </c>
      <c r="B166" s="2" t="s">
        <v>44</v>
      </c>
      <c r="C166" s="2" t="s">
        <v>826</v>
      </c>
      <c r="D166" s="2" t="s">
        <v>987</v>
      </c>
      <c r="E166" s="2" t="s">
        <v>834</v>
      </c>
      <c r="F166" s="2" t="s">
        <v>855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">
        <v>826</v>
      </c>
      <c r="M166" s="26" t="str">
        <f t="shared" si="170"/>
        <v>Complementar</v>
      </c>
      <c r="N166" s="26" t="str">
        <f t="shared" si="167"/>
        <v>Visor</v>
      </c>
      <c r="O166" s="21" t="str">
        <f t="shared" si="168"/>
        <v>Visor.Deslizante</v>
      </c>
      <c r="P166" s="21" t="s">
        <v>942</v>
      </c>
      <c r="Q166" s="38" t="s">
        <v>936</v>
      </c>
      <c r="R166" s="77" t="s">
        <v>9</v>
      </c>
      <c r="S166" s="27" t="s">
        <v>826</v>
      </c>
      <c r="T166" s="27" t="s">
        <v>843</v>
      </c>
      <c r="U166" s="27" t="s">
        <v>838</v>
      </c>
      <c r="V166" s="77" t="s">
        <v>90</v>
      </c>
      <c r="W166" s="1" t="str">
        <f t="shared" si="129"/>
        <v>Key.Abe.166</v>
      </c>
      <c r="X166" s="49" t="s">
        <v>865</v>
      </c>
      <c r="Y166" s="49" t="s">
        <v>866</v>
      </c>
    </row>
    <row r="167" spans="1:25" ht="6.6" customHeight="1" x14ac:dyDescent="0.3">
      <c r="A167" s="23">
        <v>167</v>
      </c>
      <c r="B167" s="2" t="s">
        <v>44</v>
      </c>
      <c r="C167" s="2" t="s">
        <v>826</v>
      </c>
      <c r="D167" s="2" t="s">
        <v>987</v>
      </c>
      <c r="E167" s="2" t="s">
        <v>834</v>
      </c>
      <c r="F167" s="2" t="s">
        <v>854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">
        <v>826</v>
      </c>
      <c r="M167" s="26" t="str">
        <f t="shared" si="170"/>
        <v>Complementar</v>
      </c>
      <c r="N167" s="26" t="str">
        <f t="shared" si="167"/>
        <v>Visor</v>
      </c>
      <c r="O167" s="21" t="str">
        <f t="shared" si="168"/>
        <v>Visor.Blindado</v>
      </c>
      <c r="P167" s="21" t="s">
        <v>943</v>
      </c>
      <c r="Q167" s="38" t="s">
        <v>937</v>
      </c>
      <c r="R167" s="77" t="s">
        <v>9</v>
      </c>
      <c r="S167" s="27" t="s">
        <v>826</v>
      </c>
      <c r="T167" s="27" t="s">
        <v>843</v>
      </c>
      <c r="U167" s="27" t="s">
        <v>838</v>
      </c>
      <c r="V167" s="77" t="s">
        <v>90</v>
      </c>
      <c r="W167" s="1" t="str">
        <f t="shared" si="129"/>
        <v>Key.Abe.167</v>
      </c>
      <c r="X167" s="49" t="s">
        <v>865</v>
      </c>
      <c r="Y167" s="49" t="s">
        <v>866</v>
      </c>
    </row>
    <row r="168" spans="1:25" ht="6.6" customHeight="1" x14ac:dyDescent="0.3">
      <c r="A168" s="23">
        <v>168</v>
      </c>
      <c r="B168" s="2" t="s">
        <v>44</v>
      </c>
      <c r="C168" s="2" t="s">
        <v>970</v>
      </c>
      <c r="D168" s="2" t="s">
        <v>983</v>
      </c>
      <c r="E168" s="2" t="s">
        <v>827</v>
      </c>
      <c r="F168" s="2" t="s">
        <v>828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tr">
        <f t="shared" ref="L168:L176" si="174">CONCATENATE("", C168)</f>
        <v>Passagem</v>
      </c>
      <c r="M168" s="26" t="str">
        <f t="shared" ref="M168:M176" si="175">CONCATENATE("", D168)</f>
        <v>De.Pessoas</v>
      </c>
      <c r="N168" s="26" t="str">
        <f t="shared" ref="N168:N176" si="176">(SUBSTITUTE(SUBSTITUTE(CONCATENATE("",E168),"."," ")," De "," de "))</f>
        <v>Porta</v>
      </c>
      <c r="O168" s="21" t="str">
        <f t="shared" ref="O168:O176" si="177">F168</f>
        <v>Porta.Simples</v>
      </c>
      <c r="P168" s="21" t="s">
        <v>861</v>
      </c>
      <c r="Q168" s="38" t="s">
        <v>886</v>
      </c>
      <c r="R168" s="77" t="s">
        <v>9</v>
      </c>
      <c r="S168" s="27" t="str">
        <f t="shared" ref="S168:S176" si="178">SUBSTITUTE(C168, ".", " ")</f>
        <v>Passagem</v>
      </c>
      <c r="T168" s="27" t="str">
        <f t="shared" ref="T168:T176" si="179">SUBSTITUTE(D168, ".", " ")</f>
        <v>De Pessoas</v>
      </c>
      <c r="U168" s="27" t="str">
        <f t="shared" ref="U168:U176" si="180">SUBSTITUTE(E168, ".", " ")</f>
        <v>Porta</v>
      </c>
      <c r="V168" s="77" t="s">
        <v>90</v>
      </c>
      <c r="W168" s="1" t="str">
        <f t="shared" si="129"/>
        <v>Key.Pas.168</v>
      </c>
      <c r="X168" s="49" t="s">
        <v>836</v>
      </c>
      <c r="Y168" s="49" t="s">
        <v>837</v>
      </c>
    </row>
    <row r="169" spans="1:25" ht="6.6" customHeight="1" x14ac:dyDescent="0.3">
      <c r="A169" s="23">
        <v>169</v>
      </c>
      <c r="B169" s="2" t="s">
        <v>44</v>
      </c>
      <c r="C169" s="2" t="s">
        <v>970</v>
      </c>
      <c r="D169" s="2" t="s">
        <v>983</v>
      </c>
      <c r="E169" s="2" t="s">
        <v>827</v>
      </c>
      <c r="F169" s="2" t="s">
        <v>829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tr">
        <f t="shared" si="174"/>
        <v>Passagem</v>
      </c>
      <c r="M169" s="26" t="str">
        <f t="shared" si="175"/>
        <v>De.Pessoas</v>
      </c>
      <c r="N169" s="26" t="str">
        <f t="shared" si="176"/>
        <v>Porta</v>
      </c>
      <c r="O169" s="21" t="str">
        <f t="shared" si="177"/>
        <v>Porta.Dupla</v>
      </c>
      <c r="P169" s="21" t="s">
        <v>896</v>
      </c>
      <c r="Q169" s="38" t="s">
        <v>912</v>
      </c>
      <c r="R169" s="77" t="s">
        <v>9</v>
      </c>
      <c r="S169" s="27" t="str">
        <f t="shared" si="178"/>
        <v>Passagem</v>
      </c>
      <c r="T169" s="27" t="str">
        <f t="shared" si="179"/>
        <v>De Pessoas</v>
      </c>
      <c r="U169" s="27" t="str">
        <f t="shared" si="180"/>
        <v>Porta</v>
      </c>
      <c r="V169" s="77" t="s">
        <v>90</v>
      </c>
      <c r="W169" s="1" t="str">
        <f t="shared" si="129"/>
        <v>Key.Pas.169</v>
      </c>
      <c r="X169" s="49" t="s">
        <v>836</v>
      </c>
      <c r="Y169" s="49" t="s">
        <v>837</v>
      </c>
    </row>
    <row r="170" spans="1:25" ht="6.6" customHeight="1" x14ac:dyDescent="0.3">
      <c r="A170" s="23">
        <v>170</v>
      </c>
      <c r="B170" s="2" t="s">
        <v>44</v>
      </c>
      <c r="C170" s="2" t="s">
        <v>970</v>
      </c>
      <c r="D170" s="2" t="s">
        <v>983</v>
      </c>
      <c r="E170" s="2" t="s">
        <v>827</v>
      </c>
      <c r="F170" s="2" t="s">
        <v>833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tr">
        <f t="shared" ref="L170:L172" si="181">CONCATENATE("", C170)</f>
        <v>Passagem</v>
      </c>
      <c r="M170" s="26" t="str">
        <f t="shared" ref="M170:M172" si="182">CONCATENATE("", D170)</f>
        <v>De.Pessoas</v>
      </c>
      <c r="N170" s="26" t="str">
        <f t="shared" ref="N170:N172" si="183">(SUBSTITUTE(SUBSTITUTE(CONCATENATE("",E170),"."," ")," De "," de "))</f>
        <v>Porta</v>
      </c>
      <c r="O170" s="21" t="str">
        <f t="shared" ref="O170:O172" si="184">F170</f>
        <v>Porta.Assimétrica</v>
      </c>
      <c r="P170" s="21" t="s">
        <v>910</v>
      </c>
      <c r="Q170" s="38" t="s">
        <v>911</v>
      </c>
      <c r="R170" s="77" t="s">
        <v>9</v>
      </c>
      <c r="S170" s="27" t="str">
        <f t="shared" ref="S170:S172" si="185">SUBSTITUTE(C170, ".", " ")</f>
        <v>Passagem</v>
      </c>
      <c r="T170" s="27" t="str">
        <f t="shared" ref="T170:T172" si="186">SUBSTITUTE(D170, ".", " ")</f>
        <v>De Pessoas</v>
      </c>
      <c r="U170" s="27" t="str">
        <f t="shared" ref="U170:U172" si="187">SUBSTITUTE(E170, ".", " ")</f>
        <v>Porta</v>
      </c>
      <c r="V170" s="77" t="s">
        <v>90</v>
      </c>
      <c r="W170" s="1" t="str">
        <f t="shared" si="129"/>
        <v>Key.Pas.170</v>
      </c>
      <c r="X170" s="49" t="s">
        <v>836</v>
      </c>
      <c r="Y170" s="49" t="s">
        <v>837</v>
      </c>
    </row>
    <row r="171" spans="1:25" ht="6.6" customHeight="1" x14ac:dyDescent="0.3">
      <c r="A171" s="23">
        <v>171</v>
      </c>
      <c r="B171" s="2" t="s">
        <v>44</v>
      </c>
      <c r="C171" s="2" t="s">
        <v>970</v>
      </c>
      <c r="D171" s="2" t="s">
        <v>983</v>
      </c>
      <c r="E171" s="2" t="s">
        <v>827</v>
      </c>
      <c r="F171" s="2" t="s">
        <v>832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tr">
        <f t="shared" si="181"/>
        <v>Passagem</v>
      </c>
      <c r="M171" s="26" t="str">
        <f t="shared" si="182"/>
        <v>De.Pessoas</v>
      </c>
      <c r="N171" s="26" t="str">
        <f t="shared" si="183"/>
        <v>Porta</v>
      </c>
      <c r="O171" s="21" t="str">
        <f t="shared" si="184"/>
        <v>Porta.Corta.Fogo</v>
      </c>
      <c r="P171" s="21" t="s">
        <v>897</v>
      </c>
      <c r="Q171" s="38" t="s">
        <v>913</v>
      </c>
      <c r="R171" s="77" t="s">
        <v>9</v>
      </c>
      <c r="S171" s="27" t="str">
        <f t="shared" si="185"/>
        <v>Passagem</v>
      </c>
      <c r="T171" s="27" t="str">
        <f t="shared" si="186"/>
        <v>De Pessoas</v>
      </c>
      <c r="U171" s="27" t="str">
        <f t="shared" si="187"/>
        <v>Porta</v>
      </c>
      <c r="V171" s="77" t="s">
        <v>90</v>
      </c>
      <c r="W171" s="1" t="str">
        <f t="shared" si="129"/>
        <v>Key.Pas.171</v>
      </c>
      <c r="X171" s="49" t="s">
        <v>836</v>
      </c>
      <c r="Y171" s="49" t="s">
        <v>837</v>
      </c>
    </row>
    <row r="172" spans="1:25" ht="6.6" customHeight="1" x14ac:dyDescent="0.3">
      <c r="A172" s="23">
        <v>172</v>
      </c>
      <c r="B172" s="2" t="s">
        <v>44</v>
      </c>
      <c r="C172" s="2" t="s">
        <v>970</v>
      </c>
      <c r="D172" s="2" t="s">
        <v>983</v>
      </c>
      <c r="E172" s="2" t="s">
        <v>827</v>
      </c>
      <c r="F172" s="2" t="s">
        <v>883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si="181"/>
        <v>Passagem</v>
      </c>
      <c r="M172" s="26" t="str">
        <f t="shared" si="182"/>
        <v>De.Pessoas</v>
      </c>
      <c r="N172" s="26" t="str">
        <f t="shared" si="183"/>
        <v>Porta</v>
      </c>
      <c r="O172" s="21" t="str">
        <f t="shared" si="184"/>
        <v>Porta.Corrediça</v>
      </c>
      <c r="P172" s="21" t="s">
        <v>895</v>
      </c>
      <c r="Q172" s="38" t="s">
        <v>909</v>
      </c>
      <c r="R172" s="77" t="s">
        <v>9</v>
      </c>
      <c r="S172" s="27" t="str">
        <f t="shared" si="185"/>
        <v>Passagem</v>
      </c>
      <c r="T172" s="27" t="str">
        <f t="shared" si="186"/>
        <v>De Pessoas</v>
      </c>
      <c r="U172" s="27" t="str">
        <f t="shared" si="187"/>
        <v>Porta</v>
      </c>
      <c r="V172" s="77" t="s">
        <v>90</v>
      </c>
      <c r="W172" s="1" t="str">
        <f t="shared" si="129"/>
        <v>Key.Pas.172</v>
      </c>
      <c r="X172" s="49" t="s">
        <v>836</v>
      </c>
      <c r="Y172" s="49" t="s">
        <v>837</v>
      </c>
    </row>
    <row r="173" spans="1:25" ht="6.6" customHeight="1" x14ac:dyDescent="0.3">
      <c r="A173" s="23">
        <v>173</v>
      </c>
      <c r="B173" s="2" t="s">
        <v>44</v>
      </c>
      <c r="C173" s="2" t="s">
        <v>970</v>
      </c>
      <c r="D173" s="2" t="s">
        <v>983</v>
      </c>
      <c r="E173" s="2" t="s">
        <v>827</v>
      </c>
      <c r="F173" s="2" t="s">
        <v>857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ref="L173" si="188">CONCATENATE("", C173)</f>
        <v>Passagem</v>
      </c>
      <c r="M173" s="26" t="str">
        <f t="shared" ref="M173" si="189">CONCATENATE("", D173)</f>
        <v>De.Pessoas</v>
      </c>
      <c r="N173" s="26" t="str">
        <f t="shared" ref="N173" si="190">(SUBSTITUTE(SUBSTITUTE(CONCATENATE("",E173),"."," ")," De "," de "))</f>
        <v>Porta</v>
      </c>
      <c r="O173" s="21" t="str">
        <f t="shared" ref="O173" si="191">F173</f>
        <v>Porta.Sanfonada</v>
      </c>
      <c r="P173" s="21" t="s">
        <v>864</v>
      </c>
      <c r="Q173" s="38" t="s">
        <v>908</v>
      </c>
      <c r="R173" s="77" t="s">
        <v>9</v>
      </c>
      <c r="S173" s="27" t="str">
        <f t="shared" ref="S173" si="192">SUBSTITUTE(C173, ".", " ")</f>
        <v>Passagem</v>
      </c>
      <c r="T173" s="27" t="str">
        <f t="shared" ref="T173" si="193">SUBSTITUTE(D173, ".", " ")</f>
        <v>De Pessoas</v>
      </c>
      <c r="U173" s="27" t="str">
        <f t="shared" ref="U173" si="194">SUBSTITUTE(E173, ".", " ")</f>
        <v>Porta</v>
      </c>
      <c r="V173" s="77" t="s">
        <v>90</v>
      </c>
      <c r="W173" s="1" t="str">
        <f t="shared" si="129"/>
        <v>Key.Pas.173</v>
      </c>
      <c r="X173" s="49" t="s">
        <v>836</v>
      </c>
      <c r="Y173" s="49" t="s">
        <v>837</v>
      </c>
    </row>
    <row r="174" spans="1:25" ht="6.6" customHeight="1" x14ac:dyDescent="0.3">
      <c r="A174" s="23">
        <v>174</v>
      </c>
      <c r="B174" s="2" t="s">
        <v>44</v>
      </c>
      <c r="C174" s="2" t="s">
        <v>970</v>
      </c>
      <c r="D174" s="2" t="s">
        <v>983</v>
      </c>
      <c r="E174" s="2" t="s">
        <v>827</v>
      </c>
      <c r="F174" s="2" t="s">
        <v>858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174"/>
        <v>Passagem</v>
      </c>
      <c r="M174" s="26" t="str">
        <f t="shared" si="175"/>
        <v>De.Pessoas</v>
      </c>
      <c r="N174" s="26" t="str">
        <f t="shared" si="176"/>
        <v>Porta</v>
      </c>
      <c r="O174" s="21" t="str">
        <f t="shared" si="177"/>
        <v>Porta.Camarão</v>
      </c>
      <c r="P174" s="21" t="s">
        <v>863</v>
      </c>
      <c r="Q174" s="38" t="s">
        <v>902</v>
      </c>
      <c r="R174" s="77" t="s">
        <v>9</v>
      </c>
      <c r="S174" s="27" t="str">
        <f t="shared" si="178"/>
        <v>Passagem</v>
      </c>
      <c r="T174" s="27" t="str">
        <f t="shared" si="179"/>
        <v>De Pessoas</v>
      </c>
      <c r="U174" s="27" t="str">
        <f t="shared" si="180"/>
        <v>Porta</v>
      </c>
      <c r="V174" s="77" t="s">
        <v>90</v>
      </c>
      <c r="W174" s="1" t="str">
        <f t="shared" si="129"/>
        <v>Key.Pas.174</v>
      </c>
      <c r="X174" s="49" t="s">
        <v>836</v>
      </c>
      <c r="Y174" s="49" t="s">
        <v>837</v>
      </c>
    </row>
    <row r="175" spans="1:25" ht="6.6" customHeight="1" x14ac:dyDescent="0.3">
      <c r="A175" s="23">
        <v>175</v>
      </c>
      <c r="B175" s="2" t="s">
        <v>44</v>
      </c>
      <c r="C175" s="2" t="s">
        <v>970</v>
      </c>
      <c r="D175" s="2" t="s">
        <v>983</v>
      </c>
      <c r="E175" s="2" t="s">
        <v>827</v>
      </c>
      <c r="F175" s="2" t="s">
        <v>859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ref="L175" si="195">CONCATENATE("", C175)</f>
        <v>Passagem</v>
      </c>
      <c r="M175" s="26" t="str">
        <f t="shared" ref="M175" si="196">CONCATENATE("", D175)</f>
        <v>De.Pessoas</v>
      </c>
      <c r="N175" s="26" t="str">
        <f t="shared" ref="N175" si="197">(SUBSTITUTE(SUBSTITUTE(CONCATENATE("",E175),"."," ")," De "," de "))</f>
        <v>Porta</v>
      </c>
      <c r="O175" s="21" t="str">
        <f t="shared" ref="O175" si="198">F175</f>
        <v>Porta.Bandeira</v>
      </c>
      <c r="P175" s="21" t="s">
        <v>862</v>
      </c>
      <c r="Q175" s="38" t="s">
        <v>901</v>
      </c>
      <c r="R175" s="77" t="s">
        <v>9</v>
      </c>
      <c r="S175" s="27" t="str">
        <f t="shared" ref="S175" si="199">SUBSTITUTE(C175, ".", " ")</f>
        <v>Passagem</v>
      </c>
      <c r="T175" s="27" t="str">
        <f t="shared" ref="T175" si="200">SUBSTITUTE(D175, ".", " ")</f>
        <v>De Pessoas</v>
      </c>
      <c r="U175" s="27" t="str">
        <f t="shared" ref="U175" si="201">SUBSTITUTE(E175, ".", " ")</f>
        <v>Porta</v>
      </c>
      <c r="V175" s="77" t="s">
        <v>90</v>
      </c>
      <c r="W175" s="1" t="str">
        <f t="shared" ref="W175" si="202">CONCATENATE("Key.",LEFT(C175,3),".",A175)</f>
        <v>Key.Pas.175</v>
      </c>
      <c r="X175" s="49" t="s">
        <v>836</v>
      </c>
      <c r="Y175" s="49" t="s">
        <v>837</v>
      </c>
    </row>
    <row r="176" spans="1:25" ht="6.6" customHeight="1" x14ac:dyDescent="0.3">
      <c r="A176" s="23">
        <v>176</v>
      </c>
      <c r="B176" s="2" t="s">
        <v>44</v>
      </c>
      <c r="C176" s="2" t="s">
        <v>970</v>
      </c>
      <c r="D176" s="2" t="s">
        <v>983</v>
      </c>
      <c r="E176" s="2" t="s">
        <v>827</v>
      </c>
      <c r="F176" s="2" t="s">
        <v>904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174"/>
        <v>Passagem</v>
      </c>
      <c r="M176" s="26" t="str">
        <f t="shared" si="175"/>
        <v>De.Pessoas</v>
      </c>
      <c r="N176" s="26" t="str">
        <f t="shared" si="176"/>
        <v>Porta</v>
      </c>
      <c r="O176" s="21" t="str">
        <f t="shared" si="177"/>
        <v>Porta.Giratória</v>
      </c>
      <c r="P176" s="21" t="s">
        <v>903</v>
      </c>
      <c r="Q176" s="38" t="s">
        <v>907</v>
      </c>
      <c r="R176" s="77" t="s">
        <v>9</v>
      </c>
      <c r="S176" s="27" t="str">
        <f t="shared" si="178"/>
        <v>Passagem</v>
      </c>
      <c r="T176" s="27" t="str">
        <f t="shared" si="179"/>
        <v>De Pessoas</v>
      </c>
      <c r="U176" s="27" t="str">
        <f t="shared" si="180"/>
        <v>Porta</v>
      </c>
      <c r="V176" s="77" t="s">
        <v>90</v>
      </c>
      <c r="W176" s="1" t="str">
        <f t="shared" si="129"/>
        <v>Key.Pas.176</v>
      </c>
      <c r="X176" s="49" t="s">
        <v>836</v>
      </c>
      <c r="Y176" s="49" t="s">
        <v>837</v>
      </c>
    </row>
    <row r="177" spans="1:25" ht="6.6" customHeight="1" x14ac:dyDescent="0.3">
      <c r="A177" s="23">
        <v>177</v>
      </c>
      <c r="B177" s="2" t="s">
        <v>44</v>
      </c>
      <c r="C177" s="2" t="s">
        <v>970</v>
      </c>
      <c r="D177" s="2" t="s">
        <v>983</v>
      </c>
      <c r="E177" s="2" t="s">
        <v>827</v>
      </c>
      <c r="F177" s="2" t="s">
        <v>830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ref="L177:L186" si="203">CONCATENATE("", C177)</f>
        <v>Passagem</v>
      </c>
      <c r="M177" s="26" t="str">
        <f t="shared" ref="M177:M186" si="204">CONCATENATE("", D177)</f>
        <v>De.Pessoas</v>
      </c>
      <c r="N177" s="26" t="str">
        <f t="shared" ref="N177:N186" si="205">(SUBSTITUTE(SUBSTITUTE(CONCATENATE("",E177),"."," ")," De "," de "))</f>
        <v>Porta</v>
      </c>
      <c r="O177" s="21" t="str">
        <f t="shared" ref="O177:O191" si="206">F177</f>
        <v>Porta.Frigorífica</v>
      </c>
      <c r="P177" s="21" t="s">
        <v>900</v>
      </c>
      <c r="Q177" s="38" t="s">
        <v>921</v>
      </c>
      <c r="R177" s="77" t="s">
        <v>9</v>
      </c>
      <c r="S177" s="27" t="str">
        <f t="shared" ref="S177:S186" si="207">SUBSTITUTE(C177, ".", " ")</f>
        <v>Passagem</v>
      </c>
      <c r="T177" s="27" t="str">
        <f t="shared" ref="T177:T186" si="208">SUBSTITUTE(D177, ".", " ")</f>
        <v>De Pessoas</v>
      </c>
      <c r="U177" s="27" t="str">
        <f t="shared" ref="U177:U186" si="209">SUBSTITUTE(E177, ".", " ")</f>
        <v>Porta</v>
      </c>
      <c r="V177" s="77" t="s">
        <v>90</v>
      </c>
      <c r="W177" s="1" t="str">
        <f t="shared" si="129"/>
        <v>Key.Pas.177</v>
      </c>
      <c r="X177" s="49" t="s">
        <v>836</v>
      </c>
      <c r="Y177" s="49" t="s">
        <v>837</v>
      </c>
    </row>
    <row r="178" spans="1:25" ht="6.6" customHeight="1" x14ac:dyDescent="0.3">
      <c r="A178" s="23">
        <v>178</v>
      </c>
      <c r="B178" s="2" t="s">
        <v>44</v>
      </c>
      <c r="C178" s="2" t="s">
        <v>970</v>
      </c>
      <c r="D178" s="2" t="s">
        <v>983</v>
      </c>
      <c r="E178" s="2" t="s">
        <v>827</v>
      </c>
      <c r="F178" s="2" t="s">
        <v>831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ref="L178:L179" si="210">CONCATENATE("", C178)</f>
        <v>Passagem</v>
      </c>
      <c r="M178" s="26" t="str">
        <f t="shared" ref="M178:M179" si="211">CONCATENATE("", D178)</f>
        <v>De.Pessoas</v>
      </c>
      <c r="N178" s="26" t="str">
        <f t="shared" ref="N178:N179" si="212">(SUBSTITUTE(SUBSTITUTE(CONCATENATE("",E178),"."," ")," De "," de "))</f>
        <v>Porta</v>
      </c>
      <c r="O178" s="21" t="str">
        <f t="shared" ref="O178:O179" si="213">F178</f>
        <v>Porta.Biológica</v>
      </c>
      <c r="P178" s="21" t="s">
        <v>898</v>
      </c>
      <c r="Q178" s="38" t="s">
        <v>922</v>
      </c>
      <c r="R178" s="77" t="s">
        <v>9</v>
      </c>
      <c r="S178" s="27" t="str">
        <f t="shared" ref="S178:S179" si="214">SUBSTITUTE(C178, ".", " ")</f>
        <v>Passagem</v>
      </c>
      <c r="T178" s="27" t="str">
        <f t="shared" ref="T178:T179" si="215">SUBSTITUTE(D178, ".", " ")</f>
        <v>De Pessoas</v>
      </c>
      <c r="U178" s="27" t="str">
        <f t="shared" ref="U178:U179" si="216">SUBSTITUTE(E178, ".", " ")</f>
        <v>Porta</v>
      </c>
      <c r="V178" s="77" t="s">
        <v>90</v>
      </c>
      <c r="W178" s="1" t="str">
        <f t="shared" si="129"/>
        <v>Key.Pas.178</v>
      </c>
      <c r="X178" s="49" t="s">
        <v>836</v>
      </c>
      <c r="Y178" s="49" t="s">
        <v>837</v>
      </c>
    </row>
    <row r="179" spans="1:25" ht="6.6" customHeight="1" x14ac:dyDescent="0.3">
      <c r="A179" s="23">
        <v>179</v>
      </c>
      <c r="B179" s="2" t="s">
        <v>44</v>
      </c>
      <c r="C179" s="2" t="s">
        <v>970</v>
      </c>
      <c r="D179" s="2" t="s">
        <v>983</v>
      </c>
      <c r="E179" s="2" t="s">
        <v>827</v>
      </c>
      <c r="F179" s="2" t="s">
        <v>860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210"/>
        <v>Passagem</v>
      </c>
      <c r="M179" s="26" t="str">
        <f t="shared" si="211"/>
        <v>De.Pessoas</v>
      </c>
      <c r="N179" s="26" t="str">
        <f t="shared" si="212"/>
        <v>Porta</v>
      </c>
      <c r="O179" s="21" t="str">
        <f t="shared" si="213"/>
        <v>Porta.Blindada</v>
      </c>
      <c r="P179" s="21" t="s">
        <v>899</v>
      </c>
      <c r="Q179" s="38" t="s">
        <v>923</v>
      </c>
      <c r="R179" s="77" t="s">
        <v>9</v>
      </c>
      <c r="S179" s="27" t="str">
        <f t="shared" si="214"/>
        <v>Passagem</v>
      </c>
      <c r="T179" s="27" t="str">
        <f t="shared" si="215"/>
        <v>De Pessoas</v>
      </c>
      <c r="U179" s="27" t="str">
        <f t="shared" si="216"/>
        <v>Porta</v>
      </c>
      <c r="V179" s="77" t="s">
        <v>90</v>
      </c>
      <c r="W179" s="1" t="str">
        <f t="shared" ref="W179" si="217">CONCATENATE("Key.",LEFT(C179,3),".",A179)</f>
        <v>Key.Pas.179</v>
      </c>
      <c r="X179" s="49" t="s">
        <v>836</v>
      </c>
      <c r="Y179" s="49" t="s">
        <v>837</v>
      </c>
    </row>
    <row r="180" spans="1:25" ht="6.6" customHeight="1" x14ac:dyDescent="0.3">
      <c r="A180" s="23">
        <v>180</v>
      </c>
      <c r="B180" s="2" t="s">
        <v>44</v>
      </c>
      <c r="C180" s="2" t="s">
        <v>970</v>
      </c>
      <c r="D180" s="2" t="s">
        <v>983</v>
      </c>
      <c r="E180" s="2" t="s">
        <v>827</v>
      </c>
      <c r="F180" s="2" t="s">
        <v>905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203"/>
        <v>Passagem</v>
      </c>
      <c r="M180" s="26" t="str">
        <f t="shared" si="204"/>
        <v>De.Pessoas</v>
      </c>
      <c r="N180" s="26" t="str">
        <f t="shared" si="205"/>
        <v>Porta</v>
      </c>
      <c r="O180" s="21" t="str">
        <f t="shared" si="206"/>
        <v>Porta.Telescópica</v>
      </c>
      <c r="P180" s="21" t="s">
        <v>906</v>
      </c>
      <c r="Q180" s="38" t="s">
        <v>924</v>
      </c>
      <c r="R180" s="77" t="s">
        <v>9</v>
      </c>
      <c r="S180" s="27" t="str">
        <f t="shared" si="207"/>
        <v>Passagem</v>
      </c>
      <c r="T180" s="27" t="str">
        <f t="shared" si="208"/>
        <v>De Pessoas</v>
      </c>
      <c r="U180" s="27" t="str">
        <f t="shared" si="209"/>
        <v>Porta</v>
      </c>
      <c r="V180" s="77" t="s">
        <v>90</v>
      </c>
      <c r="W180" s="1" t="str">
        <f t="shared" si="129"/>
        <v>Key.Pas.180</v>
      </c>
      <c r="X180" s="49" t="s">
        <v>836</v>
      </c>
      <c r="Y180" s="49" t="s">
        <v>837</v>
      </c>
    </row>
    <row r="181" spans="1:25" ht="6.6" customHeight="1" x14ac:dyDescent="0.3">
      <c r="A181" s="23">
        <v>181</v>
      </c>
      <c r="B181" s="2" t="s">
        <v>44</v>
      </c>
      <c r="C181" s="2" t="s">
        <v>970</v>
      </c>
      <c r="D181" s="2" t="s">
        <v>984</v>
      </c>
      <c r="E181" s="2" t="s">
        <v>971</v>
      </c>
      <c r="F181" s="2" t="s">
        <v>972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203"/>
        <v>Passagem</v>
      </c>
      <c r="M181" s="26" t="str">
        <f t="shared" si="204"/>
        <v>De.Veículos</v>
      </c>
      <c r="N181" s="26" t="str">
        <f t="shared" si="205"/>
        <v>Portão</v>
      </c>
      <c r="O181" s="21" t="str">
        <f t="shared" si="206"/>
        <v>Garagem</v>
      </c>
      <c r="P181" s="21" t="s">
        <v>974</v>
      </c>
      <c r="Q181" s="21" t="s">
        <v>975</v>
      </c>
      <c r="R181" s="77" t="s">
        <v>9</v>
      </c>
      <c r="S181" s="27" t="str">
        <f t="shared" si="207"/>
        <v>Passagem</v>
      </c>
      <c r="T181" s="27" t="str">
        <f t="shared" si="208"/>
        <v>De Veículos</v>
      </c>
      <c r="U181" s="27" t="str">
        <f t="shared" si="209"/>
        <v>Portão</v>
      </c>
      <c r="V181" s="77" t="s">
        <v>90</v>
      </c>
      <c r="W181" s="1" t="str">
        <f t="shared" si="129"/>
        <v>Key.Pas.181</v>
      </c>
      <c r="X181" s="49" t="s">
        <v>836</v>
      </c>
      <c r="Y181" s="49" t="s">
        <v>837</v>
      </c>
    </row>
    <row r="182" spans="1:25" ht="6.6" customHeight="1" x14ac:dyDescent="0.3">
      <c r="A182" s="23">
        <v>182</v>
      </c>
      <c r="B182" s="2" t="s">
        <v>44</v>
      </c>
      <c r="C182" s="2" t="s">
        <v>970</v>
      </c>
      <c r="D182" s="2" t="s">
        <v>984</v>
      </c>
      <c r="E182" s="2" t="s">
        <v>971</v>
      </c>
      <c r="F182" s="2" t="s">
        <v>973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203"/>
        <v>Passagem</v>
      </c>
      <c r="M182" s="26" t="str">
        <f t="shared" si="204"/>
        <v>De.Veículos</v>
      </c>
      <c r="N182" s="26" t="str">
        <f t="shared" si="205"/>
        <v>Portão</v>
      </c>
      <c r="O182" s="21" t="str">
        <f t="shared" si="206"/>
        <v>Seccional</v>
      </c>
      <c r="P182" s="21" t="s">
        <v>977</v>
      </c>
      <c r="Q182" s="21" t="s">
        <v>976</v>
      </c>
      <c r="R182" s="77" t="s">
        <v>9</v>
      </c>
      <c r="S182" s="27" t="str">
        <f t="shared" si="207"/>
        <v>Passagem</v>
      </c>
      <c r="T182" s="27" t="str">
        <f t="shared" si="208"/>
        <v>De Veículos</v>
      </c>
      <c r="U182" s="27" t="str">
        <f t="shared" si="209"/>
        <v>Portão</v>
      </c>
      <c r="V182" s="77" t="s">
        <v>90</v>
      </c>
      <c r="W182" s="1" t="str">
        <f t="shared" si="129"/>
        <v>Key.Pas.182</v>
      </c>
      <c r="X182" s="49" t="s">
        <v>836</v>
      </c>
      <c r="Y182" s="49" t="s">
        <v>837</v>
      </c>
    </row>
    <row r="183" spans="1:25" ht="6.6" customHeight="1" x14ac:dyDescent="0.3">
      <c r="A183" s="23">
        <v>183</v>
      </c>
      <c r="B183" s="2" t="s">
        <v>44</v>
      </c>
      <c r="C183" s="2" t="s">
        <v>970</v>
      </c>
      <c r="D183" s="2" t="s">
        <v>986</v>
      </c>
      <c r="E183" s="2" t="s">
        <v>868</v>
      </c>
      <c r="F183" s="2" t="s">
        <v>978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ref="L183:L184" si="218">CONCATENATE("", C183)</f>
        <v>Passagem</v>
      </c>
      <c r="M183" s="26" t="str">
        <f t="shared" ref="M183:M184" si="219">CONCATENATE("", D183)</f>
        <v>De.Técnicas</v>
      </c>
      <c r="N183" s="26" t="str">
        <f t="shared" ref="N183:N184" si="220">(SUBSTITUTE(SUBSTITUTE(CONCATENATE("",E183),"."," ")," De "," de "))</f>
        <v>Alçapão</v>
      </c>
      <c r="O183" s="21" t="str">
        <f t="shared" ref="O183:O184" si="221">F183</f>
        <v>Alçapão.Acesso</v>
      </c>
      <c r="P183" s="39" t="s">
        <v>871</v>
      </c>
      <c r="Q183" s="38" t="s">
        <v>887</v>
      </c>
      <c r="R183" s="77" t="s">
        <v>9</v>
      </c>
      <c r="S183" s="27" t="str">
        <f t="shared" ref="S183:S184" si="222">SUBSTITUTE(C183, ".", " ")</f>
        <v>Passagem</v>
      </c>
      <c r="T183" s="27" t="str">
        <f t="shared" ref="T183:T184" si="223">SUBSTITUTE(D183, ".", " ")</f>
        <v>De Técnicas</v>
      </c>
      <c r="U183" s="27" t="str">
        <f t="shared" ref="U183:U184" si="224">SUBSTITUTE(E183, ".", " ")</f>
        <v>Alçapão</v>
      </c>
      <c r="V183" s="77" t="s">
        <v>90</v>
      </c>
      <c r="W183" s="1" t="str">
        <f t="shared" ref="W183:W184" si="225">CONCATENATE("Key.",LEFT(C183,3),".",A183)</f>
        <v>Key.Pas.183</v>
      </c>
      <c r="X183" s="49" t="s">
        <v>836</v>
      </c>
      <c r="Y183" s="49" t="s">
        <v>837</v>
      </c>
    </row>
    <row r="184" spans="1:25" ht="6.6" customHeight="1" x14ac:dyDescent="0.3">
      <c r="A184" s="23">
        <v>184</v>
      </c>
      <c r="B184" s="2" t="s">
        <v>44</v>
      </c>
      <c r="C184" s="2" t="s">
        <v>970</v>
      </c>
      <c r="D184" s="2" t="s">
        <v>986</v>
      </c>
      <c r="E184" s="2" t="s">
        <v>868</v>
      </c>
      <c r="F184" s="2" t="s">
        <v>869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218"/>
        <v>Passagem</v>
      </c>
      <c r="M184" s="26" t="str">
        <f t="shared" si="219"/>
        <v>De.Técnicas</v>
      </c>
      <c r="N184" s="26" t="str">
        <f t="shared" si="220"/>
        <v>Alçapão</v>
      </c>
      <c r="O184" s="21" t="str">
        <f t="shared" si="221"/>
        <v>Alçapão.Emergência</v>
      </c>
      <c r="P184" s="39" t="s">
        <v>870</v>
      </c>
      <c r="Q184" s="38" t="s">
        <v>888</v>
      </c>
      <c r="R184" s="77" t="s">
        <v>9</v>
      </c>
      <c r="S184" s="27" t="str">
        <f t="shared" si="222"/>
        <v>Passagem</v>
      </c>
      <c r="T184" s="27" t="str">
        <f t="shared" si="223"/>
        <v>De Técnicas</v>
      </c>
      <c r="U184" s="27" t="str">
        <f t="shared" si="224"/>
        <v>Alçapão</v>
      </c>
      <c r="V184" s="77" t="s">
        <v>90</v>
      </c>
      <c r="W184" s="1" t="str">
        <f t="shared" si="225"/>
        <v>Key.Pas.184</v>
      </c>
      <c r="X184" s="49" t="s">
        <v>836</v>
      </c>
      <c r="Y184" s="49" t="s">
        <v>837</v>
      </c>
    </row>
    <row r="185" spans="1:25" ht="6.6" customHeight="1" x14ac:dyDescent="0.3">
      <c r="A185" s="23">
        <v>185</v>
      </c>
      <c r="B185" s="2" t="s">
        <v>44</v>
      </c>
      <c r="C185" s="2" t="s">
        <v>970</v>
      </c>
      <c r="D185" s="2" t="s">
        <v>985</v>
      </c>
      <c r="E185" s="2" t="s">
        <v>848</v>
      </c>
      <c r="F185" s="2" t="s">
        <v>849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203"/>
        <v>Passagem</v>
      </c>
      <c r="M185" s="26" t="str">
        <f t="shared" si="204"/>
        <v>De.Produtos</v>
      </c>
      <c r="N185" s="26" t="str">
        <f t="shared" si="205"/>
        <v>PassThrough</v>
      </c>
      <c r="O185" s="21" t="str">
        <f t="shared" si="206"/>
        <v>PassT.Farmacéutico</v>
      </c>
      <c r="P185" s="21" t="s">
        <v>852</v>
      </c>
      <c r="Q185" s="38" t="s">
        <v>851</v>
      </c>
      <c r="R185" s="77" t="s">
        <v>9</v>
      </c>
      <c r="S185" s="27" t="str">
        <f t="shared" si="207"/>
        <v>Passagem</v>
      </c>
      <c r="T185" s="27" t="str">
        <f t="shared" si="208"/>
        <v>De Produtos</v>
      </c>
      <c r="U185" s="27" t="str">
        <f t="shared" si="209"/>
        <v>PassThrough</v>
      </c>
      <c r="V185" s="77" t="s">
        <v>90</v>
      </c>
      <c r="W185" s="1" t="str">
        <f t="shared" si="129"/>
        <v>Key.Pas.185</v>
      </c>
      <c r="X185" s="49" t="s">
        <v>836</v>
      </c>
      <c r="Y185" s="49" t="s">
        <v>837</v>
      </c>
    </row>
    <row r="186" spans="1:25" ht="6.6" customHeight="1" x14ac:dyDescent="0.3">
      <c r="A186" s="23">
        <v>186</v>
      </c>
      <c r="B186" s="2" t="s">
        <v>44</v>
      </c>
      <c r="C186" s="2" t="s">
        <v>970</v>
      </c>
      <c r="D186" s="2" t="s">
        <v>985</v>
      </c>
      <c r="E186" s="2" t="s">
        <v>848</v>
      </c>
      <c r="F186" s="2" t="s">
        <v>850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203"/>
        <v>Passagem</v>
      </c>
      <c r="M186" s="26" t="str">
        <f t="shared" si="204"/>
        <v>De.Produtos</v>
      </c>
      <c r="N186" s="26" t="str">
        <f t="shared" si="205"/>
        <v>PassThrough</v>
      </c>
      <c r="O186" s="21" t="str">
        <f t="shared" si="206"/>
        <v>PassT.Biológico</v>
      </c>
      <c r="P186" s="21" t="s">
        <v>852</v>
      </c>
      <c r="Q186" s="38" t="s">
        <v>889</v>
      </c>
      <c r="R186" s="77" t="s">
        <v>9</v>
      </c>
      <c r="S186" s="27" t="str">
        <f t="shared" si="207"/>
        <v>Passagem</v>
      </c>
      <c r="T186" s="27" t="str">
        <f t="shared" si="208"/>
        <v>De Produtos</v>
      </c>
      <c r="U186" s="27" t="str">
        <f t="shared" si="209"/>
        <v>PassThrough</v>
      </c>
      <c r="V186" s="77" t="s">
        <v>90</v>
      </c>
      <c r="W186" s="1" t="str">
        <f t="shared" si="129"/>
        <v>Key.Pas.186</v>
      </c>
      <c r="X186" s="49" t="s">
        <v>836</v>
      </c>
      <c r="Y186" s="49" t="s">
        <v>837</v>
      </c>
    </row>
    <row r="187" spans="1:25" ht="6.6" customHeight="1" x14ac:dyDescent="0.3">
      <c r="A187" s="23">
        <v>187</v>
      </c>
      <c r="B187" s="2" t="s">
        <v>44</v>
      </c>
      <c r="C187" s="2" t="s">
        <v>970</v>
      </c>
      <c r="D187" s="2" t="s">
        <v>985</v>
      </c>
      <c r="E187" s="2" t="s">
        <v>848</v>
      </c>
      <c r="F187" s="2" t="s">
        <v>867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ref="L187" si="226">CONCATENATE("", C187)</f>
        <v>Passagem</v>
      </c>
      <c r="M187" s="26" t="str">
        <f t="shared" ref="M187" si="227">CONCATENATE("", D187)</f>
        <v>De.Produtos</v>
      </c>
      <c r="N187" s="26" t="str">
        <f t="shared" ref="N187" si="228">(SUBSTITUTE(SUBSTITUTE(CONCATENATE("",E187),"."," ")," De "," de "))</f>
        <v>PassThrough</v>
      </c>
      <c r="O187" s="21" t="str">
        <f t="shared" ref="O187" si="229">F187</f>
        <v>PassT.Alimentação</v>
      </c>
      <c r="P187" s="21" t="s">
        <v>853</v>
      </c>
      <c r="Q187" s="38" t="s">
        <v>890</v>
      </c>
      <c r="R187" s="77" t="s">
        <v>9</v>
      </c>
      <c r="S187" s="27" t="str">
        <f t="shared" ref="S187" si="230">SUBSTITUTE(C187, ".", " ")</f>
        <v>Passagem</v>
      </c>
      <c r="T187" s="27" t="str">
        <f t="shared" ref="T187" si="231">SUBSTITUTE(D187, ".", " ")</f>
        <v>De Produtos</v>
      </c>
      <c r="U187" s="27" t="str">
        <f t="shared" ref="U187" si="232">SUBSTITUTE(E187, ".", " ")</f>
        <v>PassThrough</v>
      </c>
      <c r="V187" s="77" t="s">
        <v>90</v>
      </c>
      <c r="W187" s="1" t="str">
        <f t="shared" si="129"/>
        <v>Key.Pas.187</v>
      </c>
      <c r="X187" s="49" t="s">
        <v>836</v>
      </c>
      <c r="Y187" s="49" t="s">
        <v>837</v>
      </c>
    </row>
    <row r="188" spans="1:25" ht="6.6" customHeight="1" x14ac:dyDescent="0.3">
      <c r="A188" s="23">
        <v>188</v>
      </c>
      <c r="B188" s="2" t="s">
        <v>44</v>
      </c>
      <c r="C188" s="2" t="s">
        <v>988</v>
      </c>
      <c r="D188" s="2" t="s">
        <v>989</v>
      </c>
      <c r="E188" s="2" t="s">
        <v>875</v>
      </c>
      <c r="F188" s="2" t="s">
        <v>876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">
        <v>826</v>
      </c>
      <c r="M188" s="26" t="str">
        <f t="shared" ref="M188:M189" si="233">CONCATENATE("", D188)</f>
        <v>Solar</v>
      </c>
      <c r="N188" s="26" t="str">
        <f t="shared" ref="N188:N189" si="234">(SUBSTITUTE(SUBSTITUTE(CONCATENATE("",E188),"."," ")," De "," de "))</f>
        <v>Persiana</v>
      </c>
      <c r="O188" s="21" t="str">
        <f t="shared" si="206"/>
        <v>Persiana.Horizontal</v>
      </c>
      <c r="P188" s="21" t="s">
        <v>878</v>
      </c>
      <c r="Q188" s="38" t="s">
        <v>891</v>
      </c>
      <c r="R188" s="77" t="s">
        <v>9</v>
      </c>
      <c r="S188" s="27" t="s">
        <v>826</v>
      </c>
      <c r="T188" s="27" t="s">
        <v>843</v>
      </c>
      <c r="U188" s="27" t="s">
        <v>838</v>
      </c>
      <c r="V188" s="77" t="s">
        <v>90</v>
      </c>
      <c r="W188" s="1" t="str">
        <f t="shared" ref="W188:W189" si="235">CONCATENATE("Key.",LEFT(C188,3),".",A188)</f>
        <v>Key.Pro.188</v>
      </c>
      <c r="X188" s="49" t="s">
        <v>865</v>
      </c>
      <c r="Y188" s="49" t="s">
        <v>866</v>
      </c>
    </row>
    <row r="189" spans="1:25" ht="6.6" customHeight="1" x14ac:dyDescent="0.3">
      <c r="A189" s="23">
        <v>189</v>
      </c>
      <c r="B189" s="2" t="s">
        <v>44</v>
      </c>
      <c r="C189" s="2" t="s">
        <v>988</v>
      </c>
      <c r="D189" s="2" t="s">
        <v>989</v>
      </c>
      <c r="E189" s="2" t="s">
        <v>875</v>
      </c>
      <c r="F189" s="2" t="s">
        <v>877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">
        <v>826</v>
      </c>
      <c r="M189" s="26" t="str">
        <f t="shared" si="233"/>
        <v>Solar</v>
      </c>
      <c r="N189" s="26" t="str">
        <f t="shared" si="234"/>
        <v>Persiana</v>
      </c>
      <c r="O189" s="21" t="str">
        <f t="shared" si="206"/>
        <v>Persiana.Vertical</v>
      </c>
      <c r="P189" s="21" t="s">
        <v>879</v>
      </c>
      <c r="Q189" s="38" t="s">
        <v>892</v>
      </c>
      <c r="R189" s="77" t="s">
        <v>9</v>
      </c>
      <c r="S189" s="27" t="s">
        <v>826</v>
      </c>
      <c r="T189" s="27" t="s">
        <v>843</v>
      </c>
      <c r="U189" s="27" t="s">
        <v>838</v>
      </c>
      <c r="V189" s="77" t="s">
        <v>90</v>
      </c>
      <c r="W189" s="1" t="str">
        <f t="shared" si="235"/>
        <v>Key.Pro.189</v>
      </c>
      <c r="X189" s="49" t="s">
        <v>865</v>
      </c>
      <c r="Y189" s="49" t="s">
        <v>866</v>
      </c>
    </row>
    <row r="190" spans="1:25" ht="6.6" customHeight="1" x14ac:dyDescent="0.3">
      <c r="A190" s="23">
        <v>190</v>
      </c>
      <c r="B190" s="2" t="s">
        <v>44</v>
      </c>
      <c r="C190" s="2" t="s">
        <v>988</v>
      </c>
      <c r="D190" s="2" t="s">
        <v>989</v>
      </c>
      <c r="E190" s="2" t="s">
        <v>872</v>
      </c>
      <c r="F190" s="2" t="s">
        <v>873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">
        <v>826</v>
      </c>
      <c r="M190" s="26" t="str">
        <f t="shared" ref="M190" si="236">CONCATENATE("", D190)</f>
        <v>Solar</v>
      </c>
      <c r="N190" s="26" t="str">
        <f t="shared" ref="N190" si="237">(SUBSTITUTE(SUBSTITUTE(CONCATENATE("",E190),"."," ")," De "," de "))</f>
        <v>Brise</v>
      </c>
      <c r="O190" s="21" t="str">
        <f t="shared" si="206"/>
        <v>Brise.Horizontal</v>
      </c>
      <c r="P190" s="21" t="s">
        <v>880</v>
      </c>
      <c r="Q190" s="38" t="s">
        <v>893</v>
      </c>
      <c r="R190" s="77" t="s">
        <v>9</v>
      </c>
      <c r="S190" s="27" t="s">
        <v>826</v>
      </c>
      <c r="T190" s="27" t="s">
        <v>843</v>
      </c>
      <c r="U190" s="27" t="s">
        <v>838</v>
      </c>
      <c r="V190" s="77" t="s">
        <v>90</v>
      </c>
      <c r="W190" s="1" t="str">
        <f t="shared" ref="W190" si="238">CONCATENATE("Key.",LEFT(C190,3),".",A190)</f>
        <v>Key.Pro.190</v>
      </c>
      <c r="X190" s="49" t="s">
        <v>885</v>
      </c>
      <c r="Y190" s="49" t="s">
        <v>866</v>
      </c>
    </row>
    <row r="191" spans="1:25" ht="6.6" customHeight="1" x14ac:dyDescent="0.3">
      <c r="A191" s="23">
        <v>191</v>
      </c>
      <c r="B191" s="2" t="s">
        <v>44</v>
      </c>
      <c r="C191" s="2" t="s">
        <v>988</v>
      </c>
      <c r="D191" s="2" t="s">
        <v>989</v>
      </c>
      <c r="E191" s="2" t="s">
        <v>872</v>
      </c>
      <c r="F191" s="2" t="s">
        <v>874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">
        <v>826</v>
      </c>
      <c r="M191" s="26" t="str">
        <f t="shared" ref="M191" si="239">CONCATENATE("", D191)</f>
        <v>Solar</v>
      </c>
      <c r="N191" s="26" t="str">
        <f t="shared" ref="N191" si="240">(SUBSTITUTE(SUBSTITUTE(CONCATENATE("",E191),"."," ")," De "," de "))</f>
        <v>Brise</v>
      </c>
      <c r="O191" s="21" t="str">
        <f t="shared" si="206"/>
        <v>Brise.Vertical</v>
      </c>
      <c r="P191" s="21" t="s">
        <v>881</v>
      </c>
      <c r="Q191" s="38" t="s">
        <v>894</v>
      </c>
      <c r="R191" s="77" t="s">
        <v>9</v>
      </c>
      <c r="S191" s="27" t="s">
        <v>826</v>
      </c>
      <c r="T191" s="27" t="s">
        <v>843</v>
      </c>
      <c r="U191" s="27" t="s">
        <v>838</v>
      </c>
      <c r="V191" s="77" t="s">
        <v>90</v>
      </c>
      <c r="W191" s="1" t="str">
        <f t="shared" ref="W191" si="241">CONCATENATE("Key.",LEFT(C191,3),".",A191)</f>
        <v>Key.Pro.191</v>
      </c>
      <c r="X191" s="49" t="s">
        <v>885</v>
      </c>
      <c r="Y191" s="49" t="s">
        <v>866</v>
      </c>
    </row>
  </sheetData>
  <phoneticPr fontId="1" type="noConversion"/>
  <conditionalFormatting sqref="F1">
    <cfRule type="duplicateValues" dxfId="372" priority="1860"/>
  </conditionalFormatting>
  <conditionalFormatting sqref="F1:F1048576">
    <cfRule type="duplicateValues" dxfId="371" priority="1"/>
  </conditionalFormatting>
  <conditionalFormatting sqref="F2">
    <cfRule type="duplicateValues" dxfId="370" priority="1821"/>
    <cfRule type="duplicateValues" dxfId="369" priority="1825"/>
    <cfRule type="duplicateValues" dxfId="368" priority="1824"/>
    <cfRule type="duplicateValues" dxfId="367" priority="1823"/>
    <cfRule type="duplicateValues" dxfId="366" priority="1822"/>
    <cfRule type="duplicateValues" dxfId="365" priority="1820"/>
  </conditionalFormatting>
  <conditionalFormatting sqref="F3:F14">
    <cfRule type="duplicateValues" dxfId="364" priority="3678"/>
    <cfRule type="duplicateValues" dxfId="363" priority="3676"/>
    <cfRule type="duplicateValues" dxfId="362" priority="3675"/>
    <cfRule type="duplicateValues" dxfId="361" priority="3674"/>
    <cfRule type="duplicateValues" dxfId="360" priority="3671"/>
    <cfRule type="duplicateValues" dxfId="359" priority="3673"/>
    <cfRule type="duplicateValues" dxfId="358" priority="3672"/>
    <cfRule type="duplicateValues" dxfId="357" priority="3669"/>
    <cfRule type="duplicateValues" dxfId="356" priority="3677"/>
    <cfRule type="duplicateValues" dxfId="355" priority="3668"/>
    <cfRule type="duplicateValues" dxfId="354" priority="3670"/>
    <cfRule type="duplicateValues" dxfId="353" priority="3679"/>
  </conditionalFormatting>
  <conditionalFormatting sqref="F15:F31">
    <cfRule type="duplicateValues" dxfId="352" priority="232"/>
  </conditionalFormatting>
  <conditionalFormatting sqref="F27:F31 F18:F22">
    <cfRule type="duplicateValues" dxfId="351" priority="227"/>
    <cfRule type="duplicateValues" dxfId="350" priority="226"/>
    <cfRule type="duplicateValues" dxfId="349" priority="225"/>
    <cfRule type="duplicateValues" dxfId="348" priority="223"/>
    <cfRule type="duplicateValues" dxfId="347" priority="222"/>
    <cfRule type="duplicateValues" dxfId="346" priority="221"/>
    <cfRule type="duplicateValues" dxfId="345" priority="224"/>
    <cfRule type="duplicateValues" dxfId="344" priority="231"/>
    <cfRule type="duplicateValues" dxfId="343" priority="230"/>
    <cfRule type="duplicateValues" dxfId="342" priority="229"/>
    <cfRule type="duplicateValues" dxfId="341" priority="228"/>
  </conditionalFormatting>
  <conditionalFormatting sqref="F33">
    <cfRule type="duplicateValues" dxfId="340" priority="21"/>
    <cfRule type="duplicateValues" dxfId="339" priority="28"/>
    <cfRule type="duplicateValues" dxfId="338" priority="26"/>
    <cfRule type="duplicateValues" dxfId="337" priority="25"/>
    <cfRule type="duplicateValues" dxfId="336" priority="27"/>
    <cfRule type="duplicateValues" dxfId="335" priority="31"/>
    <cfRule type="duplicateValues" dxfId="334" priority="30"/>
    <cfRule type="duplicateValues" dxfId="333" priority="24"/>
    <cfRule type="duplicateValues" dxfId="332" priority="23"/>
    <cfRule type="duplicateValues" dxfId="331" priority="22"/>
    <cfRule type="duplicateValues" dxfId="330" priority="29"/>
  </conditionalFormatting>
  <conditionalFormatting sqref="F34:F35">
    <cfRule type="duplicateValues" dxfId="329" priority="38"/>
    <cfRule type="duplicateValues" dxfId="328" priority="37"/>
    <cfRule type="duplicateValues" dxfId="327" priority="36"/>
    <cfRule type="duplicateValues" dxfId="326" priority="35"/>
    <cfRule type="duplicateValues" dxfId="325" priority="33"/>
    <cfRule type="duplicateValues" dxfId="324" priority="32"/>
    <cfRule type="duplicateValues" dxfId="323" priority="34"/>
  </conditionalFormatting>
  <conditionalFormatting sqref="F37:F38">
    <cfRule type="duplicateValues" dxfId="322" priority="14"/>
    <cfRule type="duplicateValues" dxfId="321" priority="15"/>
    <cfRule type="duplicateValues" dxfId="320" priority="16"/>
    <cfRule type="duplicateValues" dxfId="319" priority="17"/>
    <cfRule type="duplicateValues" dxfId="318" priority="18"/>
    <cfRule type="duplicateValues" dxfId="317" priority="19"/>
    <cfRule type="duplicateValues" dxfId="316" priority="20"/>
  </conditionalFormatting>
  <conditionalFormatting sqref="F39:F42 F32 F36">
    <cfRule type="duplicateValues" dxfId="315" priority="3629"/>
    <cfRule type="duplicateValues" dxfId="314" priority="3628"/>
    <cfRule type="duplicateValues" dxfId="313" priority="3626"/>
    <cfRule type="duplicateValues" dxfId="312" priority="3625"/>
    <cfRule type="duplicateValues" dxfId="311" priority="3627"/>
    <cfRule type="duplicateValues" dxfId="310" priority="3632"/>
    <cfRule type="duplicateValues" dxfId="309" priority="3635"/>
    <cfRule type="duplicateValues" dxfId="308" priority="3634"/>
    <cfRule type="duplicateValues" dxfId="307" priority="3633"/>
    <cfRule type="duplicateValues" dxfId="306" priority="3631"/>
    <cfRule type="duplicateValues" dxfId="305" priority="3630"/>
  </conditionalFormatting>
  <conditionalFormatting sqref="F43">
    <cfRule type="duplicateValues" dxfId="304" priority="3661"/>
    <cfRule type="duplicateValues" dxfId="303" priority="3658"/>
    <cfRule type="duplicateValues" dxfId="302" priority="3659"/>
    <cfRule type="duplicateValues" dxfId="301" priority="3660"/>
    <cfRule type="duplicateValues" dxfId="300" priority="3662"/>
    <cfRule type="duplicateValues" dxfId="299" priority="3663"/>
    <cfRule type="duplicateValues" dxfId="298" priority="3664"/>
  </conditionalFormatting>
  <conditionalFormatting sqref="F44:F48">
    <cfRule type="duplicateValues" dxfId="297" priority="260"/>
    <cfRule type="duplicateValues" dxfId="296" priority="261"/>
    <cfRule type="duplicateValues" dxfId="295" priority="262"/>
    <cfRule type="duplicateValues" dxfId="294" priority="263"/>
    <cfRule type="duplicateValues" dxfId="293" priority="264"/>
    <cfRule type="duplicateValues" dxfId="292" priority="265"/>
    <cfRule type="duplicateValues" dxfId="291" priority="266"/>
    <cfRule type="duplicateValues" dxfId="290" priority="256"/>
    <cfRule type="duplicateValues" dxfId="289" priority="259"/>
    <cfRule type="duplicateValues" dxfId="288" priority="258"/>
    <cfRule type="duplicateValues" dxfId="287" priority="257"/>
  </conditionalFormatting>
  <conditionalFormatting sqref="F49:F53">
    <cfRule type="duplicateValues" dxfId="286" priority="3338"/>
    <cfRule type="duplicateValues" dxfId="285" priority="3339"/>
    <cfRule type="duplicateValues" dxfId="284" priority="3337"/>
    <cfRule type="duplicateValues" dxfId="283" priority="3334"/>
    <cfRule type="duplicateValues" dxfId="282" priority="3333"/>
    <cfRule type="duplicateValues" dxfId="281" priority="3332"/>
    <cfRule type="duplicateValues" dxfId="280" priority="3331"/>
    <cfRule type="duplicateValues" dxfId="279" priority="3330"/>
    <cfRule type="duplicateValues" dxfId="278" priority="3329"/>
    <cfRule type="duplicateValues" dxfId="277" priority="3335"/>
    <cfRule type="duplicateValues" dxfId="276" priority="3336"/>
  </conditionalFormatting>
  <conditionalFormatting sqref="F74">
    <cfRule type="duplicateValues" dxfId="275" priority="3418"/>
    <cfRule type="duplicateValues" dxfId="274" priority="3417"/>
    <cfRule type="duplicateValues" dxfId="273" priority="3415"/>
    <cfRule type="duplicateValues" dxfId="272" priority="3411"/>
    <cfRule type="duplicateValues" dxfId="271" priority="3407"/>
    <cfRule type="duplicateValues" dxfId="270" priority="3409"/>
    <cfRule type="duplicateValues" dxfId="269" priority="3408"/>
    <cfRule type="duplicateValues" dxfId="268" priority="3416"/>
    <cfRule type="duplicateValues" dxfId="267" priority="3414"/>
    <cfRule type="duplicateValues" dxfId="266" priority="3410"/>
    <cfRule type="duplicateValues" dxfId="265" priority="3413"/>
    <cfRule type="duplicateValues" dxfId="264" priority="3412"/>
  </conditionalFormatting>
  <conditionalFormatting sqref="F75">
    <cfRule type="duplicateValues" dxfId="263" priority="72"/>
    <cfRule type="duplicateValues" dxfId="262" priority="73"/>
    <cfRule type="duplicateValues" dxfId="261" priority="74"/>
    <cfRule type="duplicateValues" dxfId="260" priority="75"/>
    <cfRule type="duplicateValues" dxfId="259" priority="78"/>
    <cfRule type="duplicateValues" dxfId="258" priority="83"/>
    <cfRule type="duplicateValues" dxfId="257" priority="82"/>
    <cfRule type="duplicateValues" dxfId="256" priority="80"/>
    <cfRule type="duplicateValues" dxfId="255" priority="79"/>
    <cfRule type="duplicateValues" dxfId="254" priority="77"/>
    <cfRule type="duplicateValues" dxfId="253" priority="76"/>
    <cfRule type="duplicateValues" dxfId="252" priority="81"/>
  </conditionalFormatting>
  <conditionalFormatting sqref="F79">
    <cfRule type="duplicateValues" dxfId="251" priority="104"/>
    <cfRule type="duplicateValues" dxfId="250" priority="103"/>
    <cfRule type="duplicateValues" dxfId="249" priority="102"/>
    <cfRule type="duplicateValues" dxfId="248" priority="101"/>
    <cfRule type="duplicateValues" dxfId="247" priority="100"/>
    <cfRule type="duplicateValues" dxfId="246" priority="99"/>
    <cfRule type="duplicateValues" dxfId="245" priority="98"/>
    <cfRule type="duplicateValues" dxfId="244" priority="97"/>
    <cfRule type="duplicateValues" dxfId="243" priority="95"/>
    <cfRule type="duplicateValues" dxfId="242" priority="96"/>
    <cfRule type="duplicateValues" dxfId="241" priority="106"/>
    <cfRule type="duplicateValues" dxfId="240" priority="105"/>
  </conditionalFormatting>
  <conditionalFormatting sqref="F80 F76:F78">
    <cfRule type="duplicateValues" dxfId="239" priority="135"/>
    <cfRule type="duplicateValues" dxfId="238" priority="136"/>
    <cfRule type="duplicateValues" dxfId="237" priority="137"/>
    <cfRule type="duplicateValues" dxfId="236" priority="140"/>
    <cfRule type="duplicateValues" dxfId="235" priority="139"/>
    <cfRule type="duplicateValues" dxfId="234" priority="138"/>
    <cfRule type="duplicateValues" dxfId="233" priority="132"/>
    <cfRule type="duplicateValues" dxfId="232" priority="134"/>
    <cfRule type="duplicateValues" dxfId="231" priority="129"/>
    <cfRule type="duplicateValues" dxfId="230" priority="133"/>
    <cfRule type="duplicateValues" dxfId="229" priority="131"/>
    <cfRule type="duplicateValues" dxfId="228" priority="130"/>
  </conditionalFormatting>
  <conditionalFormatting sqref="F81:F83">
    <cfRule type="duplicateValues" dxfId="227" priority="3289"/>
    <cfRule type="duplicateValues" dxfId="226" priority="3290"/>
    <cfRule type="duplicateValues" dxfId="225" priority="3292"/>
    <cfRule type="duplicateValues" dxfId="224" priority="3293"/>
    <cfRule type="duplicateValues" dxfId="223" priority="3294"/>
    <cfRule type="duplicateValues" dxfId="222" priority="3291"/>
    <cfRule type="duplicateValues" dxfId="221" priority="3284"/>
    <cfRule type="duplicateValues" dxfId="220" priority="3285"/>
    <cfRule type="duplicateValues" dxfId="219" priority="3286"/>
    <cfRule type="duplicateValues" dxfId="218" priority="3287"/>
    <cfRule type="duplicateValues" dxfId="217" priority="3288"/>
  </conditionalFormatting>
  <conditionalFormatting sqref="F84:F88">
    <cfRule type="duplicateValues" dxfId="216" priority="188"/>
    <cfRule type="duplicateValues" dxfId="215" priority="189"/>
    <cfRule type="duplicateValues" dxfId="214" priority="198"/>
    <cfRule type="duplicateValues" dxfId="213" priority="197"/>
    <cfRule type="duplicateValues" dxfId="212" priority="190"/>
    <cfRule type="duplicateValues" dxfId="211" priority="196"/>
    <cfRule type="duplicateValues" dxfId="210" priority="195"/>
    <cfRule type="duplicateValues" dxfId="209" priority="194"/>
    <cfRule type="duplicateValues" dxfId="208" priority="193"/>
    <cfRule type="duplicateValues" dxfId="207" priority="192"/>
    <cfRule type="duplicateValues" dxfId="206" priority="187"/>
    <cfRule type="duplicateValues" dxfId="205" priority="191"/>
  </conditionalFormatting>
  <conditionalFormatting sqref="F89:F100">
    <cfRule type="duplicateValues" dxfId="204" priority="491"/>
    <cfRule type="duplicateValues" dxfId="203" priority="540"/>
    <cfRule type="duplicateValues" dxfId="202" priority="544"/>
    <cfRule type="duplicateValues" dxfId="201" priority="543"/>
    <cfRule type="duplicateValues" dxfId="200" priority="542"/>
    <cfRule type="duplicateValues" dxfId="199" priority="541"/>
    <cfRule type="duplicateValues" dxfId="198" priority="539"/>
    <cfRule type="duplicateValues" dxfId="197" priority="538"/>
    <cfRule type="duplicateValues" dxfId="196" priority="537"/>
    <cfRule type="duplicateValues" dxfId="195" priority="536"/>
    <cfRule type="duplicateValues" dxfId="194" priority="545"/>
    <cfRule type="duplicateValues" dxfId="193" priority="546"/>
  </conditionalFormatting>
  <conditionalFormatting sqref="F101:F150">
    <cfRule type="duplicateValues" dxfId="192" priority="3771"/>
    <cfRule type="duplicateValues" dxfId="191" priority="3777"/>
    <cfRule type="duplicateValues" dxfId="190" priority="3778"/>
    <cfRule type="duplicateValues" dxfId="189" priority="3769"/>
    <cfRule type="duplicateValues" dxfId="188" priority="3779"/>
    <cfRule type="duplicateValues" dxfId="187" priority="3780"/>
    <cfRule type="duplicateValues" dxfId="186" priority="3774"/>
    <cfRule type="duplicateValues" dxfId="185" priority="3773"/>
    <cfRule type="duplicateValues" dxfId="184" priority="3772"/>
    <cfRule type="duplicateValues" dxfId="183" priority="3770"/>
    <cfRule type="duplicateValues" dxfId="182" priority="3775"/>
    <cfRule type="duplicateValues" dxfId="181" priority="3776"/>
  </conditionalFormatting>
  <conditionalFormatting sqref="F192:F1048576 F1">
    <cfRule type="duplicateValues" dxfId="180" priority="2748"/>
    <cfRule type="duplicateValues" dxfId="179" priority="2749"/>
    <cfRule type="duplicateValues" dxfId="178" priority="2750"/>
    <cfRule type="duplicateValues" dxfId="177" priority="2751"/>
    <cfRule type="duplicateValues" dxfId="176" priority="2747"/>
  </conditionalFormatting>
  <conditionalFormatting sqref="F192:F1048576 F1:F2 F81:F83 F32:F73">
    <cfRule type="duplicateValues" dxfId="175" priority="570"/>
  </conditionalFormatting>
  <conditionalFormatting sqref="F192:F1048576 F1:F150">
    <cfRule type="duplicateValues" dxfId="174" priority="358"/>
  </conditionalFormatting>
  <conditionalFormatting sqref="F192:F1048576">
    <cfRule type="duplicateValues" dxfId="173" priority="2762"/>
    <cfRule type="duplicateValues" dxfId="172" priority="2763"/>
  </conditionalFormatting>
  <conditionalFormatting sqref="P74">
    <cfRule type="duplicateValues" dxfId="171" priority="3424"/>
    <cfRule type="duplicateValues" dxfId="170" priority="3423"/>
    <cfRule type="duplicateValues" dxfId="169" priority="3422"/>
    <cfRule type="duplicateValues" dxfId="168" priority="3419"/>
    <cfRule type="duplicateValues" dxfId="167" priority="3420"/>
    <cfRule type="duplicateValues" dxfId="166" priority="3421"/>
    <cfRule type="duplicateValues" dxfId="165" priority="3429"/>
    <cfRule type="duplicateValues" dxfId="164" priority="3428"/>
    <cfRule type="duplicateValues" dxfId="163" priority="3427"/>
    <cfRule type="duplicateValues" dxfId="162" priority="3426"/>
    <cfRule type="duplicateValues" dxfId="161" priority="3425"/>
  </conditionalFormatting>
  <conditionalFormatting sqref="P75">
    <cfRule type="duplicateValues" dxfId="160" priority="84"/>
    <cfRule type="duplicateValues" dxfId="159" priority="85"/>
    <cfRule type="duplicateValues" dxfId="158" priority="86"/>
    <cfRule type="duplicateValues" dxfId="157" priority="87"/>
    <cfRule type="duplicateValues" dxfId="156" priority="94"/>
    <cfRule type="duplicateValues" dxfId="155" priority="93"/>
    <cfRule type="duplicateValues" dxfId="154" priority="92"/>
    <cfRule type="duplicateValues" dxfId="153" priority="91"/>
    <cfRule type="duplicateValues" dxfId="152" priority="90"/>
    <cfRule type="duplicateValues" dxfId="151" priority="89"/>
    <cfRule type="duplicateValues" dxfId="150" priority="88"/>
  </conditionalFormatting>
  <conditionalFormatting sqref="P80 P76:P78">
    <cfRule type="duplicateValues" dxfId="149" priority="124"/>
    <cfRule type="duplicateValues" dxfId="148" priority="123"/>
    <cfRule type="duplicateValues" dxfId="147" priority="122"/>
    <cfRule type="duplicateValues" dxfId="146" priority="126"/>
    <cfRule type="duplicateValues" dxfId="145" priority="125"/>
    <cfRule type="duplicateValues" dxfId="144" priority="121"/>
    <cfRule type="duplicateValues" dxfId="143" priority="119"/>
    <cfRule type="duplicateValues" dxfId="142" priority="118"/>
    <cfRule type="duplicateValues" dxfId="141" priority="128"/>
    <cfRule type="duplicateValues" dxfId="140" priority="127"/>
    <cfRule type="duplicateValues" dxfId="139" priority="120"/>
  </conditionalFormatting>
  <conditionalFormatting sqref="P84:P88">
    <cfRule type="duplicateValues" dxfId="138" priority="202"/>
    <cfRule type="duplicateValues" dxfId="137" priority="201"/>
    <cfRule type="duplicateValues" dxfId="136" priority="200"/>
    <cfRule type="duplicateValues" dxfId="135" priority="199"/>
    <cfRule type="duplicateValues" dxfId="134" priority="205"/>
    <cfRule type="duplicateValues" dxfId="133" priority="208"/>
    <cfRule type="duplicateValues" dxfId="132" priority="207"/>
    <cfRule type="duplicateValues" dxfId="131" priority="206"/>
    <cfRule type="duplicateValues" dxfId="130" priority="204"/>
    <cfRule type="duplicateValues" dxfId="129" priority="203"/>
    <cfRule type="duplicateValues" dxfId="128" priority="209"/>
  </conditionalFormatting>
  <conditionalFormatting sqref="P89:P90">
    <cfRule type="duplicateValues" dxfId="127" priority="516"/>
    <cfRule type="duplicateValues" dxfId="126" priority="517"/>
    <cfRule type="duplicateValues" dxfId="125" priority="518"/>
    <cfRule type="duplicateValues" dxfId="124" priority="519"/>
    <cfRule type="duplicateValues" dxfId="123" priority="523"/>
    <cfRule type="duplicateValues" dxfId="122" priority="522"/>
    <cfRule type="duplicateValues" dxfId="121" priority="524"/>
    <cfRule type="duplicateValues" dxfId="120" priority="521"/>
    <cfRule type="duplicateValues" dxfId="119" priority="514"/>
    <cfRule type="duplicateValues" dxfId="118" priority="515"/>
    <cfRule type="duplicateValues" dxfId="117" priority="520"/>
  </conditionalFormatting>
  <conditionalFormatting sqref="P91:P92">
    <cfRule type="duplicateValues" dxfId="116" priority="496"/>
    <cfRule type="duplicateValues" dxfId="115" priority="494"/>
    <cfRule type="duplicateValues" dxfId="114" priority="493"/>
    <cfRule type="duplicateValues" dxfId="113" priority="492"/>
    <cfRule type="duplicateValues" dxfId="112" priority="498"/>
    <cfRule type="duplicateValues" dxfId="111" priority="502"/>
    <cfRule type="duplicateValues" dxfId="110" priority="499"/>
    <cfRule type="duplicateValues" dxfId="109" priority="501"/>
    <cfRule type="duplicateValues" dxfId="108" priority="500"/>
    <cfRule type="duplicateValues" dxfId="107" priority="497"/>
    <cfRule type="duplicateValues" dxfId="106" priority="495"/>
  </conditionalFormatting>
  <conditionalFormatting sqref="P93:P95">
    <cfRule type="duplicateValues" dxfId="105" priority="506"/>
    <cfRule type="duplicateValues" dxfId="104" priority="505"/>
    <cfRule type="duplicateValues" dxfId="103" priority="504"/>
    <cfRule type="duplicateValues" dxfId="102" priority="509"/>
    <cfRule type="duplicateValues" dxfId="101" priority="508"/>
    <cfRule type="duplicateValues" dxfId="100" priority="507"/>
    <cfRule type="duplicateValues" dxfId="99" priority="513"/>
    <cfRule type="duplicateValues" dxfId="98" priority="512"/>
    <cfRule type="duplicateValues" dxfId="97" priority="511"/>
    <cfRule type="duplicateValues" dxfId="96" priority="510"/>
    <cfRule type="duplicateValues" dxfId="95" priority="503"/>
  </conditionalFormatting>
  <conditionalFormatting sqref="P96">
    <cfRule type="duplicateValues" dxfId="94" priority="486"/>
    <cfRule type="duplicateValues" dxfId="93" priority="485"/>
    <cfRule type="duplicateValues" dxfId="92" priority="484"/>
    <cfRule type="duplicateValues" dxfId="91" priority="483"/>
    <cfRule type="duplicateValues" dxfId="90" priority="480"/>
    <cfRule type="duplicateValues" dxfId="89" priority="482"/>
    <cfRule type="duplicateValues" dxfId="88" priority="487"/>
    <cfRule type="duplicateValues" dxfId="87" priority="490"/>
    <cfRule type="duplicateValues" dxfId="86" priority="489"/>
    <cfRule type="duplicateValues" dxfId="85" priority="488"/>
    <cfRule type="duplicateValues" dxfId="84" priority="481"/>
  </conditionalFormatting>
  <conditionalFormatting sqref="P97:P100">
    <cfRule type="duplicateValues" dxfId="83" priority="526"/>
    <cfRule type="duplicateValues" dxfId="82" priority="531"/>
    <cfRule type="duplicateValues" dxfId="81" priority="529"/>
    <cfRule type="duplicateValues" dxfId="80" priority="533"/>
    <cfRule type="duplicateValues" dxfId="79" priority="534"/>
    <cfRule type="duplicateValues" dxfId="78" priority="535"/>
    <cfRule type="duplicateValues" dxfId="77" priority="530"/>
    <cfRule type="duplicateValues" dxfId="76" priority="525"/>
    <cfRule type="duplicateValues" dxfId="75" priority="527"/>
    <cfRule type="duplicateValues" dxfId="74" priority="532"/>
    <cfRule type="duplicateValues" dxfId="73" priority="528"/>
  </conditionalFormatting>
  <conditionalFormatting sqref="P101:P104">
    <cfRule type="duplicateValues" dxfId="72" priority="56"/>
    <cfRule type="duplicateValues" dxfId="71" priority="57"/>
    <cfRule type="duplicateValues" dxfId="70" priority="58"/>
    <cfRule type="duplicateValues" dxfId="69" priority="59"/>
    <cfRule type="duplicateValues" dxfId="68" priority="60"/>
    <cfRule type="duplicateValues" dxfId="67" priority="50"/>
    <cfRule type="duplicateValues" dxfId="66" priority="51"/>
    <cfRule type="duplicateValues" dxfId="65" priority="52"/>
    <cfRule type="duplicateValues" dxfId="64" priority="53"/>
    <cfRule type="duplicateValues" dxfId="63" priority="54"/>
    <cfRule type="duplicateValues" dxfId="62" priority="55"/>
  </conditionalFormatting>
  <conditionalFormatting sqref="P105:Q108 Q101:Q104">
    <cfRule type="duplicateValues" dxfId="61" priority="3203"/>
    <cfRule type="duplicateValues" dxfId="60" priority="3202"/>
    <cfRule type="duplicateValues" dxfId="59" priority="3201"/>
    <cfRule type="duplicateValues" dxfId="58" priority="3200"/>
    <cfRule type="duplicateValues" dxfId="57" priority="3204"/>
    <cfRule type="duplicateValues" dxfId="56" priority="3210"/>
    <cfRule type="duplicateValues" dxfId="55" priority="3205"/>
    <cfRule type="duplicateValues" dxfId="54" priority="3206"/>
    <cfRule type="duplicateValues" dxfId="53" priority="3207"/>
    <cfRule type="duplicateValues" dxfId="52" priority="3208"/>
    <cfRule type="duplicateValues" dxfId="51" priority="3209"/>
  </conditionalFormatting>
  <conditionalFormatting sqref="Q3:Q14">
    <cfRule type="duplicateValues" dxfId="50" priority="3762"/>
    <cfRule type="duplicateValues" dxfId="49" priority="3761"/>
    <cfRule type="duplicateValues" dxfId="48" priority="3765"/>
    <cfRule type="duplicateValues" dxfId="47" priority="3760"/>
    <cfRule type="duplicateValues" dxfId="46" priority="3756"/>
    <cfRule type="duplicateValues" dxfId="45" priority="3759"/>
    <cfRule type="duplicateValues" dxfId="44" priority="3758"/>
    <cfRule type="duplicateValues" dxfId="43" priority="3757"/>
    <cfRule type="duplicateValues" dxfId="42" priority="3755"/>
    <cfRule type="duplicateValues" dxfId="41" priority="3764"/>
    <cfRule type="duplicateValues" dxfId="40" priority="3763"/>
  </conditionalFormatting>
  <conditionalFormatting sqref="Q42">
    <cfRule type="duplicateValues" dxfId="39" priority="575"/>
    <cfRule type="duplicateValues" dxfId="38" priority="573"/>
    <cfRule type="duplicateValues" dxfId="37" priority="572"/>
    <cfRule type="duplicateValues" dxfId="36" priority="571"/>
    <cfRule type="duplicateValues" dxfId="35" priority="574"/>
    <cfRule type="duplicateValues" dxfId="34" priority="579"/>
    <cfRule type="duplicateValues" dxfId="33" priority="581"/>
    <cfRule type="duplicateValues" dxfId="32" priority="580"/>
    <cfRule type="duplicateValues" dxfId="31" priority="578"/>
    <cfRule type="duplicateValues" dxfId="30" priority="577"/>
    <cfRule type="duplicateValues" dxfId="29" priority="576"/>
  </conditionalFormatting>
  <conditionalFormatting sqref="Q44:Q48">
    <cfRule type="duplicateValues" dxfId="28" priority="276"/>
    <cfRule type="duplicateValues" dxfId="27" priority="277"/>
    <cfRule type="duplicateValues" dxfId="26" priority="269"/>
    <cfRule type="duplicateValues" dxfId="25" priority="268"/>
    <cfRule type="duplicateValues" dxfId="24" priority="267"/>
    <cfRule type="duplicateValues" dxfId="23" priority="273"/>
    <cfRule type="duplicateValues" dxfId="22" priority="274"/>
    <cfRule type="duplicateValues" dxfId="21" priority="272"/>
    <cfRule type="duplicateValues" dxfId="20" priority="271"/>
    <cfRule type="duplicateValues" dxfId="19" priority="270"/>
    <cfRule type="duplicateValues" dxfId="18" priority="275"/>
  </conditionalFormatting>
  <conditionalFormatting sqref="Q80">
    <cfRule type="duplicateValues" dxfId="17" priority="112"/>
    <cfRule type="duplicateValues" dxfId="16" priority="110"/>
    <cfRule type="duplicateValues" dxfId="15" priority="113"/>
    <cfRule type="duplicateValues" dxfId="14" priority="114"/>
    <cfRule type="duplicateValues" dxfId="13" priority="115"/>
    <cfRule type="duplicateValues" dxfId="12" priority="116"/>
    <cfRule type="duplicateValues" dxfId="11" priority="117"/>
    <cfRule type="duplicateValues" dxfId="10" priority="111"/>
    <cfRule type="duplicateValues" dxfId="9" priority="109"/>
    <cfRule type="duplicateValues" dxfId="8" priority="108"/>
    <cfRule type="duplicateValues" dxfId="7" priority="10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109375" defaultRowHeight="7.8" x14ac:dyDescent="0.15"/>
  <cols>
    <col min="1" max="1" width="2.88671875" style="11" customWidth="1"/>
    <col min="2" max="10" width="6.5546875" style="12" customWidth="1"/>
    <col min="11" max="21" width="6.5546875" style="10" customWidth="1"/>
    <col min="22" max="16384" width="11.109375" style="10"/>
  </cols>
  <sheetData>
    <row r="1" spans="1:21" s="5" customFormat="1" ht="15.6" x14ac:dyDescent="0.1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15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15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1875" defaultRowHeight="7.2" customHeight="1" x14ac:dyDescent="0.3"/>
  <cols>
    <col min="1" max="1" width="2.77734375" style="74" bestFit="1" customWidth="1"/>
    <col min="2" max="2" width="8.88671875" style="57" bestFit="1" customWidth="1"/>
    <col min="3" max="3" width="14.109375" style="57" bestFit="1" customWidth="1"/>
    <col min="4" max="4" width="5.88671875" style="57" bestFit="1" customWidth="1"/>
    <col min="5" max="5" width="77.5546875" style="75" bestFit="1" customWidth="1"/>
    <col min="6" max="6" width="7.21875" style="74" bestFit="1" customWidth="1"/>
    <col min="7" max="7" width="7.5546875" style="74" bestFit="1" customWidth="1"/>
    <col min="8" max="8" width="7" style="74" customWidth="1"/>
    <col min="9" max="9" width="7.5546875" style="74" bestFit="1" customWidth="1"/>
    <col min="10" max="10" width="7.44140625" style="74" bestFit="1" customWidth="1"/>
    <col min="11" max="11" width="5.77734375" style="74" bestFit="1" customWidth="1"/>
    <col min="12" max="12" width="6.77734375" style="74" bestFit="1" customWidth="1"/>
    <col min="13" max="13" width="7.77734375" style="74" bestFit="1" customWidth="1"/>
    <col min="14" max="14" width="10.6640625" style="74" bestFit="1" customWidth="1"/>
    <col min="15" max="15" width="11.88671875" style="74" bestFit="1" customWidth="1"/>
    <col min="16" max="16" width="8.88671875" style="74" bestFit="1" customWidth="1"/>
    <col min="17" max="17" width="9.109375" style="74" bestFit="1" customWidth="1"/>
    <col min="18" max="18" width="11.6640625" style="74" bestFit="1" customWidth="1"/>
    <col min="19" max="19" width="11.21875" style="74" bestFit="1" customWidth="1"/>
    <col min="20" max="20" width="11.88671875" style="74" bestFit="1" customWidth="1"/>
    <col min="21" max="21" width="13.33203125" style="74" bestFit="1" customWidth="1"/>
    <col min="22" max="22" width="11.88671875" style="74" bestFit="1" customWidth="1"/>
    <col min="23" max="23" width="7.33203125" style="74" bestFit="1" customWidth="1"/>
    <col min="24" max="24" width="10.88671875" style="74" bestFit="1" customWidth="1"/>
    <col min="25" max="25" width="5" style="74" bestFit="1" customWidth="1"/>
    <col min="26" max="26" width="11.109375" style="74" bestFit="1" customWidth="1"/>
    <col min="27" max="27" width="3.6640625" style="74" bestFit="1" customWidth="1"/>
    <col min="28" max="28" width="11.109375" style="74" bestFit="1" customWidth="1"/>
    <col min="29" max="29" width="3.6640625" style="74" bestFit="1" customWidth="1"/>
    <col min="30" max="30" width="3.77734375" style="74" bestFit="1" customWidth="1"/>
    <col min="31" max="31" width="3.6640625" style="74" bestFit="1" customWidth="1"/>
    <col min="32" max="32" width="3.77734375" style="74" bestFit="1" customWidth="1"/>
    <col min="33" max="33" width="3.6640625" style="74" bestFit="1" customWidth="1"/>
    <col min="34" max="34" width="3.77734375" style="74" bestFit="1" customWidth="1"/>
    <col min="35" max="35" width="3.6640625" style="74" bestFit="1" customWidth="1"/>
    <col min="36" max="36" width="3.77734375" style="74" bestFit="1" customWidth="1"/>
    <col min="37" max="37" width="3.6640625" style="74" bestFit="1" customWidth="1"/>
    <col min="38" max="38" width="3.77734375" style="74" bestFit="1" customWidth="1"/>
    <col min="39" max="39" width="3.6640625" style="74" bestFit="1" customWidth="1"/>
    <col min="40" max="40" width="3.77734375" style="74" bestFit="1" customWidth="1"/>
    <col min="41" max="41" width="3.6640625" style="74" bestFit="1" customWidth="1"/>
    <col min="42" max="42" width="3.77734375" style="74" bestFit="1" customWidth="1"/>
    <col min="43" max="43" width="3.6640625" style="74" bestFit="1" customWidth="1"/>
    <col min="44" max="44" width="3.77734375" style="74" bestFit="1" customWidth="1"/>
    <col min="45" max="45" width="3.6640625" style="74" bestFit="1" customWidth="1"/>
    <col min="46" max="16384" width="9.21875" style="57"/>
  </cols>
  <sheetData>
    <row r="1" spans="1:45" s="43" customFormat="1" ht="24" customHeight="1" x14ac:dyDescent="0.3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3">
      <c r="A2" s="50">
        <v>2</v>
      </c>
      <c r="B2" s="51" t="s">
        <v>136</v>
      </c>
      <c r="C2" s="68" t="s">
        <v>88</v>
      </c>
      <c r="D2" s="46" t="s">
        <v>91</v>
      </c>
      <c r="E2" s="59" t="s">
        <v>550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3">
      <c r="A3" s="50">
        <v>3</v>
      </c>
      <c r="B3" s="51" t="s">
        <v>195</v>
      </c>
      <c r="C3" s="68" t="s">
        <v>88</v>
      </c>
      <c r="D3" s="46" t="s">
        <v>91</v>
      </c>
      <c r="E3" s="59" t="s">
        <v>552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3">
      <c r="A4" s="50">
        <v>4</v>
      </c>
      <c r="B4" s="51" t="s">
        <v>231</v>
      </c>
      <c r="C4" s="68" t="s">
        <v>88</v>
      </c>
      <c r="D4" s="46" t="s">
        <v>91</v>
      </c>
      <c r="E4" s="59" t="s">
        <v>551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3">
      <c r="A5" s="50">
        <v>5</v>
      </c>
      <c r="B5" s="69" t="s">
        <v>553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3">
      <c r="A6" s="50">
        <v>6</v>
      </c>
      <c r="B6" s="60" t="s">
        <v>555</v>
      </c>
      <c r="C6" s="52" t="s">
        <v>97</v>
      </c>
      <c r="D6" s="46" t="s">
        <v>91</v>
      </c>
      <c r="E6" s="53" t="s">
        <v>506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482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3">
      <c r="A7" s="50">
        <v>7</v>
      </c>
      <c r="B7" s="60" t="s">
        <v>556</v>
      </c>
      <c r="C7" s="52" t="s">
        <v>97</v>
      </c>
      <c r="D7" s="46" t="s">
        <v>91</v>
      </c>
      <c r="E7" s="53" t="s">
        <v>507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482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3">
      <c r="A8" s="50">
        <v>8</v>
      </c>
      <c r="B8" s="60" t="s">
        <v>557</v>
      </c>
      <c r="C8" s="52" t="s">
        <v>97</v>
      </c>
      <c r="D8" s="46" t="s">
        <v>91</v>
      </c>
      <c r="E8" s="53" t="s">
        <v>508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482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3">
      <c r="A9" s="50">
        <v>9</v>
      </c>
      <c r="B9" s="60" t="s">
        <v>558</v>
      </c>
      <c r="C9" s="52" t="s">
        <v>97</v>
      </c>
      <c r="D9" s="46" t="s">
        <v>91</v>
      </c>
      <c r="E9" s="53" t="s">
        <v>509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482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3">
      <c r="A10" s="50">
        <v>10</v>
      </c>
      <c r="B10" s="60" t="s">
        <v>559</v>
      </c>
      <c r="C10" s="52" t="s">
        <v>97</v>
      </c>
      <c r="D10" s="46" t="s">
        <v>91</v>
      </c>
      <c r="E10" s="53" t="s">
        <v>510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482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3">
      <c r="A11" s="50">
        <v>11</v>
      </c>
      <c r="B11" s="69" t="s">
        <v>560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3">
      <c r="A12" s="50">
        <v>12</v>
      </c>
      <c r="B12" s="69" t="s">
        <v>561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3">
      <c r="A13" s="50">
        <v>13</v>
      </c>
      <c r="B13" s="60" t="s">
        <v>562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3">
      <c r="A14" s="50">
        <v>14</v>
      </c>
      <c r="B14" s="60" t="s">
        <v>563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3">
      <c r="A15" s="50">
        <v>15</v>
      </c>
      <c r="B15" s="60" t="s">
        <v>564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3">
      <c r="A16" s="50">
        <v>16</v>
      </c>
      <c r="B16" s="60" t="s">
        <v>565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3">
      <c r="A17" s="50">
        <v>17</v>
      </c>
      <c r="B17" s="60" t="s">
        <v>566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3">
      <c r="A18" s="50">
        <v>18</v>
      </c>
      <c r="B18" s="60" t="s">
        <v>554</v>
      </c>
      <c r="C18" s="61" t="s">
        <v>600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562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3">
      <c r="A19" s="50">
        <v>19</v>
      </c>
      <c r="B19" s="60" t="s">
        <v>106</v>
      </c>
      <c r="C19" s="61" t="s">
        <v>614</v>
      </c>
      <c r="D19" s="46" t="s">
        <v>91</v>
      </c>
      <c r="E19" s="53" t="s">
        <v>738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562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3">
      <c r="A20" s="50">
        <v>20</v>
      </c>
      <c r="B20" s="60" t="s">
        <v>107</v>
      </c>
      <c r="C20" s="61" t="s">
        <v>614</v>
      </c>
      <c r="D20" s="46" t="s">
        <v>91</v>
      </c>
      <c r="E20" s="53" t="s">
        <v>738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563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3">
      <c r="A21" s="50">
        <v>21</v>
      </c>
      <c r="B21" s="60" t="s">
        <v>108</v>
      </c>
      <c r="C21" s="61" t="s">
        <v>614</v>
      </c>
      <c r="D21" s="46" t="s">
        <v>91</v>
      </c>
      <c r="E21" s="53" t="s">
        <v>738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562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3">
      <c r="A22" s="50">
        <v>22</v>
      </c>
      <c r="B22" s="60" t="s">
        <v>109</v>
      </c>
      <c r="C22" s="61" t="s">
        <v>614</v>
      </c>
      <c r="D22" s="46" t="s">
        <v>91</v>
      </c>
      <c r="E22" s="53" t="s">
        <v>738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564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3">
      <c r="A23" s="50">
        <v>23</v>
      </c>
      <c r="B23" s="60" t="s">
        <v>115</v>
      </c>
      <c r="C23" s="61" t="s">
        <v>614</v>
      </c>
      <c r="D23" s="46" t="s">
        <v>91</v>
      </c>
      <c r="E23" s="53" t="s">
        <v>738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562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3">
      <c r="A24" s="50">
        <v>24</v>
      </c>
      <c r="B24" s="60" t="s">
        <v>116</v>
      </c>
      <c r="C24" s="61" t="s">
        <v>614</v>
      </c>
      <c r="D24" s="46" t="s">
        <v>91</v>
      </c>
      <c r="E24" s="53" t="s">
        <v>738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562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3">
      <c r="A25" s="50">
        <v>25</v>
      </c>
      <c r="B25" s="60" t="s">
        <v>110</v>
      </c>
      <c r="C25" s="61" t="s">
        <v>614</v>
      </c>
      <c r="D25" s="46" t="s">
        <v>91</v>
      </c>
      <c r="E25" s="53" t="s">
        <v>738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563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3">
      <c r="A26" s="50">
        <v>26</v>
      </c>
      <c r="B26" s="60" t="s">
        <v>111</v>
      </c>
      <c r="C26" s="61" t="s">
        <v>614</v>
      </c>
      <c r="D26" s="46" t="s">
        <v>91</v>
      </c>
      <c r="E26" s="53" t="s">
        <v>738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564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3">
      <c r="A27" s="50">
        <v>27</v>
      </c>
      <c r="B27" s="60" t="s">
        <v>112</v>
      </c>
      <c r="C27" s="61" t="s">
        <v>614</v>
      </c>
      <c r="D27" s="46" t="s">
        <v>91</v>
      </c>
      <c r="E27" s="53" t="s">
        <v>738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564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3">
      <c r="A28" s="50">
        <v>28</v>
      </c>
      <c r="B28" s="60" t="s">
        <v>117</v>
      </c>
      <c r="C28" s="61" t="s">
        <v>614</v>
      </c>
      <c r="D28" s="46" t="s">
        <v>91</v>
      </c>
      <c r="E28" s="53" t="s">
        <v>738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562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3">
      <c r="A29" s="50">
        <v>29</v>
      </c>
      <c r="B29" s="60" t="s">
        <v>118</v>
      </c>
      <c r="C29" s="61" t="s">
        <v>614</v>
      </c>
      <c r="D29" s="46" t="s">
        <v>91</v>
      </c>
      <c r="E29" s="53" t="s">
        <v>738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562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3">
      <c r="A30" s="50">
        <v>30</v>
      </c>
      <c r="B30" s="60" t="s">
        <v>119</v>
      </c>
      <c r="C30" s="61" t="s">
        <v>614</v>
      </c>
      <c r="D30" s="46" t="s">
        <v>91</v>
      </c>
      <c r="E30" s="53" t="s">
        <v>738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562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3">
      <c r="A31" s="50">
        <v>31</v>
      </c>
      <c r="B31" s="60" t="s">
        <v>113</v>
      </c>
      <c r="C31" s="61" t="s">
        <v>614</v>
      </c>
      <c r="D31" s="46" t="s">
        <v>91</v>
      </c>
      <c r="E31" s="53" t="s">
        <v>738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564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3">
      <c r="A32" s="50">
        <v>32</v>
      </c>
      <c r="B32" s="60" t="s">
        <v>120</v>
      </c>
      <c r="C32" s="61" t="s">
        <v>614</v>
      </c>
      <c r="D32" s="46" t="s">
        <v>91</v>
      </c>
      <c r="E32" s="53" t="s">
        <v>738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562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3">
      <c r="A33" s="50">
        <v>33</v>
      </c>
      <c r="B33" s="60" t="s">
        <v>114</v>
      </c>
      <c r="C33" s="61" t="s">
        <v>614</v>
      </c>
      <c r="D33" s="46" t="s">
        <v>91</v>
      </c>
      <c r="E33" s="53" t="s">
        <v>738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564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3">
      <c r="A34" s="50">
        <v>34</v>
      </c>
      <c r="B34" s="60" t="s">
        <v>121</v>
      </c>
      <c r="C34" s="61" t="s">
        <v>614</v>
      </c>
      <c r="D34" s="46" t="s">
        <v>91</v>
      </c>
      <c r="E34" s="53" t="s">
        <v>738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564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3">
      <c r="A35" s="50">
        <v>35</v>
      </c>
      <c r="B35" s="60" t="s">
        <v>739</v>
      </c>
      <c r="C35" s="61" t="s">
        <v>614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3">
      <c r="A36" s="50">
        <v>36</v>
      </c>
      <c r="B36" s="60" t="s">
        <v>740</v>
      </c>
      <c r="C36" s="61" t="s">
        <v>614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554</v>
      </c>
      <c r="N36" s="46" t="s">
        <v>156</v>
      </c>
      <c r="O36" s="47" t="s">
        <v>157</v>
      </c>
      <c r="P36" s="71" t="s">
        <v>164</v>
      </c>
      <c r="Q36" s="72" t="s">
        <v>553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3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3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3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3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3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3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3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3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3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3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3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3">
      <c r="A48" s="50">
        <v>48</v>
      </c>
      <c r="B48" s="60" t="s">
        <v>227</v>
      </c>
      <c r="C48" s="73" t="s">
        <v>617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3">
      <c r="A49" s="50">
        <v>49</v>
      </c>
      <c r="B49" s="51" t="s">
        <v>409</v>
      </c>
      <c r="C49" s="52" t="s">
        <v>577</v>
      </c>
      <c r="D49" s="46" t="s">
        <v>91</v>
      </c>
      <c r="E49" s="53" t="s">
        <v>410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411</v>
      </c>
      <c r="P49" s="46" t="s">
        <v>93</v>
      </c>
      <c r="Q49" s="47" t="s">
        <v>412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3">
      <c r="A50" s="50">
        <v>50</v>
      </c>
      <c r="B50" s="51" t="s">
        <v>413</v>
      </c>
      <c r="C50" s="52" t="s">
        <v>577</v>
      </c>
      <c r="D50" s="46" t="s">
        <v>91</v>
      </c>
      <c r="E50" s="53" t="s">
        <v>414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411</v>
      </c>
      <c r="P50" s="46" t="s">
        <v>93</v>
      </c>
      <c r="Q50" s="47" t="s">
        <v>412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3">
      <c r="A51" s="50">
        <v>51</v>
      </c>
      <c r="B51" s="51" t="s">
        <v>415</v>
      </c>
      <c r="C51" s="52" t="s">
        <v>577</v>
      </c>
      <c r="D51" s="46" t="s">
        <v>91</v>
      </c>
      <c r="E51" s="53" t="s">
        <v>416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411</v>
      </c>
      <c r="P51" s="46" t="s">
        <v>93</v>
      </c>
      <c r="Q51" s="47" t="s">
        <v>412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3">
      <c r="A52" s="50">
        <v>52</v>
      </c>
      <c r="B52" s="56" t="s">
        <v>417</v>
      </c>
      <c r="C52" s="52" t="s">
        <v>264</v>
      </c>
      <c r="D52" s="46" t="s">
        <v>91</v>
      </c>
      <c r="E52" s="53" t="s">
        <v>418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419</v>
      </c>
      <c r="M52" s="47">
        <v>2.2999999999999998</v>
      </c>
      <c r="N52" s="54" t="s">
        <v>105</v>
      </c>
      <c r="O52" s="55" t="s">
        <v>420</v>
      </c>
      <c r="P52" s="46" t="s">
        <v>93</v>
      </c>
      <c r="Q52" s="55" t="s">
        <v>421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3">
      <c r="A53" s="50">
        <v>53</v>
      </c>
      <c r="B53" s="56" t="s">
        <v>422</v>
      </c>
      <c r="C53" s="52" t="s">
        <v>264</v>
      </c>
      <c r="D53" s="46" t="s">
        <v>91</v>
      </c>
      <c r="E53" s="53" t="s">
        <v>418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419</v>
      </c>
      <c r="M53" s="55">
        <v>3.2</v>
      </c>
      <c r="N53" s="54" t="s">
        <v>105</v>
      </c>
      <c r="O53" s="55" t="s">
        <v>420</v>
      </c>
      <c r="P53" s="46" t="s">
        <v>93</v>
      </c>
      <c r="Q53" s="55" t="s">
        <v>421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3">
      <c r="A54" s="50">
        <v>54</v>
      </c>
      <c r="B54" s="56" t="s">
        <v>423</v>
      </c>
      <c r="C54" s="52" t="s">
        <v>264</v>
      </c>
      <c r="D54" s="46" t="s">
        <v>91</v>
      </c>
      <c r="E54" s="53" t="s">
        <v>418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419</v>
      </c>
      <c r="M54" s="55">
        <v>4.5</v>
      </c>
      <c r="N54" s="54" t="s">
        <v>105</v>
      </c>
      <c r="O54" s="55" t="s">
        <v>420</v>
      </c>
      <c r="P54" s="46" t="s">
        <v>93</v>
      </c>
      <c r="Q54" s="55" t="s">
        <v>421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3">
      <c r="A55" s="50">
        <v>55</v>
      </c>
      <c r="B55" s="56" t="s">
        <v>424</v>
      </c>
      <c r="C55" s="52" t="s">
        <v>264</v>
      </c>
      <c r="D55" s="46" t="s">
        <v>91</v>
      </c>
      <c r="E55" s="53" t="s">
        <v>425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419</v>
      </c>
      <c r="M55" s="55">
        <v>2.2999999999999998</v>
      </c>
      <c r="N55" s="54" t="s">
        <v>105</v>
      </c>
      <c r="O55" s="55" t="s">
        <v>420</v>
      </c>
      <c r="P55" s="46" t="s">
        <v>93</v>
      </c>
      <c r="Q55" s="55" t="s">
        <v>421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3">
      <c r="A56" s="50">
        <v>56</v>
      </c>
      <c r="B56" s="56" t="s">
        <v>426</v>
      </c>
      <c r="C56" s="52" t="s">
        <v>264</v>
      </c>
      <c r="D56" s="46" t="s">
        <v>91</v>
      </c>
      <c r="E56" s="53" t="s">
        <v>425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419</v>
      </c>
      <c r="M56" s="55">
        <v>5.0999999999999996</v>
      </c>
      <c r="N56" s="54" t="s">
        <v>105</v>
      </c>
      <c r="O56" s="55" t="s">
        <v>420</v>
      </c>
      <c r="P56" s="46" t="s">
        <v>93</v>
      </c>
      <c r="Q56" s="55" t="s">
        <v>421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3">
      <c r="A57" s="50">
        <v>57</v>
      </c>
      <c r="B57" s="56" t="s">
        <v>427</v>
      </c>
      <c r="C57" s="52" t="s">
        <v>264</v>
      </c>
      <c r="D57" s="46" t="s">
        <v>91</v>
      </c>
      <c r="E57" s="53" t="s">
        <v>428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419</v>
      </c>
      <c r="M57" s="55">
        <v>4.5</v>
      </c>
      <c r="N57" s="54" t="s">
        <v>105</v>
      </c>
      <c r="O57" s="55" t="s">
        <v>420</v>
      </c>
      <c r="P57" s="46" t="s">
        <v>93</v>
      </c>
      <c r="Q57" s="55" t="s">
        <v>421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3">
      <c r="A58" s="50">
        <v>58</v>
      </c>
      <c r="B58" s="56" t="s">
        <v>429</v>
      </c>
      <c r="C58" s="52" t="s">
        <v>264</v>
      </c>
      <c r="D58" s="46" t="s">
        <v>91</v>
      </c>
      <c r="E58" s="53" t="s">
        <v>428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419</v>
      </c>
      <c r="M58" s="55">
        <v>6.4</v>
      </c>
      <c r="N58" s="54" t="s">
        <v>105</v>
      </c>
      <c r="O58" s="55" t="s">
        <v>420</v>
      </c>
      <c r="P58" s="46" t="s">
        <v>93</v>
      </c>
      <c r="Q58" s="55" t="s">
        <v>421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3">
      <c r="A59" s="50">
        <v>59</v>
      </c>
      <c r="B59" s="56" t="s">
        <v>430</v>
      </c>
      <c r="C59" s="52" t="s">
        <v>264</v>
      </c>
      <c r="D59" s="46" t="s">
        <v>91</v>
      </c>
      <c r="E59" s="53" t="s">
        <v>431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419</v>
      </c>
      <c r="M59" s="55">
        <v>5.3</v>
      </c>
      <c r="N59" s="54" t="s">
        <v>105</v>
      </c>
      <c r="O59" s="55" t="s">
        <v>420</v>
      </c>
      <c r="P59" s="46" t="s">
        <v>93</v>
      </c>
      <c r="Q59" s="55" t="s">
        <v>421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3">
      <c r="A60" s="50">
        <v>60</v>
      </c>
      <c r="B60" s="56" t="s">
        <v>432</v>
      </c>
      <c r="C60" s="52" t="s">
        <v>264</v>
      </c>
      <c r="D60" s="46" t="s">
        <v>91</v>
      </c>
      <c r="E60" s="53" t="s">
        <v>433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419</v>
      </c>
      <c r="M60" s="55">
        <v>3.3</v>
      </c>
      <c r="N60" s="54" t="s">
        <v>105</v>
      </c>
      <c r="O60" s="55" t="s">
        <v>420</v>
      </c>
      <c r="P60" s="46" t="s">
        <v>93</v>
      </c>
      <c r="Q60" s="55" t="s">
        <v>434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3">
      <c r="A61" s="50">
        <v>61</v>
      </c>
      <c r="B61" s="56" t="s">
        <v>435</v>
      </c>
      <c r="C61" s="52" t="s">
        <v>264</v>
      </c>
      <c r="D61" s="46" t="s">
        <v>91</v>
      </c>
      <c r="E61" s="53" t="s">
        <v>433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419</v>
      </c>
      <c r="M61" s="55">
        <v>4.5</v>
      </c>
      <c r="N61" s="54" t="s">
        <v>105</v>
      </c>
      <c r="O61" s="55" t="s">
        <v>420</v>
      </c>
      <c r="P61" s="46" t="s">
        <v>93</v>
      </c>
      <c r="Q61" s="55" t="s">
        <v>434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3">
      <c r="A62" s="50">
        <v>62</v>
      </c>
      <c r="B62" s="56" t="s">
        <v>436</v>
      </c>
      <c r="C62" s="52" t="s">
        <v>264</v>
      </c>
      <c r="D62" s="46" t="s">
        <v>91</v>
      </c>
      <c r="E62" s="53" t="s">
        <v>433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419</v>
      </c>
      <c r="M62" s="55">
        <v>5.3</v>
      </c>
      <c r="N62" s="54" t="s">
        <v>105</v>
      </c>
      <c r="O62" s="55" t="s">
        <v>420</v>
      </c>
      <c r="P62" s="46" t="s">
        <v>93</v>
      </c>
      <c r="Q62" s="55" t="s">
        <v>434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3">
      <c r="A63" s="50">
        <v>63</v>
      </c>
      <c r="B63" s="56" t="s">
        <v>437</v>
      </c>
      <c r="C63" s="52" t="s">
        <v>264</v>
      </c>
      <c r="D63" s="46" t="s">
        <v>91</v>
      </c>
      <c r="E63" s="53" t="s">
        <v>438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419</v>
      </c>
      <c r="M63" s="55">
        <v>5.2</v>
      </c>
      <c r="N63" s="54" t="s">
        <v>105</v>
      </c>
      <c r="O63" s="55" t="s">
        <v>411</v>
      </c>
      <c r="P63" s="46" t="s">
        <v>93</v>
      </c>
      <c r="Q63" s="55" t="s">
        <v>421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3">
      <c r="A64" s="50">
        <v>64</v>
      </c>
      <c r="B64" s="56" t="s">
        <v>439</v>
      </c>
      <c r="C64" s="52" t="s">
        <v>264</v>
      </c>
      <c r="D64" s="46" t="s">
        <v>91</v>
      </c>
      <c r="E64" s="53" t="s">
        <v>438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419</v>
      </c>
      <c r="M64" s="55">
        <v>2.6</v>
      </c>
      <c r="N64" s="54" t="s">
        <v>105</v>
      </c>
      <c r="O64" s="55" t="s">
        <v>411</v>
      </c>
      <c r="P64" s="46" t="s">
        <v>93</v>
      </c>
      <c r="Q64" s="55" t="s">
        <v>421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3">
      <c r="A65" s="50">
        <v>65</v>
      </c>
      <c r="B65" s="56" t="s">
        <v>440</v>
      </c>
      <c r="C65" s="52" t="s">
        <v>264</v>
      </c>
      <c r="D65" s="46" t="s">
        <v>91</v>
      </c>
      <c r="E65" s="53" t="s">
        <v>438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419</v>
      </c>
      <c r="M65" s="55">
        <v>6.5</v>
      </c>
      <c r="N65" s="54" t="s">
        <v>105</v>
      </c>
      <c r="O65" s="55" t="s">
        <v>411</v>
      </c>
      <c r="P65" s="46" t="s">
        <v>93</v>
      </c>
      <c r="Q65" s="55" t="s">
        <v>421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3">
      <c r="A66" s="50">
        <v>66</v>
      </c>
      <c r="B66" s="56" t="s">
        <v>441</v>
      </c>
      <c r="C66" s="52" t="s">
        <v>264</v>
      </c>
      <c r="D66" s="46" t="s">
        <v>91</v>
      </c>
      <c r="E66" s="53" t="s">
        <v>438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419</v>
      </c>
      <c r="M66" s="55">
        <v>3.6</v>
      </c>
      <c r="N66" s="54" t="s">
        <v>105</v>
      </c>
      <c r="O66" s="55" t="s">
        <v>411</v>
      </c>
      <c r="P66" s="46" t="s">
        <v>93</v>
      </c>
      <c r="Q66" s="55" t="s">
        <v>421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3">
      <c r="A67" s="50">
        <v>67</v>
      </c>
      <c r="B67" s="56" t="s">
        <v>442</v>
      </c>
      <c r="C67" s="52" t="s">
        <v>264</v>
      </c>
      <c r="D67" s="46" t="s">
        <v>91</v>
      </c>
      <c r="E67" s="53" t="s">
        <v>443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419</v>
      </c>
      <c r="M67" s="55">
        <v>5.7</v>
      </c>
      <c r="N67" s="54" t="s">
        <v>105</v>
      </c>
      <c r="O67" s="55" t="s">
        <v>411</v>
      </c>
      <c r="P67" s="46" t="s">
        <v>93</v>
      </c>
      <c r="Q67" s="55" t="s">
        <v>421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3">
      <c r="A68" s="50">
        <v>68</v>
      </c>
      <c r="B68" s="56" t="s">
        <v>444</v>
      </c>
      <c r="C68" s="52" t="s">
        <v>264</v>
      </c>
      <c r="D68" s="46" t="s">
        <v>91</v>
      </c>
      <c r="E68" s="53" t="s">
        <v>443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419</v>
      </c>
      <c r="M68" s="55">
        <v>3.1</v>
      </c>
      <c r="N68" s="54" t="s">
        <v>105</v>
      </c>
      <c r="O68" s="55" t="s">
        <v>411</v>
      </c>
      <c r="P68" s="46" t="s">
        <v>93</v>
      </c>
      <c r="Q68" s="55" t="s">
        <v>421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3">
      <c r="A69" s="50">
        <v>69</v>
      </c>
      <c r="B69" s="56" t="s">
        <v>445</v>
      </c>
      <c r="C69" s="52" t="s">
        <v>264</v>
      </c>
      <c r="D69" s="46" t="s">
        <v>91</v>
      </c>
      <c r="E69" s="53" t="s">
        <v>443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419</v>
      </c>
      <c r="M69" s="55">
        <v>6.7</v>
      </c>
      <c r="N69" s="54" t="s">
        <v>105</v>
      </c>
      <c r="O69" s="55" t="s">
        <v>411</v>
      </c>
      <c r="P69" s="46" t="s">
        <v>93</v>
      </c>
      <c r="Q69" s="55" t="s">
        <v>421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3">
      <c r="A70" s="50">
        <v>70</v>
      </c>
      <c r="B70" s="56" t="s">
        <v>446</v>
      </c>
      <c r="C70" s="52" t="s">
        <v>264</v>
      </c>
      <c r="D70" s="46" t="s">
        <v>91</v>
      </c>
      <c r="E70" s="53" t="s">
        <v>443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419</v>
      </c>
      <c r="M70" s="55">
        <v>4.7</v>
      </c>
      <c r="N70" s="54" t="s">
        <v>105</v>
      </c>
      <c r="O70" s="55" t="s">
        <v>411</v>
      </c>
      <c r="P70" s="46" t="s">
        <v>93</v>
      </c>
      <c r="Q70" s="55" t="s">
        <v>421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3">
      <c r="A71" s="50">
        <v>71</v>
      </c>
      <c r="B71" s="56" t="s">
        <v>447</v>
      </c>
      <c r="C71" s="52" t="s">
        <v>264</v>
      </c>
      <c r="D71" s="46" t="s">
        <v>91</v>
      </c>
      <c r="E71" s="53" t="s">
        <v>448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419</v>
      </c>
      <c r="M71" s="55">
        <v>7.3</v>
      </c>
      <c r="N71" s="54" t="s">
        <v>105</v>
      </c>
      <c r="O71" s="55" t="s">
        <v>411</v>
      </c>
      <c r="P71" s="46" t="s">
        <v>93</v>
      </c>
      <c r="Q71" s="55" t="s">
        <v>421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3">
      <c r="A72" s="50">
        <v>72</v>
      </c>
      <c r="B72" s="56" t="s">
        <v>449</v>
      </c>
      <c r="C72" s="52" t="s">
        <v>264</v>
      </c>
      <c r="D72" s="46" t="s">
        <v>91</v>
      </c>
      <c r="E72" s="53" t="s">
        <v>448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419</v>
      </c>
      <c r="M72" s="55">
        <v>4.3</v>
      </c>
      <c r="N72" s="54" t="s">
        <v>105</v>
      </c>
      <c r="O72" s="55" t="s">
        <v>411</v>
      </c>
      <c r="P72" s="46" t="s">
        <v>93</v>
      </c>
      <c r="Q72" s="55" t="s">
        <v>421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3">
      <c r="A73" s="50">
        <v>73</v>
      </c>
      <c r="B73" s="56" t="s">
        <v>450</v>
      </c>
      <c r="C73" s="52" t="s">
        <v>264</v>
      </c>
      <c r="D73" s="46" t="s">
        <v>91</v>
      </c>
      <c r="E73" s="53" t="s">
        <v>448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419</v>
      </c>
      <c r="M73" s="55">
        <v>8.6999999999999993</v>
      </c>
      <c r="N73" s="54" t="s">
        <v>105</v>
      </c>
      <c r="O73" s="55" t="s">
        <v>411</v>
      </c>
      <c r="P73" s="46" t="s">
        <v>93</v>
      </c>
      <c r="Q73" s="55" t="s">
        <v>421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3">
      <c r="A74" s="50">
        <v>74</v>
      </c>
      <c r="B74" s="56" t="s">
        <v>451</v>
      </c>
      <c r="C74" s="52" t="s">
        <v>264</v>
      </c>
      <c r="D74" s="46" t="s">
        <v>91</v>
      </c>
      <c r="E74" s="53" t="s">
        <v>448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419</v>
      </c>
      <c r="M74" s="55">
        <v>5.7</v>
      </c>
      <c r="N74" s="54" t="s">
        <v>105</v>
      </c>
      <c r="O74" s="55" t="s">
        <v>411</v>
      </c>
      <c r="P74" s="46" t="s">
        <v>93</v>
      </c>
      <c r="Q74" s="55" t="s">
        <v>421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3">
      <c r="A75" s="50">
        <v>75</v>
      </c>
      <c r="B75" s="56" t="s">
        <v>452</v>
      </c>
      <c r="C75" s="52" t="s">
        <v>272</v>
      </c>
      <c r="D75" s="46" t="s">
        <v>91</v>
      </c>
      <c r="E75" s="53" t="s">
        <v>453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419</v>
      </c>
      <c r="M75" s="55">
        <v>3.5</v>
      </c>
      <c r="N75" s="54" t="s">
        <v>105</v>
      </c>
      <c r="O75" s="55" t="s">
        <v>411</v>
      </c>
      <c r="P75" s="46" t="s">
        <v>93</v>
      </c>
      <c r="Q75" s="55" t="s">
        <v>421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3">
      <c r="A76" s="50">
        <v>76</v>
      </c>
      <c r="B76" s="56" t="s">
        <v>454</v>
      </c>
      <c r="C76" s="52" t="s">
        <v>272</v>
      </c>
      <c r="D76" s="46" t="s">
        <v>91</v>
      </c>
      <c r="E76" s="53" t="s">
        <v>455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419</v>
      </c>
      <c r="M76" s="55">
        <v>3.8</v>
      </c>
      <c r="N76" s="54" t="s">
        <v>105</v>
      </c>
      <c r="O76" s="55" t="s">
        <v>411</v>
      </c>
      <c r="P76" s="46" t="s">
        <v>93</v>
      </c>
      <c r="Q76" s="55" t="s">
        <v>421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3">
      <c r="A77" s="50">
        <v>77</v>
      </c>
      <c r="B77" s="56" t="s">
        <v>456</v>
      </c>
      <c r="C77" s="52" t="s">
        <v>272</v>
      </c>
      <c r="D77" s="46" t="s">
        <v>91</v>
      </c>
      <c r="E77" s="53" t="s">
        <v>457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419</v>
      </c>
      <c r="M77" s="55">
        <v>4.5</v>
      </c>
      <c r="N77" s="54" t="s">
        <v>105</v>
      </c>
      <c r="O77" s="55" t="s">
        <v>411</v>
      </c>
      <c r="P77" s="46" t="s">
        <v>93</v>
      </c>
      <c r="Q77" s="55" t="s">
        <v>421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3">
      <c r="A78" s="50">
        <v>78</v>
      </c>
      <c r="B78" s="56" t="s">
        <v>458</v>
      </c>
      <c r="C78" s="52" t="s">
        <v>272</v>
      </c>
      <c r="D78" s="46" t="s">
        <v>91</v>
      </c>
      <c r="E78" s="53" t="s">
        <v>459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419</v>
      </c>
      <c r="M78" s="55">
        <v>5</v>
      </c>
      <c r="N78" s="54" t="s">
        <v>105</v>
      </c>
      <c r="O78" s="55" t="s">
        <v>411</v>
      </c>
      <c r="P78" s="46" t="s">
        <v>93</v>
      </c>
      <c r="Q78" s="55" t="s">
        <v>421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3">
      <c r="A79" s="50">
        <v>79</v>
      </c>
      <c r="B79" s="56" t="s">
        <v>460</v>
      </c>
      <c r="C79" s="52" t="s">
        <v>269</v>
      </c>
      <c r="D79" s="46" t="s">
        <v>91</v>
      </c>
      <c r="E79" s="53" t="s">
        <v>461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419</v>
      </c>
      <c r="M79" s="55">
        <v>3.5</v>
      </c>
      <c r="N79" s="54" t="s">
        <v>105</v>
      </c>
      <c r="O79" s="55" t="s">
        <v>411</v>
      </c>
      <c r="P79" s="46" t="s">
        <v>93</v>
      </c>
      <c r="Q79" s="55" t="s">
        <v>421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3">
      <c r="A80" s="50">
        <v>80</v>
      </c>
      <c r="B80" s="56" t="s">
        <v>462</v>
      </c>
      <c r="C80" s="52" t="s">
        <v>269</v>
      </c>
      <c r="D80" s="46" t="s">
        <v>91</v>
      </c>
      <c r="E80" s="53" t="s">
        <v>463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419</v>
      </c>
      <c r="M80" s="55">
        <v>3.8</v>
      </c>
      <c r="N80" s="54" t="s">
        <v>105</v>
      </c>
      <c r="O80" s="55" t="s">
        <v>411</v>
      </c>
      <c r="P80" s="46" t="s">
        <v>93</v>
      </c>
      <c r="Q80" s="55" t="s">
        <v>421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3">
      <c r="A81" s="50">
        <v>81</v>
      </c>
      <c r="B81" s="56" t="s">
        <v>464</v>
      </c>
      <c r="C81" s="52" t="s">
        <v>269</v>
      </c>
      <c r="D81" s="46" t="s">
        <v>91</v>
      </c>
      <c r="E81" s="53" t="s">
        <v>465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419</v>
      </c>
      <c r="M81" s="55">
        <v>4.5</v>
      </c>
      <c r="N81" s="54" t="s">
        <v>105</v>
      </c>
      <c r="O81" s="55" t="s">
        <v>411</v>
      </c>
      <c r="P81" s="46" t="s">
        <v>93</v>
      </c>
      <c r="Q81" s="55" t="s">
        <v>421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3">
      <c r="A82" s="50">
        <v>82</v>
      </c>
      <c r="B82" s="56" t="s">
        <v>466</v>
      </c>
      <c r="C82" s="52" t="s">
        <v>269</v>
      </c>
      <c r="D82" s="46" t="s">
        <v>91</v>
      </c>
      <c r="E82" s="53" t="s">
        <v>467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419</v>
      </c>
      <c r="M82" s="55">
        <v>5</v>
      </c>
      <c r="N82" s="54" t="s">
        <v>105</v>
      </c>
      <c r="O82" s="55" t="s">
        <v>411</v>
      </c>
      <c r="P82" s="46" t="s">
        <v>93</v>
      </c>
      <c r="Q82" s="55" t="s">
        <v>421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3">
      <c r="A83" s="50">
        <v>83</v>
      </c>
      <c r="B83" s="51" t="s">
        <v>468</v>
      </c>
      <c r="C83" s="52" t="s">
        <v>576</v>
      </c>
      <c r="D83" s="46" t="s">
        <v>91</v>
      </c>
      <c r="E83" s="53" t="s">
        <v>469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419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470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3">
      <c r="A84" s="50">
        <v>84</v>
      </c>
      <c r="B84" s="51" t="s">
        <v>471</v>
      </c>
      <c r="C84" s="52" t="s">
        <v>244</v>
      </c>
      <c r="D84" s="46" t="s">
        <v>91</v>
      </c>
      <c r="E84" s="53" t="s">
        <v>472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473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3">
      <c r="A85" s="50">
        <v>85</v>
      </c>
      <c r="B85" s="51" t="s">
        <v>474</v>
      </c>
      <c r="C85" s="52" t="s">
        <v>258</v>
      </c>
      <c r="D85" s="46" t="s">
        <v>91</v>
      </c>
      <c r="E85" s="53" t="s">
        <v>475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419</v>
      </c>
      <c r="M85" s="47">
        <v>2.6</v>
      </c>
      <c r="N85" s="54" t="s">
        <v>105</v>
      </c>
      <c r="O85" s="55" t="s">
        <v>476</v>
      </c>
      <c r="P85" s="46" t="s">
        <v>93</v>
      </c>
      <c r="Q85" s="47" t="s">
        <v>434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3">
      <c r="A86" s="50">
        <v>86</v>
      </c>
      <c r="B86" s="51" t="s">
        <v>477</v>
      </c>
      <c r="C86" s="52" t="s">
        <v>255</v>
      </c>
      <c r="D86" s="46" t="s">
        <v>91</v>
      </c>
      <c r="E86" s="53" t="s">
        <v>478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419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479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3">
      <c r="A87" s="50">
        <v>87</v>
      </c>
      <c r="B87" s="51" t="s">
        <v>480</v>
      </c>
      <c r="C87" s="52" t="s">
        <v>579</v>
      </c>
      <c r="D87" s="46" t="s">
        <v>91</v>
      </c>
      <c r="E87" s="53" t="s">
        <v>481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482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3">
      <c r="A88" s="50">
        <v>88</v>
      </c>
      <c r="B88" s="51" t="s">
        <v>483</v>
      </c>
      <c r="C88" s="52" t="s">
        <v>579</v>
      </c>
      <c r="D88" s="46" t="s">
        <v>91</v>
      </c>
      <c r="E88" s="53" t="s">
        <v>484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482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3">
      <c r="A89" s="50">
        <v>89</v>
      </c>
      <c r="B89" s="51" t="s">
        <v>485</v>
      </c>
      <c r="C89" s="52" t="s">
        <v>579</v>
      </c>
      <c r="D89" s="46" t="s">
        <v>91</v>
      </c>
      <c r="E89" s="53" t="s">
        <v>486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482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3">
      <c r="A90" s="50">
        <v>90</v>
      </c>
      <c r="B90" s="51" t="s">
        <v>487</v>
      </c>
      <c r="C90" s="52" t="s">
        <v>579</v>
      </c>
      <c r="D90" s="46" t="s">
        <v>91</v>
      </c>
      <c r="E90" s="53" t="s">
        <v>486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482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3">
      <c r="A91" s="50">
        <v>91</v>
      </c>
      <c r="B91" s="51" t="s">
        <v>488</v>
      </c>
      <c r="C91" s="52" t="s">
        <v>579</v>
      </c>
      <c r="D91" s="46" t="s">
        <v>91</v>
      </c>
      <c r="E91" s="53" t="s">
        <v>489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482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3">
      <c r="A92" s="50">
        <v>92</v>
      </c>
      <c r="B92" s="58" t="s">
        <v>490</v>
      </c>
      <c r="C92" s="52" t="s">
        <v>334</v>
      </c>
      <c r="D92" s="46" t="s">
        <v>91</v>
      </c>
      <c r="E92" s="59" t="s">
        <v>491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419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492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3">
      <c r="A93" s="50">
        <v>93</v>
      </c>
      <c r="B93" s="51" t="s">
        <v>493</v>
      </c>
      <c r="C93" s="52" t="s">
        <v>337</v>
      </c>
      <c r="D93" s="46" t="s">
        <v>91</v>
      </c>
      <c r="E93" s="59" t="s">
        <v>494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419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492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3">
      <c r="A94" s="50">
        <v>94</v>
      </c>
      <c r="B94" s="51" t="s">
        <v>495</v>
      </c>
      <c r="C94" s="52" t="s">
        <v>329</v>
      </c>
      <c r="D94" s="46" t="s">
        <v>91</v>
      </c>
      <c r="E94" s="59" t="s">
        <v>822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419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496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3">
      <c r="A95" s="50">
        <v>95</v>
      </c>
      <c r="B95" s="51" t="s">
        <v>497</v>
      </c>
      <c r="C95" s="52" t="s">
        <v>343</v>
      </c>
      <c r="D95" s="46" t="s">
        <v>91</v>
      </c>
      <c r="E95" s="59" t="s">
        <v>498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499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3">
      <c r="A96" s="50">
        <v>96</v>
      </c>
      <c r="B96" s="51" t="s">
        <v>500</v>
      </c>
      <c r="C96" s="52" t="s">
        <v>355</v>
      </c>
      <c r="D96" s="46" t="s">
        <v>91</v>
      </c>
      <c r="E96" s="59" t="s">
        <v>501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502</v>
      </c>
      <c r="P96" s="46" t="s">
        <v>93</v>
      </c>
      <c r="Q96" s="47" t="s">
        <v>503</v>
      </c>
      <c r="R96" s="46" t="s">
        <v>504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3">
      <c r="A97" s="50">
        <v>97</v>
      </c>
      <c r="B97" s="51" t="s">
        <v>505</v>
      </c>
      <c r="C97" s="52" t="s">
        <v>820</v>
      </c>
      <c r="D97" s="46" t="s">
        <v>91</v>
      </c>
      <c r="E97" s="59" t="s">
        <v>821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499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3">
      <c r="A98" s="50">
        <v>98</v>
      </c>
      <c r="B98" s="60" t="s">
        <v>757</v>
      </c>
      <c r="C98" s="61" t="s">
        <v>181</v>
      </c>
      <c r="D98" s="46" t="s">
        <v>91</v>
      </c>
      <c r="E98" s="53" t="s">
        <v>511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419</v>
      </c>
      <c r="M98" s="47">
        <v>11</v>
      </c>
      <c r="N98" s="54" t="s">
        <v>105</v>
      </c>
      <c r="O98" s="55" t="s">
        <v>512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3">
      <c r="A99" s="50">
        <v>99</v>
      </c>
      <c r="B99" s="60" t="s">
        <v>758</v>
      </c>
      <c r="C99" s="61" t="s">
        <v>181</v>
      </c>
      <c r="D99" s="46" t="s">
        <v>91</v>
      </c>
      <c r="E99" s="53" t="s">
        <v>513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419</v>
      </c>
      <c r="M99" s="47">
        <v>11</v>
      </c>
      <c r="N99" s="54" t="s">
        <v>105</v>
      </c>
      <c r="O99" s="55" t="s">
        <v>512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3">
      <c r="A100" s="50">
        <v>100</v>
      </c>
      <c r="B100" s="51" t="s">
        <v>517</v>
      </c>
      <c r="C100" s="52" t="s">
        <v>745</v>
      </c>
      <c r="D100" s="46" t="s">
        <v>91</v>
      </c>
      <c r="E100" s="59" t="s">
        <v>518</v>
      </c>
      <c r="F100" s="63" t="s">
        <v>514</v>
      </c>
      <c r="G100" s="64" t="s">
        <v>493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482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515</v>
      </c>
      <c r="X100" s="46" t="s">
        <v>147</v>
      </c>
      <c r="Y100" s="47" t="s">
        <v>516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3">
      <c r="A101" s="50">
        <v>101</v>
      </c>
      <c r="B101" s="51" t="s">
        <v>519</v>
      </c>
      <c r="C101" s="52" t="s">
        <v>746</v>
      </c>
      <c r="D101" s="46" t="s">
        <v>91</v>
      </c>
      <c r="E101" s="59" t="s">
        <v>520</v>
      </c>
      <c r="F101" s="63" t="s">
        <v>514</v>
      </c>
      <c r="G101" s="64" t="s">
        <v>493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482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515</v>
      </c>
      <c r="X101" s="46" t="s">
        <v>147</v>
      </c>
      <c r="Y101" s="47" t="s">
        <v>516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3">
      <c r="A102" s="50">
        <v>102</v>
      </c>
      <c r="B102" s="51" t="s">
        <v>521</v>
      </c>
      <c r="C102" s="52" t="s">
        <v>811</v>
      </c>
      <c r="D102" s="46" t="s">
        <v>91</v>
      </c>
      <c r="E102" s="59" t="s">
        <v>522</v>
      </c>
      <c r="F102" s="63" t="s">
        <v>514</v>
      </c>
      <c r="G102" s="64" t="s">
        <v>495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482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515</v>
      </c>
      <c r="X102" s="46" t="s">
        <v>147</v>
      </c>
      <c r="Y102" s="47" t="s">
        <v>516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3">
      <c r="A103" s="50">
        <v>103</v>
      </c>
      <c r="B103" s="51" t="s">
        <v>523</v>
      </c>
      <c r="C103" s="52" t="s">
        <v>749</v>
      </c>
      <c r="D103" s="46" t="s">
        <v>91</v>
      </c>
      <c r="E103" s="59" t="s">
        <v>524</v>
      </c>
      <c r="F103" s="63" t="s">
        <v>514</v>
      </c>
      <c r="G103" s="65" t="s">
        <v>497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482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515</v>
      </c>
      <c r="X103" s="46" t="s">
        <v>147</v>
      </c>
      <c r="Y103" s="47" t="s">
        <v>516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3">
      <c r="A104" s="50">
        <v>104</v>
      </c>
      <c r="B104" s="51" t="s">
        <v>525</v>
      </c>
      <c r="C104" s="52" t="s">
        <v>747</v>
      </c>
      <c r="D104" s="46" t="s">
        <v>91</v>
      </c>
      <c r="E104" s="59" t="s">
        <v>819</v>
      </c>
      <c r="F104" s="63" t="s">
        <v>514</v>
      </c>
      <c r="G104" s="65" t="s">
        <v>505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482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515</v>
      </c>
      <c r="X104" s="46" t="s">
        <v>147</v>
      </c>
      <c r="Y104" s="47" t="s">
        <v>516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3">
      <c r="A105" s="50">
        <v>105</v>
      </c>
      <c r="B105" s="51" t="s">
        <v>526</v>
      </c>
      <c r="C105" s="52" t="s">
        <v>741</v>
      </c>
      <c r="D105" s="46" t="s">
        <v>91</v>
      </c>
      <c r="E105" s="59" t="s">
        <v>527</v>
      </c>
      <c r="F105" s="63" t="s">
        <v>528</v>
      </c>
      <c r="G105" s="65" t="s">
        <v>477</v>
      </c>
      <c r="H105" s="63" t="s">
        <v>529</v>
      </c>
      <c r="I105" s="65" t="s">
        <v>477</v>
      </c>
      <c r="J105" s="63" t="s">
        <v>530</v>
      </c>
      <c r="K105" s="66" t="s">
        <v>112</v>
      </c>
      <c r="L105" s="46" t="s">
        <v>9</v>
      </c>
      <c r="M105" s="47" t="s">
        <v>9</v>
      </c>
      <c r="N105" s="46" t="s">
        <v>531</v>
      </c>
      <c r="O105" s="47">
        <v>60</v>
      </c>
      <c r="P105" s="46" t="s">
        <v>93</v>
      </c>
      <c r="Q105" s="47" t="s">
        <v>482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515</v>
      </c>
      <c r="X105" s="46" t="s">
        <v>147</v>
      </c>
      <c r="Y105" s="47" t="s">
        <v>516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3">
      <c r="A106" s="50">
        <v>106</v>
      </c>
      <c r="B106" s="51" t="s">
        <v>532</v>
      </c>
      <c r="C106" s="52" t="s">
        <v>741</v>
      </c>
      <c r="D106" s="46" t="s">
        <v>91</v>
      </c>
      <c r="E106" s="59" t="s">
        <v>533</v>
      </c>
      <c r="F106" s="63" t="s">
        <v>528</v>
      </c>
      <c r="G106" s="65" t="s">
        <v>477</v>
      </c>
      <c r="H106" s="63" t="s">
        <v>534</v>
      </c>
      <c r="I106" s="65" t="s">
        <v>477</v>
      </c>
      <c r="J106" s="63" t="s">
        <v>530</v>
      </c>
      <c r="K106" s="66" t="s">
        <v>112</v>
      </c>
      <c r="L106" s="46" t="s">
        <v>9</v>
      </c>
      <c r="M106" s="47" t="s">
        <v>9</v>
      </c>
      <c r="N106" s="46" t="s">
        <v>531</v>
      </c>
      <c r="O106" s="47">
        <v>120</v>
      </c>
      <c r="P106" s="46" t="s">
        <v>93</v>
      </c>
      <c r="Q106" s="47" t="s">
        <v>482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515</v>
      </c>
      <c r="X106" s="46" t="s">
        <v>147</v>
      </c>
      <c r="Y106" s="47" t="s">
        <v>516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3">
      <c r="A107" s="50">
        <v>107</v>
      </c>
      <c r="B107" s="51" t="s">
        <v>535</v>
      </c>
      <c r="C107" s="52" t="s">
        <v>741</v>
      </c>
      <c r="D107" s="46" t="s">
        <v>91</v>
      </c>
      <c r="E107" s="59" t="s">
        <v>533</v>
      </c>
      <c r="F107" s="63" t="s">
        <v>528</v>
      </c>
      <c r="G107" s="65" t="s">
        <v>474</v>
      </c>
      <c r="H107" s="63" t="s">
        <v>534</v>
      </c>
      <c r="I107" s="65" t="s">
        <v>474</v>
      </c>
      <c r="J107" s="63" t="s">
        <v>530</v>
      </c>
      <c r="K107" s="66" t="s">
        <v>112</v>
      </c>
      <c r="L107" s="46" t="s">
        <v>9</v>
      </c>
      <c r="M107" s="47" t="s">
        <v>9</v>
      </c>
      <c r="N107" s="46" t="s">
        <v>531</v>
      </c>
      <c r="O107" s="47">
        <v>120</v>
      </c>
      <c r="P107" s="46" t="s">
        <v>93</v>
      </c>
      <c r="Q107" s="47" t="s">
        <v>482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515</v>
      </c>
      <c r="X107" s="46" t="s">
        <v>147</v>
      </c>
      <c r="Y107" s="47" t="s">
        <v>516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3">
      <c r="A108" s="50">
        <v>108</v>
      </c>
      <c r="B108" s="51" t="s">
        <v>536</v>
      </c>
      <c r="C108" s="52" t="s">
        <v>741</v>
      </c>
      <c r="D108" s="46" t="s">
        <v>91</v>
      </c>
      <c r="E108" s="53" t="s">
        <v>537</v>
      </c>
      <c r="F108" s="63" t="s">
        <v>528</v>
      </c>
      <c r="G108" s="67" t="s">
        <v>436</v>
      </c>
      <c r="H108" s="63" t="s">
        <v>529</v>
      </c>
      <c r="I108" s="67" t="s">
        <v>436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482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515</v>
      </c>
      <c r="X108" s="46" t="s">
        <v>147</v>
      </c>
      <c r="Y108" s="47" t="s">
        <v>516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3">
      <c r="A109" s="50">
        <v>109</v>
      </c>
      <c r="B109" s="51" t="s">
        <v>538</v>
      </c>
      <c r="C109" s="52" t="s">
        <v>741</v>
      </c>
      <c r="D109" s="46" t="s">
        <v>91</v>
      </c>
      <c r="E109" s="53" t="s">
        <v>537</v>
      </c>
      <c r="F109" s="63" t="s">
        <v>528</v>
      </c>
      <c r="G109" s="67" t="s">
        <v>436</v>
      </c>
      <c r="H109" s="63" t="s">
        <v>529</v>
      </c>
      <c r="I109" s="67" t="s">
        <v>436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482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515</v>
      </c>
      <c r="X109" s="46" t="s">
        <v>147</v>
      </c>
      <c r="Y109" s="47" t="s">
        <v>516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3">
      <c r="A110" s="50">
        <v>110</v>
      </c>
      <c r="B110" s="51" t="s">
        <v>539</v>
      </c>
      <c r="C110" s="52" t="s">
        <v>741</v>
      </c>
      <c r="D110" s="46" t="s">
        <v>91</v>
      </c>
      <c r="E110" s="53" t="s">
        <v>537</v>
      </c>
      <c r="F110" s="63" t="s">
        <v>528</v>
      </c>
      <c r="G110" s="67" t="s">
        <v>436</v>
      </c>
      <c r="H110" s="63" t="s">
        <v>529</v>
      </c>
      <c r="I110" s="67" t="s">
        <v>436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482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515</v>
      </c>
      <c r="X110" s="46" t="s">
        <v>147</v>
      </c>
      <c r="Y110" s="47" t="s">
        <v>516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3">
      <c r="A111" s="50">
        <v>111</v>
      </c>
      <c r="B111" s="51" t="s">
        <v>540</v>
      </c>
      <c r="C111" s="52" t="s">
        <v>741</v>
      </c>
      <c r="D111" s="46" t="s">
        <v>91</v>
      </c>
      <c r="E111" s="53" t="s">
        <v>537</v>
      </c>
      <c r="F111" s="63" t="s">
        <v>528</v>
      </c>
      <c r="G111" s="67" t="s">
        <v>436</v>
      </c>
      <c r="H111" s="63" t="s">
        <v>529</v>
      </c>
      <c r="I111" s="67" t="s">
        <v>436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482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515</v>
      </c>
      <c r="X111" s="46" t="s">
        <v>147</v>
      </c>
      <c r="Y111" s="47" t="s">
        <v>516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3">
      <c r="A112" s="50">
        <v>112</v>
      </c>
      <c r="B112" s="51" t="s">
        <v>541</v>
      </c>
      <c r="C112" s="52" t="s">
        <v>741</v>
      </c>
      <c r="D112" s="46" t="s">
        <v>91</v>
      </c>
      <c r="E112" s="53" t="s">
        <v>542</v>
      </c>
      <c r="F112" s="63" t="s">
        <v>528</v>
      </c>
      <c r="G112" s="67" t="s">
        <v>436</v>
      </c>
      <c r="H112" s="63" t="s">
        <v>529</v>
      </c>
      <c r="I112" s="67" t="s">
        <v>436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482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515</v>
      </c>
      <c r="X112" s="46" t="s">
        <v>147</v>
      </c>
      <c r="Y112" s="47" t="s">
        <v>516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3">
      <c r="A113" s="50">
        <v>113</v>
      </c>
      <c r="B113" s="51" t="s">
        <v>543</v>
      </c>
      <c r="C113" s="52" t="s">
        <v>741</v>
      </c>
      <c r="D113" s="46" t="s">
        <v>91</v>
      </c>
      <c r="E113" s="53" t="s">
        <v>542</v>
      </c>
      <c r="F113" s="63" t="s">
        <v>528</v>
      </c>
      <c r="G113" s="67" t="s">
        <v>436</v>
      </c>
      <c r="H113" s="63" t="s">
        <v>529</v>
      </c>
      <c r="I113" s="67" t="s">
        <v>436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482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515</v>
      </c>
      <c r="X113" s="46" t="s">
        <v>147</v>
      </c>
      <c r="Y113" s="47" t="s">
        <v>516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3">
      <c r="A114" s="50">
        <v>114</v>
      </c>
      <c r="B114" s="51" t="s">
        <v>544</v>
      </c>
      <c r="C114" s="52" t="s">
        <v>741</v>
      </c>
      <c r="D114" s="46" t="s">
        <v>91</v>
      </c>
      <c r="E114" s="53" t="s">
        <v>542</v>
      </c>
      <c r="F114" s="63" t="s">
        <v>528</v>
      </c>
      <c r="G114" s="67" t="s">
        <v>436</v>
      </c>
      <c r="H114" s="63" t="s">
        <v>529</v>
      </c>
      <c r="I114" s="67" t="s">
        <v>436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482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515</v>
      </c>
      <c r="X114" s="46" t="s">
        <v>147</v>
      </c>
      <c r="Y114" s="47" t="s">
        <v>516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3">
      <c r="A115" s="50">
        <v>115</v>
      </c>
      <c r="B115" s="51" t="s">
        <v>545</v>
      </c>
      <c r="C115" s="52" t="s">
        <v>741</v>
      </c>
      <c r="D115" s="46" t="s">
        <v>91</v>
      </c>
      <c r="E115" s="53" t="s">
        <v>542</v>
      </c>
      <c r="F115" s="63" t="s">
        <v>528</v>
      </c>
      <c r="G115" s="67" t="s">
        <v>436</v>
      </c>
      <c r="H115" s="63" t="s">
        <v>529</v>
      </c>
      <c r="I115" s="67" t="s">
        <v>436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482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515</v>
      </c>
      <c r="X115" s="46" t="s">
        <v>147</v>
      </c>
      <c r="Y115" s="47" t="s">
        <v>516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3">
      <c r="A116" s="50">
        <v>116</v>
      </c>
      <c r="B116" s="51" t="s">
        <v>546</v>
      </c>
      <c r="C116" s="52" t="s">
        <v>741</v>
      </c>
      <c r="D116" s="46" t="s">
        <v>91</v>
      </c>
      <c r="E116" s="53" t="s">
        <v>547</v>
      </c>
      <c r="F116" s="63" t="s">
        <v>528</v>
      </c>
      <c r="G116" s="65" t="s">
        <v>468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482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515</v>
      </c>
      <c r="X116" s="46" t="s">
        <v>147</v>
      </c>
      <c r="Y116" s="47" t="s">
        <v>516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3">
      <c r="A117" s="50">
        <v>117</v>
      </c>
      <c r="B117" s="51" t="s">
        <v>548</v>
      </c>
      <c r="C117" s="52" t="s">
        <v>741</v>
      </c>
      <c r="D117" s="46" t="s">
        <v>91</v>
      </c>
      <c r="E117" s="53" t="s">
        <v>549</v>
      </c>
      <c r="F117" s="63" t="s">
        <v>528</v>
      </c>
      <c r="G117" s="65" t="s">
        <v>471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482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515</v>
      </c>
      <c r="X117" s="46" t="s">
        <v>147</v>
      </c>
      <c r="Y117" s="47" t="s">
        <v>516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109375" defaultRowHeight="8.25" customHeight="1" x14ac:dyDescent="0.3"/>
  <cols>
    <col min="1" max="1" width="3.21875" style="18" customWidth="1"/>
    <col min="2" max="2" width="6.33203125" style="17" customWidth="1"/>
    <col min="3" max="3" width="11.21875" style="17" bestFit="1" customWidth="1"/>
    <col min="4" max="7" width="10.88671875" style="17" bestFit="1" customWidth="1"/>
  </cols>
  <sheetData>
    <row r="1" spans="1:7" ht="28.2" customHeight="1" x14ac:dyDescent="0.3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3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2025-09-25T17:12:19Z</dcterms:modified>
  <dc:language>pt-BR</dc:language>
</cp:coreProperties>
</file>