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9598AFAF-223E-4C9A-8050-9A3F490D5846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8" i="30"/>
  <c r="W19" i="30"/>
  <c r="W20" i="30"/>
  <c r="W2" i="30" l="1"/>
  <c r="W11" i="29"/>
  <c r="U11" i="29"/>
  <c r="T11" i="29"/>
  <c r="S11" i="29"/>
  <c r="O11" i="29"/>
  <c r="N11" i="29"/>
  <c r="M11" i="29"/>
  <c r="L11" i="29"/>
  <c r="W10" i="29"/>
  <c r="U10" i="29"/>
  <c r="T10" i="29"/>
  <c r="S10" i="29"/>
  <c r="O10" i="29"/>
  <c r="N10" i="29"/>
  <c r="M10" i="29"/>
  <c r="L10" i="29"/>
  <c r="W9" i="29"/>
  <c r="U9" i="29"/>
  <c r="T9" i="29"/>
  <c r="S9" i="29"/>
  <c r="O9" i="29"/>
  <c r="N9" i="29"/>
  <c r="M9" i="29"/>
  <c r="L9" i="29"/>
  <c r="W8" i="29"/>
  <c r="U8" i="29"/>
  <c r="T8" i="29"/>
  <c r="S8" i="29"/>
  <c r="O8" i="29"/>
  <c r="N8" i="29"/>
  <c r="M8" i="29"/>
  <c r="L8" i="29"/>
  <c r="W7" i="29"/>
  <c r="U7" i="29"/>
  <c r="T7" i="29"/>
  <c r="S7" i="29"/>
  <c r="O7" i="29"/>
  <c r="N7" i="29"/>
  <c r="M7" i="29"/>
  <c r="L7" i="29"/>
  <c r="W6" i="29"/>
  <c r="U6" i="29"/>
  <c r="T6" i="29"/>
  <c r="S6" i="29"/>
  <c r="O6" i="29"/>
  <c r="N6" i="29"/>
  <c r="M6" i="29"/>
  <c r="L6" i="29"/>
  <c r="W15" i="29" l="1"/>
  <c r="U15" i="29"/>
  <c r="T15" i="29"/>
  <c r="S15" i="29"/>
  <c r="O15" i="29"/>
  <c r="N15" i="29"/>
  <c r="M15" i="29"/>
  <c r="L15" i="29"/>
  <c r="L14" i="29"/>
  <c r="M14" i="29"/>
  <c r="N14" i="29"/>
  <c r="O14" i="29"/>
  <c r="S14" i="29"/>
  <c r="T14" i="29"/>
  <c r="U14" i="29"/>
  <c r="W14" i="29"/>
  <c r="B18" i="26"/>
  <c r="W13" i="29" l="1"/>
  <c r="U13" i="29"/>
  <c r="T13" i="29"/>
  <c r="S13" i="29"/>
  <c r="O13" i="29"/>
  <c r="N13" i="29"/>
  <c r="M13" i="29"/>
  <c r="L13" i="29"/>
  <c r="W3" i="29"/>
  <c r="W4" i="29"/>
  <c r="W5" i="29"/>
  <c r="W12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12" i="29"/>
  <c r="T12" i="29"/>
  <c r="S12" i="29"/>
  <c r="O12" i="29"/>
  <c r="N12" i="29"/>
  <c r="M12" i="29"/>
  <c r="L12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<sst xmlns="http://schemas.openxmlformats.org/spreadsheetml/2006/main" count="750" uniqueCount="228">
  <si>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</si>
  <si>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</si>
  <si>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</si>
  <si>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</si>
  <si>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</si>
  <si>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</si>
  <si>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</si>
  <si>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</si>
  <si>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</si>
  <si>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</si>
  <si>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</si>
  <si>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</si>
  <si>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</si>
  <si>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</si>
  <si>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</si>
  <si>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</si>
  <si>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</si>
  <si>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</si>
  <si>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</si>
  <si>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</si>
  <si>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</si>
  <si>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</si>
  <si>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</si>
  <si>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</si>
  <si>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</si>
  <si>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</si>
  <si>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</si>
  <si>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</si>
  <si>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</si>
  <si>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</si>
  <si>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</si>
  <si>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</si>
  <si>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</si>
  <si>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</si>
  <si>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</si>
  <si>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</si>
  <si>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</si>
  <si>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</si>
  <si>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</si>
  <si>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</si>
  <si>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</si>
  <si>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</si>
  <si>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</si>
  <si>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</si>
  <si>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</si>
  <si>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</si>
  <si>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</si>
  <si>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</si>
  <si>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</si>
  <si>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</si>
  <si>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</si>
  <si>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</si>
  <si>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</si>
  <si>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</si>
  <si>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</si>
  <si>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</si>
  <si>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</si>
  <si>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</si>
  <si>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</si>
  <si>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</si>
  <si>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</si>
  <si>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</si>
  <si>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</si>
  <si>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</si>
  <si>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</si>
  <si>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</si>
  <si>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</si>
  <si>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</si>
  <si>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</si>
  <si>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</si>
  <si>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</si>
  <si>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</si>
  <si>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</si>
  <si>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</si>
  <si>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</si>
  <si>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</si>
  <si>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</si>
  <si>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</si>
  <si>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</si>
  <si>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</si>
  <si>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</si>
  <si>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</si>
  <si>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</si>
  <si>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</si>
  <si>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</si>
  <si>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</si>
  <si>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</si>
  <si>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</si>
  <si>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</si>
  <si>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</si>
  <si>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</si>
  <si>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</si>
  <si>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</si>
  <si>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</si>
  <si>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</si>
  <si>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</si>
  <si>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</si>
  <si>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</si>
  <si>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</si>
  <si>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</si>
  <si>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</si>
  <si>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</si>
  <si>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Cromática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</si>
  <si>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</si>
  <si>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</si>
  <si>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</si>
  <si>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</si>
  <si>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</si>
  <si>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</si>
  <si>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</si>
  <si>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</si>
  <si>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</si>
  <si>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</si>
  <si>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</si>
  <si>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</si>
  <si>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</si>
  <si>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</si>
  <si>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</si>
  <si>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</si>
  <si>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</si>
  <si>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</si>
  <si>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</si>
  <si>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Puro.R</t>
  </si>
  <si>
    <t>Puro.G</t>
  </si>
  <si>
    <t>Puro.B</t>
  </si>
  <si>
    <t xml:space="preserve">Red and Green and Blue </t>
  </si>
  <si>
    <t>rgb</t>
  </si>
  <si>
    <t>Canal</t>
  </si>
  <si>
    <t>é.rgb some Cor.Digital or é.rgba some Cor.Digital</t>
  </si>
  <si>
    <t>é.red min 0  ,  é.red max 255</t>
  </si>
  <si>
    <t>é.green min 0  ,  é.green  max 255</t>
  </si>
  <si>
    <t>é.blue min 0  ,  é.blue max 255</t>
  </si>
  <si>
    <t>é.alfa min 0  ,  é.alfa  max 255</t>
  </si>
  <si>
    <t>Pantone</t>
  </si>
  <si>
    <t xml:space="preserve">Cor.Pantone </t>
  </si>
  <si>
    <t>DNIT</t>
  </si>
  <si>
    <t xml:space="preserve">Cor.Dnit </t>
  </si>
  <si>
    <t>Pantone.116.C</t>
  </si>
  <si>
    <t>Catálogo</t>
  </si>
  <si>
    <t>Cores do catálogo Pantone</t>
  </si>
  <si>
    <t>Cores do catálogo Direção Nacional de Tránsito do Brasil</t>
  </si>
  <si>
    <t>Colores del catálogo Pantone</t>
  </si>
  <si>
    <t>Pantone.370.C</t>
  </si>
  <si>
    <t>Pantone.3425.C</t>
  </si>
  <si>
    <t>é.usado.por</t>
  </si>
  <si>
    <t>Magenta</t>
  </si>
  <si>
    <t>Cyan</t>
  </si>
  <si>
    <t>Yellow</t>
  </si>
  <si>
    <t>Black</t>
  </si>
  <si>
    <t>CMY</t>
  </si>
  <si>
    <t>CMYB</t>
  </si>
  <si>
    <t>RGB</t>
  </si>
  <si>
    <t>RGBA</t>
  </si>
  <si>
    <t>é.cyan min 0  ,  é.cyan max 255</t>
  </si>
  <si>
    <t>é.magenta min 0  ,  é.magenta  max 255</t>
  </si>
  <si>
    <t>é.yellow min 0  ,  é.yellow max 255</t>
  </si>
  <si>
    <t>é.black min 0  ,  é.black  max 255</t>
  </si>
  <si>
    <t>é.cmy some Cor.Digital or é.cmyb some Cor.Digital</t>
  </si>
  <si>
    <t xml:space="preserve">Cyan and Magenta and Yellow </t>
  </si>
  <si>
    <t>Cyan and Magenta and Yellow  and Black</t>
  </si>
  <si>
    <t>Quantidade de ciano entre 0 e 255</t>
  </si>
  <si>
    <t>Quantidade de magenta entre 0 e 255</t>
  </si>
  <si>
    <t>Quantidade de amarelo entre 0 e 255</t>
  </si>
  <si>
    <t>Quantidade de preto entre 0 e 255</t>
  </si>
  <si>
    <t>Quantidade de vermelho entre 0 e 255</t>
  </si>
  <si>
    <t>Quantidade de verde entre 0 e 255</t>
  </si>
  <si>
    <t>Quantidade de azul entre 0 e 255</t>
  </si>
  <si>
    <t>Quantidade de transparência entre 0 e 255</t>
  </si>
  <si>
    <t>Cor CMY digital definida</t>
  </si>
  <si>
    <t>Cor CMYB digital com transparência</t>
  </si>
  <si>
    <t>Cor RGB digital definida</t>
  </si>
  <si>
    <t>Cor RBFA digital com transparência</t>
  </si>
  <si>
    <t>Cantidad de cian entre 0 y 255</t>
  </si>
  <si>
    <t>Cantidad de magenta entre 0 y 255</t>
  </si>
  <si>
    <t>Cantidad de amarillo entre 0 y 255</t>
  </si>
  <si>
    <t>Cantidad de negro entre 0 y 255</t>
  </si>
  <si>
    <t>Cantidad de rojo entre 0 y 255</t>
  </si>
  <si>
    <t>Cantidad de verde entre 0 y 255</t>
  </si>
  <si>
    <t>Cantidad de azul entre 0 y 255</t>
  </si>
  <si>
    <t>Cantidad de transparencia entre 0 y 255</t>
  </si>
  <si>
    <t>Conjunto de colores CMY digital</t>
  </si>
  <si>
    <t>Color digital CMYB con transparencia</t>
  </si>
  <si>
    <t>Conjunto de colores RGB digitales</t>
  </si>
  <si>
    <t>Color RBFA digital con transparencia</t>
  </si>
  <si>
    <t>Catálogo de colores de la Dirección Nacional de Tráfico de Brasil</t>
  </si>
  <si>
    <t>Paleta.DNIT</t>
  </si>
  <si>
    <t>magenta</t>
  </si>
  <si>
    <t>yellow</t>
  </si>
  <si>
    <t>cmyb</t>
  </si>
  <si>
    <t>255.</t>
  </si>
  <si>
    <t>0.</t>
  </si>
  <si>
    <t>200.</t>
  </si>
  <si>
    <t>120.</t>
  </si>
  <si>
    <t>20.</t>
  </si>
  <si>
    <t>150.</t>
  </si>
  <si>
    <t>30.</t>
  </si>
  <si>
    <t>40.</t>
  </si>
  <si>
    <t>50.</t>
  </si>
  <si>
    <t>60.</t>
  </si>
  <si>
    <t>O</t>
  </si>
  <si>
    <t>100.</t>
  </si>
  <si>
    <t>63.</t>
  </si>
  <si>
    <t>23.</t>
  </si>
  <si>
    <t>Paleta.Pantone</t>
  </si>
  <si>
    <t>cyan</t>
  </si>
  <si>
    <t>nome</t>
  </si>
  <si>
    <t>"Paleta Cromática DNIT"</t>
  </si>
  <si>
    <t>"Federal"</t>
  </si>
  <si>
    <t>esfera</t>
  </si>
  <si>
    <t>"Paleta Cromática Pantone"</t>
  </si>
  <si>
    <t>"https://pantonecolors.net"</t>
  </si>
  <si>
    <t>url</t>
  </si>
  <si>
    <t>descrição</t>
  </si>
  <si>
    <t>"Cores utilizadas pelo DNIT para as placas da rede viária"</t>
  </si>
  <si>
    <t>"Azul aditivo puro"</t>
  </si>
  <si>
    <t>"Verde aditivo puro"</t>
  </si>
  <si>
    <t>"Vermelho aditivo puro"</t>
  </si>
  <si>
    <t>"Cinza aditivo claro"</t>
  </si>
  <si>
    <t>"Cinza aditivo escuro"</t>
  </si>
  <si>
    <t>"Cinza aditivo médio"</t>
  </si>
  <si>
    <t>é.pertencente.a</t>
  </si>
  <si>
    <t>"Cores padronizadas no sistema Pantone Matching System"</t>
  </si>
  <si>
    <t>marca</t>
  </si>
  <si>
    <t>"Pantone"</t>
  </si>
  <si>
    <t>Cor.Sub.01</t>
  </si>
  <si>
    <t>Cor.Sub.02</t>
  </si>
  <si>
    <t>Cor.Adi.01</t>
  </si>
  <si>
    <t>Cor.Adi.02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</si>
</sst>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164" fontId="18" fillId="12" borderId="1" xfId="0" applyNumberFormat="1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tabSelected="1" zoomScale="190" zoomScaleNormal="190" workbookViewId="0">
      <pane ySplit="1" topLeftCell="A5" activePane="bottomLeft" state="frozen"/>
      <selection activeCell="C18" sqref="C18"/>
      <selection pane="bottomLeft" activeCell="B18" sqref="B18"/>
    </sheetView>
  </sheetViews>
  <sheetFormatPr defaultColWidth="3.33203125" defaultRowHeight="9.75" customHeight="1" x14ac:dyDescent="0.3"/>
  <cols>
    <col min="1" max="1" width="9.6640625" style="12" customWidth="1"/>
    <col min="2" max="2" width="51.6640625" style="12" customWidth="1"/>
    <col min="3" max="16384" width="3.33203125" style="12"/>
  </cols>
  <sheetData>
    <row r="1" spans="1:2" ht="49.5" customHeight="1" x14ac:dyDescent="0.3">
      <c r="A1" s="13" t="s">
        <v>51</v>
      </c>
      <c r="B1" s="13" t="s">
        <v>50</v>
      </c>
    </row>
    <row r="2" spans="1:2" ht="8.25" customHeight="1" x14ac:dyDescent="0.3">
      <c r="A2" s="14" t="s">
        <v>60</v>
      </c>
      <c r="B2" s="14" t="s">
        <v>78</v>
      </c>
    </row>
    <row r="3" spans="1:2" ht="8.25" customHeight="1" x14ac:dyDescent="0.3">
      <c r="A3" s="14" t="s">
        <v>61</v>
      </c>
      <c r="B3" s="15" t="s">
        <v>102</v>
      </c>
    </row>
    <row r="4" spans="1:2" ht="8.25" customHeight="1" x14ac:dyDescent="0.3">
      <c r="A4" s="14" t="s">
        <v>52</v>
      </c>
      <c r="B4" s="14" t="s">
        <v>62</v>
      </c>
    </row>
    <row r="5" spans="1:2" ht="8.25" customHeight="1" x14ac:dyDescent="0.3">
      <c r="A5" s="14" t="s">
        <v>53</v>
      </c>
      <c r="B5" s="14" t="str">
        <f>_xlfn.CONCAT(B4,"Prop")</f>
        <v>BIMProp</v>
      </c>
    </row>
    <row r="6" spans="1:2" ht="8.25" customHeight="1" x14ac:dyDescent="0.3">
      <c r="A6" s="14" t="s">
        <v>54</v>
      </c>
      <c r="B6" s="14" t="str">
        <f>_xlfn.CONCAT(B4,"Data")</f>
        <v>BIMData</v>
      </c>
    </row>
    <row r="7" spans="1:2" ht="8.25" customHeight="1" x14ac:dyDescent="0.3">
      <c r="A7" s="14" t="s">
        <v>55</v>
      </c>
      <c r="B7" s="14" t="s">
        <v>63</v>
      </c>
    </row>
    <row r="8" spans="1:2" ht="8.25" customHeight="1" x14ac:dyDescent="0.3">
      <c r="A8" s="14" t="s">
        <v>56</v>
      </c>
      <c r="B8" s="14" t="s">
        <v>64</v>
      </c>
    </row>
    <row r="9" spans="1:2" ht="8.25" customHeight="1" x14ac:dyDescent="0.3">
      <c r="A9" s="14" t="s">
        <v>65</v>
      </c>
      <c r="B9" s="14" t="s">
        <v>66</v>
      </c>
    </row>
    <row r="10" spans="1:2" ht="8.25" customHeight="1" x14ac:dyDescent="0.3">
      <c r="A10" s="14" t="s">
        <v>67</v>
      </c>
      <c r="B10" s="14" t="s">
        <v>38</v>
      </c>
    </row>
    <row r="11" spans="1:2" ht="8.25" customHeight="1" x14ac:dyDescent="0.3">
      <c r="A11" s="14" t="s">
        <v>57</v>
      </c>
      <c r="B11" s="14" t="s">
        <v>38</v>
      </c>
    </row>
    <row r="12" spans="1:2" ht="8.25" customHeight="1" x14ac:dyDescent="0.3">
      <c r="A12" s="14" t="s">
        <v>58</v>
      </c>
      <c r="B12" s="14" t="s">
        <v>38</v>
      </c>
    </row>
    <row r="13" spans="1:2" ht="8.25" customHeight="1" x14ac:dyDescent="0.3">
      <c r="A13" s="14" t="s">
        <v>68</v>
      </c>
      <c r="B13" s="14" t="s">
        <v>38</v>
      </c>
    </row>
    <row r="14" spans="1:2" ht="8.25" customHeight="1" x14ac:dyDescent="0.3">
      <c r="A14" s="14" t="s">
        <v>69</v>
      </c>
      <c r="B14" s="14" t="s">
        <v>38</v>
      </c>
    </row>
    <row r="15" spans="1:2" ht="8.25" customHeight="1" x14ac:dyDescent="0.3">
      <c r="A15" s="14" t="s">
        <v>70</v>
      </c>
      <c r="B15" s="14" t="s">
        <v>38</v>
      </c>
    </row>
    <row r="16" spans="1:2" ht="8.25" customHeight="1" x14ac:dyDescent="0.3">
      <c r="A16" s="14" t="s">
        <v>71</v>
      </c>
      <c r="B16" s="14" t="s">
        <v>38</v>
      </c>
    </row>
    <row r="17" spans="1:2" ht="8.25" customHeight="1" x14ac:dyDescent="0.3">
      <c r="A17" s="14" t="s">
        <v>59</v>
      </c>
      <c r="B17" s="16" t="s">
        <v>103</v>
      </c>
    </row>
    <row r="18" spans="1:2" ht="8.25" customHeight="1" x14ac:dyDescent="0.3">
      <c r="A18" s="14" t="s">
        <v>72</v>
      </c>
      <c r="B18" s="17">
        <f ca="1">NOW()</f>
        <v>45750.278942824072</v>
      </c>
    </row>
    <row r="19" spans="1:2" ht="8.25" customHeight="1" x14ac:dyDescent="0.3">
      <c r="A19" s="14" t="s">
        <v>73</v>
      </c>
      <c r="B19" s="14" t="s">
        <v>38</v>
      </c>
    </row>
    <row r="20" spans="1:2" ht="8.25" customHeight="1" x14ac:dyDescent="0.3">
      <c r="A20" s="14" t="s">
        <v>74</v>
      </c>
      <c r="B20" s="14" t="s">
        <v>38</v>
      </c>
    </row>
    <row r="21" spans="1:2" ht="8.25" customHeight="1" x14ac:dyDescent="0.3">
      <c r="A21" s="14" t="s">
        <v>75</v>
      </c>
      <c r="B21" s="14" t="s">
        <v>38</v>
      </c>
    </row>
    <row r="22" spans="1:2" ht="8.25" customHeight="1" x14ac:dyDescent="0.3">
      <c r="A22" s="16" t="s">
        <v>76</v>
      </c>
      <c r="B22" s="18" t="s">
        <v>104</v>
      </c>
    </row>
    <row r="23" spans="1:2" ht="8.25" customHeight="1" x14ac:dyDescent="0.3">
      <c r="A23" s="16" t="s">
        <v>77</v>
      </c>
      <c r="B23" s="18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15"/>
  <sheetViews>
    <sheetView zoomScale="250" zoomScaleNormal="250" workbookViewId="0">
      <pane ySplit="1" topLeftCell="A2" activePane="bottomLeft" state="frozen"/>
      <selection pane="bottomLeft" activeCell="C17" sqref="C17"/>
    </sheetView>
  </sheetViews>
  <sheetFormatPr defaultRowHeight="8.25" customHeight="1" x14ac:dyDescent="0.3"/>
  <cols>
    <col min="1" max="1" width="2.44140625" bestFit="1" customWidth="1"/>
    <col min="2" max="2" width="4.88671875" bestFit="1" customWidth="1"/>
    <col min="3" max="3" width="6.109375" bestFit="1" customWidth="1"/>
    <col min="4" max="4" width="5.33203125" customWidth="1"/>
    <col min="5" max="5" width="6.6640625" bestFit="1" customWidth="1"/>
    <col min="6" max="6" width="6.33203125" customWidth="1"/>
    <col min="7" max="7" width="7" customWidth="1"/>
    <col min="8" max="9" width="6.6640625" customWidth="1"/>
    <col min="10" max="10" width="22.33203125" customWidth="1"/>
    <col min="11" max="11" width="19.33203125" customWidth="1"/>
    <col min="12" max="12" width="5.33203125" customWidth="1"/>
    <col min="13" max="13" width="5.6640625" customWidth="1"/>
    <col min="14" max="14" width="6.33203125" customWidth="1"/>
    <col min="15" max="15" width="6.44140625" customWidth="1"/>
    <col min="16" max="16" width="26.44140625" bestFit="1" customWidth="1"/>
    <col min="17" max="17" width="36.5546875" bestFit="1" customWidth="1"/>
    <col min="18" max="18" width="4.88671875" style="59" customWidth="1"/>
    <col min="19" max="19" width="5.109375" customWidth="1"/>
    <col min="20" max="20" width="5.44140625" customWidth="1"/>
    <col min="21" max="21" width="6" customWidth="1"/>
    <col min="22" max="22" width="7.6640625" customWidth="1"/>
    <col min="23" max="23" width="6.88671875" bestFit="1" customWidth="1"/>
  </cols>
  <sheetData>
    <row r="1" spans="1:23" ht="55.5" customHeight="1" x14ac:dyDescent="0.3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57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</row>
    <row r="2" spans="1:23" ht="8.25" customHeight="1" x14ac:dyDescent="0.3">
      <c r="A2" s="29">
        <v>2</v>
      </c>
      <c r="B2" s="30" t="s">
        <v>96</v>
      </c>
      <c r="C2" s="31" t="s">
        <v>120</v>
      </c>
      <c r="D2" s="32" t="s">
        <v>121</v>
      </c>
      <c r="E2" s="31" t="s">
        <v>127</v>
      </c>
      <c r="F2" s="30" t="s">
        <v>146</v>
      </c>
      <c r="G2" s="33" t="s">
        <v>1</v>
      </c>
      <c r="H2" s="33" t="s">
        <v>1</v>
      </c>
      <c r="I2" s="33" t="s">
        <v>1</v>
      </c>
      <c r="J2" s="54" t="s">
        <v>1</v>
      </c>
      <c r="K2" s="53" t="s">
        <v>153</v>
      </c>
      <c r="L2" s="34" t="str">
        <f>_xlfn.CONCAT(C2)</f>
        <v>Cromático</v>
      </c>
      <c r="M2" s="34" t="str">
        <f t="shared" ref="M2:O12" si="0">_xlfn.CONCAT("", D2)</f>
        <v>Paleta</v>
      </c>
      <c r="N2" s="34" t="str">
        <f t="shared" si="0"/>
        <v>Canal</v>
      </c>
      <c r="O2" s="34" t="str">
        <f t="shared" si="0"/>
        <v>Cyan</v>
      </c>
      <c r="P2" s="34" t="s">
        <v>160</v>
      </c>
      <c r="Q2" s="34" t="s">
        <v>172</v>
      </c>
      <c r="R2" s="58" t="s">
        <v>92</v>
      </c>
      <c r="S2" s="36" t="str">
        <f t="shared" ref="S2:U12" si="1">SUBSTITUTE(C2, "_", " ")</f>
        <v>Cromático</v>
      </c>
      <c r="T2" s="36" t="str">
        <f t="shared" si="1"/>
        <v>Paleta</v>
      </c>
      <c r="U2" s="35" t="str">
        <f t="shared" si="1"/>
        <v>Canal</v>
      </c>
      <c r="V2" s="37" t="s">
        <v>93</v>
      </c>
      <c r="W2" s="38" t="str">
        <f>CONCATENATE("Key.Croma",".",A2)</f>
        <v>Key.Croma.2</v>
      </c>
    </row>
    <row r="3" spans="1:23" ht="8.25" customHeight="1" x14ac:dyDescent="0.3">
      <c r="A3" s="29">
        <v>3</v>
      </c>
      <c r="B3" s="30" t="s">
        <v>96</v>
      </c>
      <c r="C3" s="31" t="s">
        <v>120</v>
      </c>
      <c r="D3" s="32" t="s">
        <v>121</v>
      </c>
      <c r="E3" s="31" t="s">
        <v>127</v>
      </c>
      <c r="F3" s="30" t="s">
        <v>145</v>
      </c>
      <c r="G3" s="33" t="s">
        <v>1</v>
      </c>
      <c r="H3" s="33" t="s">
        <v>1</v>
      </c>
      <c r="I3" s="33" t="s">
        <v>1</v>
      </c>
      <c r="J3" s="54" t="s">
        <v>1</v>
      </c>
      <c r="K3" s="53" t="s">
        <v>154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</v>
      </c>
      <c r="O3" s="34" t="str">
        <f t="shared" ref="O3:O4" si="4">_xlfn.CONCAT("", F3)</f>
        <v>Magenta</v>
      </c>
      <c r="P3" s="34" t="s">
        <v>161</v>
      </c>
      <c r="Q3" s="34" t="s">
        <v>173</v>
      </c>
      <c r="R3" s="58" t="s">
        <v>92</v>
      </c>
      <c r="S3" s="36" t="str">
        <f t="shared" ref="S3:S4" si="5">SUBSTITUTE(C3, "_", " ")</f>
        <v>Cromático</v>
      </c>
      <c r="T3" s="36" t="str">
        <f t="shared" ref="T3:T4" si="6">SUBSTITUTE(D3, "_", " ")</f>
        <v>Paleta</v>
      </c>
      <c r="U3" s="35" t="str">
        <f t="shared" ref="U3:U4" si="7">SUBSTITUTE(E3, "_", " ")</f>
        <v>Canal</v>
      </c>
      <c r="V3" s="37" t="s">
        <v>93</v>
      </c>
      <c r="W3" s="38" t="str">
        <f t="shared" ref="W3:W12" si="8">CONCATENATE("Key.Croma",".",A3)</f>
        <v>Key.Croma.3</v>
      </c>
    </row>
    <row r="4" spans="1:23" ht="8.25" customHeight="1" x14ac:dyDescent="0.3">
      <c r="A4" s="29">
        <v>4</v>
      </c>
      <c r="B4" s="30" t="s">
        <v>96</v>
      </c>
      <c r="C4" s="31" t="s">
        <v>120</v>
      </c>
      <c r="D4" s="32" t="s">
        <v>121</v>
      </c>
      <c r="E4" s="31" t="s">
        <v>127</v>
      </c>
      <c r="F4" s="30" t="s">
        <v>147</v>
      </c>
      <c r="G4" s="33" t="s">
        <v>1</v>
      </c>
      <c r="H4" s="33" t="s">
        <v>1</v>
      </c>
      <c r="I4" s="33" t="s">
        <v>1</v>
      </c>
      <c r="J4" s="54" t="s">
        <v>1</v>
      </c>
      <c r="K4" s="53" t="s">
        <v>155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</v>
      </c>
      <c r="O4" s="34" t="str">
        <f t="shared" si="4"/>
        <v>Yellow</v>
      </c>
      <c r="P4" s="34" t="s">
        <v>162</v>
      </c>
      <c r="Q4" s="34" t="s">
        <v>174</v>
      </c>
      <c r="R4" s="58" t="s">
        <v>92</v>
      </c>
      <c r="S4" s="36" t="str">
        <f t="shared" si="5"/>
        <v>Cromático</v>
      </c>
      <c r="T4" s="36" t="str">
        <f t="shared" si="6"/>
        <v>Paleta</v>
      </c>
      <c r="U4" s="35" t="str">
        <f t="shared" si="7"/>
        <v>Canal</v>
      </c>
      <c r="V4" s="37" t="s">
        <v>93</v>
      </c>
      <c r="W4" s="38" t="str">
        <f t="shared" si="8"/>
        <v>Key.Croma.4</v>
      </c>
    </row>
    <row r="5" spans="1:23" ht="8.25" customHeight="1" x14ac:dyDescent="0.3">
      <c r="A5" s="29">
        <v>5</v>
      </c>
      <c r="B5" s="30" t="s">
        <v>96</v>
      </c>
      <c r="C5" s="31" t="s">
        <v>120</v>
      </c>
      <c r="D5" s="32" t="s">
        <v>121</v>
      </c>
      <c r="E5" s="31" t="s">
        <v>127</v>
      </c>
      <c r="F5" s="30" t="s">
        <v>148</v>
      </c>
      <c r="G5" s="33" t="s">
        <v>1</v>
      </c>
      <c r="H5" s="33" t="s">
        <v>1</v>
      </c>
      <c r="I5" s="33" t="s">
        <v>1</v>
      </c>
      <c r="J5" s="54" t="s">
        <v>1</v>
      </c>
      <c r="K5" s="53" t="s">
        <v>156</v>
      </c>
      <c r="L5" s="34" t="str">
        <f t="shared" ref="L5:L12" si="9">_xlfn.CONCAT(C5)</f>
        <v>Cromático</v>
      </c>
      <c r="M5" s="34" t="str">
        <f t="shared" ref="M5:M12" si="10">_xlfn.CONCAT("", D5)</f>
        <v>Paleta</v>
      </c>
      <c r="N5" s="34" t="str">
        <f t="shared" si="0"/>
        <v>Canal</v>
      </c>
      <c r="O5" s="34" t="str">
        <f t="shared" si="0"/>
        <v>Black</v>
      </c>
      <c r="P5" s="34" t="s">
        <v>163</v>
      </c>
      <c r="Q5" s="34" t="s">
        <v>175</v>
      </c>
      <c r="R5" s="58" t="s">
        <v>92</v>
      </c>
      <c r="S5" s="36" t="str">
        <f t="shared" si="1"/>
        <v>Cromático</v>
      </c>
      <c r="T5" s="36" t="str">
        <f t="shared" si="1"/>
        <v>Paleta</v>
      </c>
      <c r="U5" s="35" t="str">
        <f t="shared" si="1"/>
        <v>Canal</v>
      </c>
      <c r="V5" s="37" t="s">
        <v>93</v>
      </c>
      <c r="W5" s="38" t="str">
        <f t="shared" si="8"/>
        <v>Key.Croma.5</v>
      </c>
    </row>
    <row r="6" spans="1:23" ht="8.25" customHeight="1" x14ac:dyDescent="0.3">
      <c r="A6" s="29">
        <v>6</v>
      </c>
      <c r="B6" s="30" t="s">
        <v>96</v>
      </c>
      <c r="C6" s="31" t="s">
        <v>120</v>
      </c>
      <c r="D6" s="32" t="s">
        <v>121</v>
      </c>
      <c r="E6" s="31" t="s">
        <v>127</v>
      </c>
      <c r="F6" s="30" t="s">
        <v>97</v>
      </c>
      <c r="G6" s="33" t="s">
        <v>1</v>
      </c>
      <c r="H6" s="33" t="s">
        <v>1</v>
      </c>
      <c r="I6" s="33" t="s">
        <v>1</v>
      </c>
      <c r="J6" s="54" t="s">
        <v>1</v>
      </c>
      <c r="K6" s="53" t="s">
        <v>129</v>
      </c>
      <c r="L6" s="34" t="str">
        <f>_xlfn.CONCAT(C6)</f>
        <v>Cromático</v>
      </c>
      <c r="M6" s="34" t="str">
        <f t="shared" si="10"/>
        <v>Paleta</v>
      </c>
      <c r="N6" s="34" t="str">
        <f t="shared" ref="N6:N11" si="11">_xlfn.CONCAT("", E6)</f>
        <v>Canal</v>
      </c>
      <c r="O6" s="34" t="str">
        <f t="shared" ref="O6:O11" si="12">_xlfn.CONCAT("", F6)</f>
        <v>Red</v>
      </c>
      <c r="P6" s="34" t="s">
        <v>164</v>
      </c>
      <c r="Q6" s="34" t="s">
        <v>176</v>
      </c>
      <c r="R6" s="58" t="s">
        <v>92</v>
      </c>
      <c r="S6" s="36" t="str">
        <f t="shared" ref="S6:S11" si="13">SUBSTITUTE(C6, "_", " ")</f>
        <v>Cromático</v>
      </c>
      <c r="T6" s="36" t="str">
        <f t="shared" ref="T6:T11" si="14">SUBSTITUTE(D6, "_", " ")</f>
        <v>Paleta</v>
      </c>
      <c r="U6" s="35" t="str">
        <f t="shared" ref="U6:U11" si="15">SUBSTITUTE(E6, "_", " ")</f>
        <v>Canal</v>
      </c>
      <c r="V6" s="37" t="s">
        <v>93</v>
      </c>
      <c r="W6" s="38" t="str">
        <f>CONCATENATE("Key.Croma",".",A6)</f>
        <v>Key.Croma.6</v>
      </c>
    </row>
    <row r="7" spans="1:23" ht="8.25" customHeight="1" x14ac:dyDescent="0.3">
      <c r="A7" s="29">
        <v>7</v>
      </c>
      <c r="B7" s="30" t="s">
        <v>96</v>
      </c>
      <c r="C7" s="31" t="s">
        <v>120</v>
      </c>
      <c r="D7" s="32" t="s">
        <v>121</v>
      </c>
      <c r="E7" s="31" t="s">
        <v>127</v>
      </c>
      <c r="F7" s="30" t="s">
        <v>98</v>
      </c>
      <c r="G7" s="33" t="s">
        <v>1</v>
      </c>
      <c r="H7" s="33" t="s">
        <v>1</v>
      </c>
      <c r="I7" s="33" t="s">
        <v>1</v>
      </c>
      <c r="J7" s="54" t="s">
        <v>1</v>
      </c>
      <c r="K7" s="53" t="s">
        <v>130</v>
      </c>
      <c r="L7" s="34" t="str">
        <f>_xlfn.CONCAT(C7)</f>
        <v>Cromático</v>
      </c>
      <c r="M7" s="34" t="str">
        <f t="shared" si="10"/>
        <v>Paleta</v>
      </c>
      <c r="N7" s="34" t="str">
        <f t="shared" si="11"/>
        <v>Canal</v>
      </c>
      <c r="O7" s="34" t="str">
        <f t="shared" si="12"/>
        <v>Green</v>
      </c>
      <c r="P7" s="34" t="s">
        <v>165</v>
      </c>
      <c r="Q7" s="34" t="s">
        <v>177</v>
      </c>
      <c r="R7" s="58" t="s">
        <v>92</v>
      </c>
      <c r="S7" s="36" t="str">
        <f t="shared" si="13"/>
        <v>Cromático</v>
      </c>
      <c r="T7" s="36" t="str">
        <f t="shared" si="14"/>
        <v>Paleta</v>
      </c>
      <c r="U7" s="35" t="str">
        <f t="shared" si="15"/>
        <v>Canal</v>
      </c>
      <c r="V7" s="37" t="s">
        <v>93</v>
      </c>
      <c r="W7" s="38" t="str">
        <f t="shared" ref="W7:W11" si="16">CONCATENATE("Key.Croma",".",A7)</f>
        <v>Key.Croma.7</v>
      </c>
    </row>
    <row r="8" spans="1:23" ht="8.25" customHeight="1" x14ac:dyDescent="0.3">
      <c r="A8" s="29">
        <v>8</v>
      </c>
      <c r="B8" s="30" t="s">
        <v>96</v>
      </c>
      <c r="C8" s="31" t="s">
        <v>120</v>
      </c>
      <c r="D8" s="32" t="s">
        <v>121</v>
      </c>
      <c r="E8" s="31" t="s">
        <v>127</v>
      </c>
      <c r="F8" s="30" t="s">
        <v>99</v>
      </c>
      <c r="G8" s="33" t="s">
        <v>1</v>
      </c>
      <c r="H8" s="33" t="s">
        <v>1</v>
      </c>
      <c r="I8" s="33" t="s">
        <v>1</v>
      </c>
      <c r="J8" s="54" t="s">
        <v>1</v>
      </c>
      <c r="K8" s="53" t="s">
        <v>131</v>
      </c>
      <c r="L8" s="34" t="str">
        <f>_xlfn.CONCAT(C8)</f>
        <v>Cromático</v>
      </c>
      <c r="M8" s="34" t="str">
        <f t="shared" si="10"/>
        <v>Paleta</v>
      </c>
      <c r="N8" s="34" t="str">
        <f t="shared" si="11"/>
        <v>Canal</v>
      </c>
      <c r="O8" s="34" t="str">
        <f t="shared" si="12"/>
        <v>Blue</v>
      </c>
      <c r="P8" s="34" t="s">
        <v>166</v>
      </c>
      <c r="Q8" s="34" t="s">
        <v>178</v>
      </c>
      <c r="R8" s="58" t="s">
        <v>92</v>
      </c>
      <c r="S8" s="36" t="str">
        <f t="shared" si="13"/>
        <v>Cromático</v>
      </c>
      <c r="T8" s="36" t="str">
        <f t="shared" si="14"/>
        <v>Paleta</v>
      </c>
      <c r="U8" s="35" t="str">
        <f t="shared" si="15"/>
        <v>Canal</v>
      </c>
      <c r="V8" s="37" t="s">
        <v>93</v>
      </c>
      <c r="W8" s="38" t="str">
        <f t="shared" si="16"/>
        <v>Key.Croma.8</v>
      </c>
    </row>
    <row r="9" spans="1:23" ht="8.25" customHeight="1" x14ac:dyDescent="0.3">
      <c r="A9" s="29">
        <v>9</v>
      </c>
      <c r="B9" s="30" t="s">
        <v>96</v>
      </c>
      <c r="C9" s="31" t="s">
        <v>120</v>
      </c>
      <c r="D9" s="32" t="s">
        <v>121</v>
      </c>
      <c r="E9" s="31" t="s">
        <v>127</v>
      </c>
      <c r="F9" s="30" t="s">
        <v>100</v>
      </c>
      <c r="G9" s="33" t="s">
        <v>1</v>
      </c>
      <c r="H9" s="33" t="s">
        <v>1</v>
      </c>
      <c r="I9" s="33" t="s">
        <v>1</v>
      </c>
      <c r="J9" s="54" t="s">
        <v>1</v>
      </c>
      <c r="K9" s="53" t="s">
        <v>132</v>
      </c>
      <c r="L9" s="34" t="str">
        <f t="shared" ref="L9:L11" si="17">_xlfn.CONCAT(C9)</f>
        <v>Cromático</v>
      </c>
      <c r="M9" s="34" t="str">
        <f t="shared" ref="M9:M11" si="18">_xlfn.CONCAT("", D9)</f>
        <v>Paleta</v>
      </c>
      <c r="N9" s="34" t="str">
        <f t="shared" si="11"/>
        <v>Canal</v>
      </c>
      <c r="O9" s="34" t="str">
        <f t="shared" si="12"/>
        <v>Alfa</v>
      </c>
      <c r="P9" s="34" t="s">
        <v>167</v>
      </c>
      <c r="Q9" s="34" t="s">
        <v>179</v>
      </c>
      <c r="R9" s="58" t="s">
        <v>92</v>
      </c>
      <c r="S9" s="36" t="str">
        <f t="shared" si="13"/>
        <v>Cromático</v>
      </c>
      <c r="T9" s="36" t="str">
        <f t="shared" si="14"/>
        <v>Paleta</v>
      </c>
      <c r="U9" s="35" t="str">
        <f t="shared" si="15"/>
        <v>Canal</v>
      </c>
      <c r="V9" s="37" t="s">
        <v>93</v>
      </c>
      <c r="W9" s="38" t="str">
        <f t="shared" si="16"/>
        <v>Key.Croma.9</v>
      </c>
    </row>
    <row r="10" spans="1:23" ht="8.25" customHeight="1" x14ac:dyDescent="0.3">
      <c r="A10" s="29">
        <v>10</v>
      </c>
      <c r="B10" s="20" t="s">
        <v>96</v>
      </c>
      <c r="C10" s="31" t="s">
        <v>120</v>
      </c>
      <c r="D10" s="32" t="s">
        <v>121</v>
      </c>
      <c r="E10" s="52" t="s">
        <v>101</v>
      </c>
      <c r="F10" s="20" t="s">
        <v>149</v>
      </c>
      <c r="G10" s="54" t="s">
        <v>1</v>
      </c>
      <c r="H10" s="33" t="s">
        <v>1</v>
      </c>
      <c r="I10" s="33" t="s">
        <v>1</v>
      </c>
      <c r="J10" s="54" t="s">
        <v>157</v>
      </c>
      <c r="K10" s="33" t="s">
        <v>158</v>
      </c>
      <c r="L10" s="22" t="str">
        <f t="shared" si="17"/>
        <v>Cromático</v>
      </c>
      <c r="M10" s="22" t="str">
        <f t="shared" si="18"/>
        <v>Paleta</v>
      </c>
      <c r="N10" s="22" t="str">
        <f t="shared" si="11"/>
        <v>Cor.Digital</v>
      </c>
      <c r="O10" s="22" t="str">
        <f t="shared" si="12"/>
        <v>CMY</v>
      </c>
      <c r="P10" s="22" t="s">
        <v>168</v>
      </c>
      <c r="Q10" s="34" t="s">
        <v>180</v>
      </c>
      <c r="R10" s="58" t="s">
        <v>92</v>
      </c>
      <c r="S10" s="36" t="str">
        <f t="shared" si="13"/>
        <v>Cromático</v>
      </c>
      <c r="T10" s="36" t="str">
        <f t="shared" si="14"/>
        <v>Paleta</v>
      </c>
      <c r="U10" s="35" t="str">
        <f t="shared" si="15"/>
        <v>Cor.Digital</v>
      </c>
      <c r="V10" s="37" t="s">
        <v>93</v>
      </c>
      <c r="W10" s="38" t="str">
        <f t="shared" si="16"/>
        <v>Key.Croma.10</v>
      </c>
    </row>
    <row r="11" spans="1:23" ht="8.25" customHeight="1" x14ac:dyDescent="0.3">
      <c r="A11" s="29">
        <v>11</v>
      </c>
      <c r="B11" s="20" t="s">
        <v>96</v>
      </c>
      <c r="C11" s="21" t="s">
        <v>120</v>
      </c>
      <c r="D11" s="52" t="s">
        <v>121</v>
      </c>
      <c r="E11" s="52" t="s">
        <v>101</v>
      </c>
      <c r="F11" s="20" t="s">
        <v>150</v>
      </c>
      <c r="G11" s="54" t="s">
        <v>1</v>
      </c>
      <c r="H11" s="54" t="s">
        <v>1</v>
      </c>
      <c r="I11" s="54" t="s">
        <v>1</v>
      </c>
      <c r="J11" s="54" t="s">
        <v>1</v>
      </c>
      <c r="K11" s="54" t="s">
        <v>159</v>
      </c>
      <c r="L11" s="22" t="str">
        <f t="shared" si="17"/>
        <v>Cromático</v>
      </c>
      <c r="M11" s="22" t="str">
        <f t="shared" si="18"/>
        <v>Paleta</v>
      </c>
      <c r="N11" s="22" t="str">
        <f t="shared" si="11"/>
        <v>Cor.Digital</v>
      </c>
      <c r="O11" s="22" t="str">
        <f t="shared" si="12"/>
        <v>CMYB</v>
      </c>
      <c r="P11" s="22" t="s">
        <v>169</v>
      </c>
      <c r="Q11" s="34" t="s">
        <v>181</v>
      </c>
      <c r="R11" s="58" t="s">
        <v>92</v>
      </c>
      <c r="S11" s="36" t="str">
        <f t="shared" si="13"/>
        <v>Cromático</v>
      </c>
      <c r="T11" s="36" t="str">
        <f t="shared" si="14"/>
        <v>Paleta</v>
      </c>
      <c r="U11" s="35" t="str">
        <f t="shared" si="15"/>
        <v>Cor.Digital</v>
      </c>
      <c r="V11" s="37" t="s">
        <v>93</v>
      </c>
      <c r="W11" s="38" t="str">
        <f t="shared" si="16"/>
        <v>Key.Croma.11</v>
      </c>
    </row>
    <row r="12" spans="1:23" ht="8.25" customHeight="1" x14ac:dyDescent="0.3">
      <c r="A12" s="29">
        <v>12</v>
      </c>
      <c r="B12" s="20" t="s">
        <v>96</v>
      </c>
      <c r="C12" s="31" t="s">
        <v>120</v>
      </c>
      <c r="D12" s="32" t="s">
        <v>121</v>
      </c>
      <c r="E12" s="52" t="s">
        <v>101</v>
      </c>
      <c r="F12" s="20" t="s">
        <v>151</v>
      </c>
      <c r="G12" s="54" t="s">
        <v>1</v>
      </c>
      <c r="H12" s="33" t="s">
        <v>1</v>
      </c>
      <c r="I12" s="33" t="s">
        <v>1</v>
      </c>
      <c r="J12" s="54" t="s">
        <v>128</v>
      </c>
      <c r="K12" s="33" t="s">
        <v>125</v>
      </c>
      <c r="L12" s="22" t="str">
        <f t="shared" si="9"/>
        <v>Cromático</v>
      </c>
      <c r="M12" s="22" t="str">
        <f t="shared" si="10"/>
        <v>Paleta</v>
      </c>
      <c r="N12" s="22" t="str">
        <f t="shared" si="0"/>
        <v>Cor.Digital</v>
      </c>
      <c r="O12" s="22" t="str">
        <f t="shared" si="0"/>
        <v>RGB</v>
      </c>
      <c r="P12" s="22" t="s">
        <v>170</v>
      </c>
      <c r="Q12" s="34" t="s">
        <v>182</v>
      </c>
      <c r="R12" s="58" t="s">
        <v>92</v>
      </c>
      <c r="S12" s="36" t="str">
        <f t="shared" si="1"/>
        <v>Cromático</v>
      </c>
      <c r="T12" s="36" t="str">
        <f t="shared" si="1"/>
        <v>Paleta</v>
      </c>
      <c r="U12" s="35" t="str">
        <f t="shared" si="1"/>
        <v>Cor.Digital</v>
      </c>
      <c r="V12" s="37" t="s">
        <v>93</v>
      </c>
      <c r="W12" s="38" t="str">
        <f t="shared" si="8"/>
        <v>Key.Croma.12</v>
      </c>
    </row>
    <row r="13" spans="1:23" ht="8.25" customHeight="1" x14ac:dyDescent="0.3">
      <c r="A13" s="29">
        <v>13</v>
      </c>
      <c r="B13" s="20" t="s">
        <v>96</v>
      </c>
      <c r="C13" s="21" t="s">
        <v>120</v>
      </c>
      <c r="D13" s="52" t="s">
        <v>121</v>
      </c>
      <c r="E13" s="52" t="s">
        <v>101</v>
      </c>
      <c r="F13" s="20" t="s">
        <v>152</v>
      </c>
      <c r="G13" s="54" t="s">
        <v>1</v>
      </c>
      <c r="H13" s="54" t="s">
        <v>1</v>
      </c>
      <c r="I13" s="54" t="s">
        <v>1</v>
      </c>
      <c r="J13" s="54" t="s">
        <v>1</v>
      </c>
      <c r="K13" s="54" t="s">
        <v>115</v>
      </c>
      <c r="L13" s="22" t="str">
        <f t="shared" ref="L13" si="19">_xlfn.CONCAT(C13)</f>
        <v>Cromático</v>
      </c>
      <c r="M13" s="22" t="str">
        <f t="shared" ref="M13" si="20">_xlfn.CONCAT("", D13)</f>
        <v>Paleta</v>
      </c>
      <c r="N13" s="22" t="str">
        <f t="shared" ref="N13" si="21">_xlfn.CONCAT("", E13)</f>
        <v>Cor.Digital</v>
      </c>
      <c r="O13" s="22" t="str">
        <f t="shared" ref="O13" si="22">_xlfn.CONCAT("", F13)</f>
        <v>RGBA</v>
      </c>
      <c r="P13" s="22" t="s">
        <v>171</v>
      </c>
      <c r="Q13" s="34" t="s">
        <v>183</v>
      </c>
      <c r="R13" s="58" t="s">
        <v>92</v>
      </c>
      <c r="S13" s="36" t="str">
        <f t="shared" ref="S13" si="23">SUBSTITUTE(C13, "_", " ")</f>
        <v>Cromático</v>
      </c>
      <c r="T13" s="36" t="str">
        <f t="shared" ref="T13" si="24">SUBSTITUTE(D13, "_", " ")</f>
        <v>Paleta</v>
      </c>
      <c r="U13" s="35" t="str">
        <f t="shared" ref="U13" si="25">SUBSTITUTE(E13, "_", " ")</f>
        <v>Cor.Digital</v>
      </c>
      <c r="V13" s="37" t="s">
        <v>93</v>
      </c>
      <c r="W13" s="38" t="str">
        <f t="shared" ref="W13" si="26">CONCATENATE("Key.Croma",".",A13)</f>
        <v>Key.Croma.13</v>
      </c>
    </row>
    <row r="14" spans="1:23" ht="8.25" customHeight="1" x14ac:dyDescent="0.3">
      <c r="A14" s="29">
        <v>14</v>
      </c>
      <c r="B14" s="20" t="s">
        <v>96</v>
      </c>
      <c r="C14" s="21" t="s">
        <v>120</v>
      </c>
      <c r="D14" s="52" t="s">
        <v>138</v>
      </c>
      <c r="E14" s="52" t="s">
        <v>133</v>
      </c>
      <c r="F14" s="20" t="s">
        <v>134</v>
      </c>
      <c r="G14" s="54" t="s">
        <v>1</v>
      </c>
      <c r="H14" s="54" t="s">
        <v>1</v>
      </c>
      <c r="I14" s="54" t="s">
        <v>1</v>
      </c>
      <c r="J14" s="54" t="s">
        <v>1</v>
      </c>
      <c r="K14" s="54" t="s">
        <v>1</v>
      </c>
      <c r="L14" s="22" t="str">
        <f t="shared" ref="L14" si="27">_xlfn.CONCAT(C14)</f>
        <v>Cromático</v>
      </c>
      <c r="M14" s="22" t="str">
        <f t="shared" ref="M14" si="28">_xlfn.CONCAT("", D14)</f>
        <v>Catálogo</v>
      </c>
      <c r="N14" s="22" t="str">
        <f t="shared" ref="N14" si="29">_xlfn.CONCAT("", E14)</f>
        <v>Pantone</v>
      </c>
      <c r="O14" s="22" t="str">
        <f t="shared" ref="O14" si="30">_xlfn.CONCAT("", F14)</f>
        <v xml:space="preserve">Cor.Pantone </v>
      </c>
      <c r="P14" s="22" t="s">
        <v>139</v>
      </c>
      <c r="Q14" s="34" t="s">
        <v>141</v>
      </c>
      <c r="R14" s="58" t="s">
        <v>92</v>
      </c>
      <c r="S14" s="36" t="str">
        <f t="shared" ref="S14" si="31">SUBSTITUTE(C14, "_", " ")</f>
        <v>Cromático</v>
      </c>
      <c r="T14" s="36" t="str">
        <f t="shared" ref="T14" si="32">SUBSTITUTE(D14, "_", " ")</f>
        <v>Catálogo</v>
      </c>
      <c r="U14" s="35" t="str">
        <f t="shared" ref="U14" si="33">SUBSTITUTE(E14, "_", " ")</f>
        <v>Pantone</v>
      </c>
      <c r="V14" s="37" t="s">
        <v>93</v>
      </c>
      <c r="W14" s="38" t="str">
        <f t="shared" ref="W14" si="34">CONCATENATE("Key.Croma",".",A14)</f>
        <v>Key.Croma.14</v>
      </c>
    </row>
    <row r="15" spans="1:23" ht="8.25" customHeight="1" x14ac:dyDescent="0.3">
      <c r="A15" s="29">
        <v>15</v>
      </c>
      <c r="B15" s="20" t="s">
        <v>96</v>
      </c>
      <c r="C15" s="21" t="s">
        <v>120</v>
      </c>
      <c r="D15" s="52" t="s">
        <v>138</v>
      </c>
      <c r="E15" s="52" t="s">
        <v>135</v>
      </c>
      <c r="F15" s="20" t="s">
        <v>136</v>
      </c>
      <c r="G15" s="54" t="s">
        <v>1</v>
      </c>
      <c r="H15" s="54" t="s">
        <v>1</v>
      </c>
      <c r="I15" s="54" t="s">
        <v>1</v>
      </c>
      <c r="J15" s="54" t="s">
        <v>1</v>
      </c>
      <c r="K15" s="54" t="s">
        <v>1</v>
      </c>
      <c r="L15" s="22" t="str">
        <f t="shared" ref="L15" si="35">_xlfn.CONCAT(C15)</f>
        <v>Cromático</v>
      </c>
      <c r="M15" s="22" t="str">
        <f t="shared" ref="M15" si="36">_xlfn.CONCAT("", D15)</f>
        <v>Catálogo</v>
      </c>
      <c r="N15" s="22" t="str">
        <f t="shared" ref="N15" si="37">_xlfn.CONCAT("", E15)</f>
        <v>DNIT</v>
      </c>
      <c r="O15" s="22" t="str">
        <f t="shared" ref="O15" si="38">_xlfn.CONCAT("", F15)</f>
        <v xml:space="preserve">Cor.Dnit </v>
      </c>
      <c r="P15" s="22" t="s">
        <v>140</v>
      </c>
      <c r="Q15" s="34" t="s">
        <v>184</v>
      </c>
      <c r="R15" s="58" t="s">
        <v>92</v>
      </c>
      <c r="S15" s="36" t="str">
        <f t="shared" ref="S15" si="39">SUBSTITUTE(C15, "_", " ")</f>
        <v>Cromático</v>
      </c>
      <c r="T15" s="36" t="str">
        <f t="shared" ref="T15" si="40">SUBSTITUTE(D15, "_", " ")</f>
        <v>Catálogo</v>
      </c>
      <c r="U15" s="35" t="str">
        <f t="shared" ref="U15" si="41">SUBSTITUTE(E15, "_", " ")</f>
        <v>DNIT</v>
      </c>
      <c r="V15" s="37" t="s">
        <v>93</v>
      </c>
      <c r="W15" s="38" t="str">
        <f t="shared" ref="W15" si="42">CONCATENATE("Key.Croma",".",A15)</f>
        <v>Key.Croma.15</v>
      </c>
    </row>
  </sheetData>
  <phoneticPr fontId="1" type="noConversion"/>
  <conditionalFormatting sqref="F1:F1048576">
    <cfRule type="duplicateValues" dxfId="3" priority="1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48" t="s">
        <v>22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14</v>
      </c>
      <c r="O1" s="49" t="s">
        <v>15</v>
      </c>
      <c r="P1" s="49" t="s">
        <v>16</v>
      </c>
      <c r="Q1" s="49" t="s">
        <v>17</v>
      </c>
      <c r="R1" s="49" t="s">
        <v>18</v>
      </c>
      <c r="S1" s="49" t="s">
        <v>19</v>
      </c>
      <c r="T1" s="49" t="s">
        <v>20</v>
      </c>
      <c r="U1" s="49" t="s">
        <v>21</v>
      </c>
    </row>
    <row r="2" spans="1:21" ht="9" customHeight="1" x14ac:dyDescent="0.15">
      <c r="A2" s="48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48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A2" sqref="A2:XFD2"/>
    </sheetView>
  </sheetViews>
  <sheetFormatPr defaultRowHeight="14.4" x14ac:dyDescent="0.3"/>
  <cols>
    <col min="1" max="1" width="3.33203125" customWidth="1"/>
    <col min="2" max="2" width="10.33203125" customWidth="1"/>
    <col min="3" max="3" width="14.88671875" customWidth="1"/>
  </cols>
  <sheetData>
    <row r="1" spans="1:3" ht="49.5" customHeight="1" x14ac:dyDescent="0.3">
      <c r="A1" s="45">
        <v>1</v>
      </c>
      <c r="B1" s="46" t="s">
        <v>106</v>
      </c>
      <c r="C1" s="46" t="s">
        <v>107</v>
      </c>
    </row>
    <row r="2" spans="1:3" ht="14.4" customHeight="1" x14ac:dyDescent="0.3">
      <c r="A2" s="19">
        <v>2</v>
      </c>
      <c r="B2" s="47" t="s">
        <v>1</v>
      </c>
      <c r="C2" s="47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20"/>
  <sheetViews>
    <sheetView zoomScale="190" zoomScaleNormal="190" workbookViewId="0">
      <pane ySplit="1" topLeftCell="A2" activePane="bottomLeft" state="frozen"/>
      <selection pane="bottomLeft" activeCell="B12" sqref="B12:B15"/>
    </sheetView>
  </sheetViews>
  <sheetFormatPr defaultRowHeight="6.75" customHeight="1" x14ac:dyDescent="0.3"/>
  <cols>
    <col min="1" max="1" width="2.5546875" bestFit="1" customWidth="1"/>
    <col min="2" max="2" width="8.88671875" bestFit="1" customWidth="1"/>
    <col min="3" max="3" width="6" customWidth="1"/>
    <col min="4" max="4" width="7.5546875" customWidth="1"/>
    <col min="5" max="5" width="7.109375" bestFit="1" customWidth="1"/>
    <col min="6" max="6" width="6.109375" customWidth="1"/>
    <col min="7" max="7" width="5.6640625" customWidth="1"/>
    <col min="8" max="11" width="3.33203125" customWidth="1"/>
    <col min="12" max="12" width="6" bestFit="1" customWidth="1"/>
    <col min="13" max="13" width="10.44140625" customWidth="1"/>
    <col min="14" max="14" width="3.44140625" style="50" customWidth="1"/>
    <col min="15" max="15" width="11.6640625" style="51" customWidth="1"/>
    <col min="16" max="16" width="5.33203125" style="50" bestFit="1" customWidth="1"/>
    <col min="17" max="17" width="11.5546875" style="51" customWidth="1"/>
    <col min="18" max="18" width="4.44140625" style="51" customWidth="1"/>
    <col min="19" max="19" width="25.44140625" style="51" customWidth="1"/>
    <col min="20" max="20" width="5" style="51" customWidth="1"/>
    <col min="21" max="21" width="5.5546875" style="51" customWidth="1"/>
    <col min="22" max="22" width="3.88671875" style="51" customWidth="1"/>
    <col min="23" max="23" width="7.5546875" style="51" customWidth="1"/>
  </cols>
  <sheetData>
    <row r="1" spans="1:23" ht="45.75" customHeight="1" x14ac:dyDescent="0.3">
      <c r="A1" s="62" t="s">
        <v>94</v>
      </c>
      <c r="B1" s="41" t="s">
        <v>49</v>
      </c>
      <c r="C1" s="44" t="s">
        <v>49</v>
      </c>
      <c r="D1" s="41" t="s">
        <v>48</v>
      </c>
      <c r="E1" s="41" t="s">
        <v>95</v>
      </c>
      <c r="F1" s="41" t="s">
        <v>48</v>
      </c>
      <c r="G1" s="41" t="s">
        <v>95</v>
      </c>
      <c r="H1" s="41" t="s">
        <v>48</v>
      </c>
      <c r="I1" s="41" t="s">
        <v>95</v>
      </c>
      <c r="J1" s="41" t="s">
        <v>48</v>
      </c>
      <c r="K1" s="41" t="s">
        <v>95</v>
      </c>
      <c r="L1" s="41" t="s">
        <v>48</v>
      </c>
      <c r="M1" s="41" t="s">
        <v>95</v>
      </c>
      <c r="N1" s="44" t="s">
        <v>48</v>
      </c>
      <c r="O1" s="41" t="s">
        <v>95</v>
      </c>
      <c r="P1" s="44" t="s">
        <v>48</v>
      </c>
      <c r="Q1" s="41" t="s">
        <v>95</v>
      </c>
      <c r="R1" s="41" t="s">
        <v>48</v>
      </c>
      <c r="S1" s="41" t="s">
        <v>95</v>
      </c>
      <c r="T1" s="41" t="s">
        <v>48</v>
      </c>
      <c r="U1" s="41" t="s">
        <v>95</v>
      </c>
      <c r="V1" s="41" t="s">
        <v>48</v>
      </c>
      <c r="W1" s="41" t="s">
        <v>95</v>
      </c>
    </row>
    <row r="2" spans="1:23" s="50" customFormat="1" ht="6.75" customHeight="1" x14ac:dyDescent="0.3">
      <c r="A2" s="40">
        <v>2</v>
      </c>
      <c r="B2" s="43" t="s">
        <v>116</v>
      </c>
      <c r="C2" s="20" t="s">
        <v>97</v>
      </c>
      <c r="D2" s="39" t="s">
        <v>1</v>
      </c>
      <c r="E2" s="42" t="s">
        <v>1</v>
      </c>
      <c r="F2" s="39" t="s">
        <v>1</v>
      </c>
      <c r="G2" s="42" t="s">
        <v>1</v>
      </c>
      <c r="H2" s="39" t="s">
        <v>1</v>
      </c>
      <c r="I2" s="42" t="s">
        <v>1</v>
      </c>
      <c r="J2" s="39" t="s">
        <v>1</v>
      </c>
      <c r="K2" s="42" t="s">
        <v>1</v>
      </c>
      <c r="L2" s="56" t="s">
        <v>1</v>
      </c>
      <c r="M2" s="60" t="s">
        <v>1</v>
      </c>
      <c r="N2" s="56" t="s">
        <v>108</v>
      </c>
      <c r="O2" s="60">
        <v>255</v>
      </c>
      <c r="P2" s="56" t="s">
        <v>1</v>
      </c>
      <c r="Q2" s="60" t="s">
        <v>1</v>
      </c>
      <c r="R2" s="55" t="s">
        <v>1</v>
      </c>
      <c r="S2" s="60" t="s">
        <v>1</v>
      </c>
      <c r="T2" s="55" t="s">
        <v>1</v>
      </c>
      <c r="U2" s="60" t="s">
        <v>1</v>
      </c>
      <c r="V2" s="55" t="s">
        <v>1</v>
      </c>
      <c r="W2" s="60" t="str">
        <f t="shared" ref="W2:W20" si="0">_xlfn.CONCAT("""",IF(O2&lt;&gt;"null",O2,""),,IF(Q2&lt;&gt;"null",Q2,""),IF(S2&lt;&gt;"null",S2,""),IF(U2&lt;&gt;"null",U2,""),"""")</f>
        <v>"255"</v>
      </c>
    </row>
    <row r="3" spans="1:23" s="50" customFormat="1" ht="6.75" customHeight="1" x14ac:dyDescent="0.3">
      <c r="A3" s="40">
        <v>3</v>
      </c>
      <c r="B3" s="43" t="s">
        <v>117</v>
      </c>
      <c r="C3" s="20" t="s">
        <v>98</v>
      </c>
      <c r="D3" s="39" t="s">
        <v>1</v>
      </c>
      <c r="E3" s="42" t="s">
        <v>1</v>
      </c>
      <c r="F3" s="39" t="s">
        <v>1</v>
      </c>
      <c r="G3" s="42" t="s">
        <v>1</v>
      </c>
      <c r="H3" s="39" t="s">
        <v>1</v>
      </c>
      <c r="I3" s="42" t="s">
        <v>1</v>
      </c>
      <c r="J3" s="39" t="s">
        <v>1</v>
      </c>
      <c r="K3" s="42" t="s">
        <v>1</v>
      </c>
      <c r="L3" s="56" t="s">
        <v>1</v>
      </c>
      <c r="M3" s="60" t="s">
        <v>1</v>
      </c>
      <c r="N3" s="56" t="s">
        <v>109</v>
      </c>
      <c r="O3" s="60">
        <v>255</v>
      </c>
      <c r="P3" s="56" t="s">
        <v>1</v>
      </c>
      <c r="Q3" s="60" t="s">
        <v>1</v>
      </c>
      <c r="R3" s="55" t="s">
        <v>1</v>
      </c>
      <c r="S3" s="60" t="s">
        <v>1</v>
      </c>
      <c r="T3" s="55" t="s">
        <v>1</v>
      </c>
      <c r="U3" s="60" t="s">
        <v>1</v>
      </c>
      <c r="V3" s="55" t="s">
        <v>1</v>
      </c>
      <c r="W3" s="60" t="str">
        <f t="shared" si="0"/>
        <v>"255"</v>
      </c>
    </row>
    <row r="4" spans="1:23" s="50" customFormat="1" ht="6.75" customHeight="1" x14ac:dyDescent="0.3">
      <c r="A4" s="40">
        <v>4</v>
      </c>
      <c r="B4" s="43" t="s">
        <v>118</v>
      </c>
      <c r="C4" s="20" t="s">
        <v>99</v>
      </c>
      <c r="D4" s="39" t="s">
        <v>1</v>
      </c>
      <c r="E4" s="42" t="s">
        <v>1</v>
      </c>
      <c r="F4" s="39" t="s">
        <v>1</v>
      </c>
      <c r="G4" s="42" t="s">
        <v>1</v>
      </c>
      <c r="H4" s="39" t="s">
        <v>1</v>
      </c>
      <c r="I4" s="42" t="s">
        <v>1</v>
      </c>
      <c r="J4" s="39" t="s">
        <v>1</v>
      </c>
      <c r="K4" s="42" t="s">
        <v>1</v>
      </c>
      <c r="L4" s="56" t="s">
        <v>1</v>
      </c>
      <c r="M4" s="60" t="s">
        <v>1</v>
      </c>
      <c r="N4" s="56" t="s">
        <v>110</v>
      </c>
      <c r="O4" s="60">
        <v>255</v>
      </c>
      <c r="P4" s="56" t="s">
        <v>1</v>
      </c>
      <c r="Q4" s="60" t="s">
        <v>1</v>
      </c>
      <c r="R4" s="55" t="s">
        <v>1</v>
      </c>
      <c r="S4" s="60" t="s">
        <v>1</v>
      </c>
      <c r="T4" s="55" t="s">
        <v>1</v>
      </c>
      <c r="U4" s="60" t="s">
        <v>1</v>
      </c>
      <c r="V4" s="55" t="s">
        <v>1</v>
      </c>
      <c r="W4" s="60" t="str">
        <f t="shared" si="0"/>
        <v>"255"</v>
      </c>
    </row>
    <row r="5" spans="1:23" s="50" customFormat="1" ht="6.75" customHeight="1" x14ac:dyDescent="0.3">
      <c r="A5" s="40">
        <v>5</v>
      </c>
      <c r="B5" s="43" t="s">
        <v>119</v>
      </c>
      <c r="C5" s="20" t="s">
        <v>100</v>
      </c>
      <c r="D5" s="39" t="s">
        <v>1</v>
      </c>
      <c r="E5" s="42" t="s">
        <v>1</v>
      </c>
      <c r="F5" s="39" t="s">
        <v>1</v>
      </c>
      <c r="G5" s="42" t="s">
        <v>1</v>
      </c>
      <c r="H5" s="39" t="s">
        <v>1</v>
      </c>
      <c r="I5" s="42" t="s">
        <v>1</v>
      </c>
      <c r="J5" s="39" t="s">
        <v>1</v>
      </c>
      <c r="K5" s="42" t="s">
        <v>1</v>
      </c>
      <c r="L5" s="56" t="s">
        <v>1</v>
      </c>
      <c r="M5" s="60" t="s">
        <v>1</v>
      </c>
      <c r="N5" s="56" t="s">
        <v>114</v>
      </c>
      <c r="O5" s="60">
        <v>255</v>
      </c>
      <c r="P5" s="56" t="s">
        <v>1</v>
      </c>
      <c r="Q5" s="60" t="s">
        <v>1</v>
      </c>
      <c r="R5" s="55" t="s">
        <v>1</v>
      </c>
      <c r="S5" s="60" t="s">
        <v>1</v>
      </c>
      <c r="T5" s="55" t="s">
        <v>1</v>
      </c>
      <c r="U5" s="60" t="s">
        <v>1</v>
      </c>
      <c r="V5" s="55" t="s">
        <v>1</v>
      </c>
      <c r="W5" s="60" t="str">
        <f t="shared" si="0"/>
        <v>"255"</v>
      </c>
    </row>
    <row r="6" spans="1:23" s="50" customFormat="1" ht="6.75" customHeight="1" x14ac:dyDescent="0.3">
      <c r="A6" s="40">
        <v>6</v>
      </c>
      <c r="B6" s="43" t="s">
        <v>122</v>
      </c>
      <c r="C6" s="20" t="s">
        <v>151</v>
      </c>
      <c r="D6" s="39" t="s">
        <v>1</v>
      </c>
      <c r="E6" s="42" t="s">
        <v>1</v>
      </c>
      <c r="F6" s="39" t="s">
        <v>1</v>
      </c>
      <c r="G6" s="42" t="s">
        <v>1</v>
      </c>
      <c r="H6" s="39" t="s">
        <v>1</v>
      </c>
      <c r="I6" s="42" t="s">
        <v>1</v>
      </c>
      <c r="J6" s="39" t="s">
        <v>1</v>
      </c>
      <c r="K6" s="42" t="s">
        <v>1</v>
      </c>
      <c r="L6" s="55" t="s">
        <v>212</v>
      </c>
      <c r="M6" s="60" t="s">
        <v>216</v>
      </c>
      <c r="N6" s="56" t="s">
        <v>108</v>
      </c>
      <c r="O6" s="60" t="s">
        <v>189</v>
      </c>
      <c r="P6" s="56" t="s">
        <v>109</v>
      </c>
      <c r="Q6" s="60" t="s">
        <v>190</v>
      </c>
      <c r="R6" s="55" t="s">
        <v>110</v>
      </c>
      <c r="S6" s="60">
        <v>0</v>
      </c>
      <c r="T6" s="55" t="s">
        <v>1</v>
      </c>
      <c r="U6" s="60" t="s">
        <v>1</v>
      </c>
      <c r="V6" s="55" t="s">
        <v>126</v>
      </c>
      <c r="W6" s="60" t="str">
        <f t="shared" si="0"/>
        <v>"255.0.0"</v>
      </c>
    </row>
    <row r="7" spans="1:23" s="50" customFormat="1" ht="6.75" customHeight="1" x14ac:dyDescent="0.3">
      <c r="A7" s="40">
        <v>7</v>
      </c>
      <c r="B7" s="43" t="s">
        <v>123</v>
      </c>
      <c r="C7" s="20" t="s">
        <v>151</v>
      </c>
      <c r="D7" s="39" t="s">
        <v>1</v>
      </c>
      <c r="E7" s="42" t="s">
        <v>1</v>
      </c>
      <c r="F7" s="39" t="s">
        <v>1</v>
      </c>
      <c r="G7" s="42" t="s">
        <v>1</v>
      </c>
      <c r="H7" s="39" t="s">
        <v>1</v>
      </c>
      <c r="I7" s="42" t="s">
        <v>1</v>
      </c>
      <c r="J7" s="39" t="s">
        <v>1</v>
      </c>
      <c r="K7" s="42" t="s">
        <v>1</v>
      </c>
      <c r="L7" s="55" t="s">
        <v>212</v>
      </c>
      <c r="M7" s="60" t="s">
        <v>215</v>
      </c>
      <c r="N7" s="56" t="s">
        <v>108</v>
      </c>
      <c r="O7" s="60" t="s">
        <v>190</v>
      </c>
      <c r="P7" s="56" t="s">
        <v>109</v>
      </c>
      <c r="Q7" s="60" t="s">
        <v>189</v>
      </c>
      <c r="R7" s="55" t="s">
        <v>110</v>
      </c>
      <c r="S7" s="60">
        <v>0</v>
      </c>
      <c r="T7" s="55" t="s">
        <v>1</v>
      </c>
      <c r="U7" s="60" t="s">
        <v>1</v>
      </c>
      <c r="V7" s="55" t="s">
        <v>126</v>
      </c>
      <c r="W7" s="60" t="str">
        <f t="shared" si="0"/>
        <v>"0.255.0"</v>
      </c>
    </row>
    <row r="8" spans="1:23" s="50" customFormat="1" ht="6.75" customHeight="1" x14ac:dyDescent="0.3">
      <c r="A8" s="40">
        <v>8</v>
      </c>
      <c r="B8" s="43" t="s">
        <v>124</v>
      </c>
      <c r="C8" s="20" t="s">
        <v>151</v>
      </c>
      <c r="D8" s="39" t="s">
        <v>1</v>
      </c>
      <c r="E8" s="42" t="s">
        <v>1</v>
      </c>
      <c r="F8" s="39" t="s">
        <v>1</v>
      </c>
      <c r="G8" s="42" t="s">
        <v>1</v>
      </c>
      <c r="H8" s="39" t="s">
        <v>1</v>
      </c>
      <c r="I8" s="42" t="s">
        <v>1</v>
      </c>
      <c r="J8" s="39" t="s">
        <v>1</v>
      </c>
      <c r="K8" s="42" t="s">
        <v>1</v>
      </c>
      <c r="L8" s="55" t="s">
        <v>212</v>
      </c>
      <c r="M8" s="60" t="s">
        <v>214</v>
      </c>
      <c r="N8" s="56" t="s">
        <v>108</v>
      </c>
      <c r="O8" s="60" t="s">
        <v>190</v>
      </c>
      <c r="P8" s="56" t="s">
        <v>109</v>
      </c>
      <c r="Q8" s="60" t="s">
        <v>190</v>
      </c>
      <c r="R8" s="55" t="s">
        <v>110</v>
      </c>
      <c r="S8" s="60">
        <v>255</v>
      </c>
      <c r="T8" s="55" t="s">
        <v>1</v>
      </c>
      <c r="U8" s="60" t="s">
        <v>1</v>
      </c>
      <c r="V8" s="55" t="s">
        <v>126</v>
      </c>
      <c r="W8" s="60" t="str">
        <f t="shared" si="0"/>
        <v>"0.0.255"</v>
      </c>
    </row>
    <row r="9" spans="1:23" s="50" customFormat="1" ht="6.75" customHeight="1" x14ac:dyDescent="0.3">
      <c r="A9" s="40">
        <v>9</v>
      </c>
      <c r="B9" s="43" t="s">
        <v>111</v>
      </c>
      <c r="C9" s="20" t="s">
        <v>151</v>
      </c>
      <c r="D9" s="39" t="s">
        <v>1</v>
      </c>
      <c r="E9" s="42" t="s">
        <v>1</v>
      </c>
      <c r="F9" s="39" t="s">
        <v>1</v>
      </c>
      <c r="G9" s="42" t="s">
        <v>1</v>
      </c>
      <c r="H9" s="39" t="s">
        <v>1</v>
      </c>
      <c r="I9" s="42" t="s">
        <v>1</v>
      </c>
      <c r="J9" s="39" t="s">
        <v>1</v>
      </c>
      <c r="K9" s="42" t="s">
        <v>1</v>
      </c>
      <c r="L9" s="55" t="s">
        <v>212</v>
      </c>
      <c r="M9" s="60" t="s">
        <v>217</v>
      </c>
      <c r="N9" s="56" t="s">
        <v>108</v>
      </c>
      <c r="O9" s="60" t="s">
        <v>191</v>
      </c>
      <c r="P9" s="56" t="s">
        <v>109</v>
      </c>
      <c r="Q9" s="60" t="s">
        <v>191</v>
      </c>
      <c r="R9" s="55" t="s">
        <v>110</v>
      </c>
      <c r="S9" s="60">
        <v>200</v>
      </c>
      <c r="T9" s="55" t="s">
        <v>1</v>
      </c>
      <c r="U9" s="60" t="s">
        <v>1</v>
      </c>
      <c r="V9" s="55" t="s">
        <v>126</v>
      </c>
      <c r="W9" s="60" t="str">
        <f t="shared" si="0"/>
        <v>"200.200.200"</v>
      </c>
    </row>
    <row r="10" spans="1:23" s="50" customFormat="1" ht="6.75" customHeight="1" x14ac:dyDescent="0.3">
      <c r="A10" s="40">
        <v>10</v>
      </c>
      <c r="B10" s="43" t="s">
        <v>112</v>
      </c>
      <c r="C10" s="20" t="s">
        <v>151</v>
      </c>
      <c r="D10" s="39" t="s">
        <v>1</v>
      </c>
      <c r="E10" s="42" t="s">
        <v>1</v>
      </c>
      <c r="F10" s="39" t="s">
        <v>1</v>
      </c>
      <c r="G10" s="42" t="s">
        <v>1</v>
      </c>
      <c r="H10" s="39" t="s">
        <v>1</v>
      </c>
      <c r="I10" s="42" t="s">
        <v>1</v>
      </c>
      <c r="J10" s="39" t="s">
        <v>1</v>
      </c>
      <c r="K10" s="42" t="s">
        <v>1</v>
      </c>
      <c r="L10" s="55" t="s">
        <v>212</v>
      </c>
      <c r="M10" s="60" t="s">
        <v>219</v>
      </c>
      <c r="N10" s="56" t="s">
        <v>108</v>
      </c>
      <c r="O10" s="60" t="s">
        <v>192</v>
      </c>
      <c r="P10" s="56" t="s">
        <v>109</v>
      </c>
      <c r="Q10" s="60" t="s">
        <v>192</v>
      </c>
      <c r="R10" s="55" t="s">
        <v>110</v>
      </c>
      <c r="S10" s="60">
        <v>120</v>
      </c>
      <c r="T10" s="55" t="s">
        <v>1</v>
      </c>
      <c r="U10" s="60" t="s">
        <v>1</v>
      </c>
      <c r="V10" s="55" t="s">
        <v>126</v>
      </c>
      <c r="W10" s="60" t="str">
        <f t="shared" si="0"/>
        <v>"120.120.120"</v>
      </c>
    </row>
    <row r="11" spans="1:23" s="50" customFormat="1" ht="6.75" customHeight="1" x14ac:dyDescent="0.3">
      <c r="A11" s="40">
        <v>11</v>
      </c>
      <c r="B11" s="43" t="s">
        <v>113</v>
      </c>
      <c r="C11" s="20" t="s">
        <v>151</v>
      </c>
      <c r="D11" s="39" t="s">
        <v>1</v>
      </c>
      <c r="E11" s="42" t="s">
        <v>1</v>
      </c>
      <c r="F11" s="39" t="s">
        <v>1</v>
      </c>
      <c r="G11" s="42" t="s">
        <v>1</v>
      </c>
      <c r="H11" s="39" t="s">
        <v>1</v>
      </c>
      <c r="I11" s="42" t="s">
        <v>1</v>
      </c>
      <c r="J11" s="39" t="s">
        <v>1</v>
      </c>
      <c r="K11" s="42" t="s">
        <v>1</v>
      </c>
      <c r="L11" s="55" t="s">
        <v>212</v>
      </c>
      <c r="M11" s="60" t="s">
        <v>218</v>
      </c>
      <c r="N11" s="56" t="s">
        <v>108</v>
      </c>
      <c r="O11" s="60" t="s">
        <v>193</v>
      </c>
      <c r="P11" s="56" t="s">
        <v>109</v>
      </c>
      <c r="Q11" s="60" t="s">
        <v>193</v>
      </c>
      <c r="R11" s="55" t="s">
        <v>110</v>
      </c>
      <c r="S11" s="60">
        <v>20</v>
      </c>
      <c r="T11" s="55" t="s">
        <v>1</v>
      </c>
      <c r="U11" s="60" t="s">
        <v>1</v>
      </c>
      <c r="V11" s="55" t="s">
        <v>126</v>
      </c>
      <c r="W11" s="60" t="str">
        <f t="shared" si="0"/>
        <v>"20.20.20"</v>
      </c>
    </row>
    <row r="12" spans="1:23" s="50" customFormat="1" ht="6.75" customHeight="1" x14ac:dyDescent="0.3">
      <c r="A12" s="40">
        <v>12</v>
      </c>
      <c r="B12" s="43" t="s">
        <v>226</v>
      </c>
      <c r="C12" s="20" t="s">
        <v>151</v>
      </c>
      <c r="D12" s="39" t="s">
        <v>1</v>
      </c>
      <c r="E12" s="42" t="s">
        <v>1</v>
      </c>
      <c r="F12" s="39" t="s">
        <v>1</v>
      </c>
      <c r="G12" s="42" t="s">
        <v>1</v>
      </c>
      <c r="H12" s="39" t="s">
        <v>1</v>
      </c>
      <c r="I12" s="42" t="s">
        <v>1</v>
      </c>
      <c r="J12" s="39" t="s">
        <v>1</v>
      </c>
      <c r="K12" s="42" t="s">
        <v>1</v>
      </c>
      <c r="L12" s="39" t="s">
        <v>1</v>
      </c>
      <c r="M12" s="42" t="s">
        <v>1</v>
      </c>
      <c r="N12" s="56" t="s">
        <v>108</v>
      </c>
      <c r="O12" s="60" t="s">
        <v>194</v>
      </c>
      <c r="P12" s="56" t="s">
        <v>109</v>
      </c>
      <c r="Q12" s="60" t="s">
        <v>195</v>
      </c>
      <c r="R12" s="55" t="s">
        <v>110</v>
      </c>
      <c r="S12" s="60">
        <v>10</v>
      </c>
      <c r="T12" s="55" t="s">
        <v>1</v>
      </c>
      <c r="U12" s="60" t="s">
        <v>1</v>
      </c>
      <c r="V12" s="55" t="s">
        <v>126</v>
      </c>
      <c r="W12" s="60" t="str">
        <f t="shared" si="0"/>
        <v>"150.30.10"</v>
      </c>
    </row>
    <row r="13" spans="1:23" s="50" customFormat="1" ht="6.75" customHeight="1" x14ac:dyDescent="0.3">
      <c r="A13" s="40">
        <v>13</v>
      </c>
      <c r="B13" s="43" t="s">
        <v>227</v>
      </c>
      <c r="C13" s="20" t="s">
        <v>151</v>
      </c>
      <c r="D13" s="39" t="s">
        <v>1</v>
      </c>
      <c r="E13" s="42" t="s">
        <v>1</v>
      </c>
      <c r="F13" s="39" t="s">
        <v>1</v>
      </c>
      <c r="G13" s="42" t="s">
        <v>1</v>
      </c>
      <c r="H13" s="39" t="s">
        <v>1</v>
      </c>
      <c r="I13" s="42" t="s">
        <v>1</v>
      </c>
      <c r="J13" s="39" t="s">
        <v>1</v>
      </c>
      <c r="K13" s="42" t="s">
        <v>1</v>
      </c>
      <c r="L13" s="39" t="s">
        <v>1</v>
      </c>
      <c r="M13" s="42" t="s">
        <v>1</v>
      </c>
      <c r="N13" s="56" t="s">
        <v>108</v>
      </c>
      <c r="O13" s="60" t="s">
        <v>194</v>
      </c>
      <c r="P13" s="56" t="s">
        <v>109</v>
      </c>
      <c r="Q13" s="60" t="s">
        <v>196</v>
      </c>
      <c r="R13" s="55" t="s">
        <v>110</v>
      </c>
      <c r="S13" s="60">
        <v>10</v>
      </c>
      <c r="T13" s="55" t="s">
        <v>1</v>
      </c>
      <c r="U13" s="60" t="s">
        <v>1</v>
      </c>
      <c r="V13" s="55" t="s">
        <v>126</v>
      </c>
      <c r="W13" s="60" t="str">
        <f t="shared" si="0"/>
        <v>"150.40.10"</v>
      </c>
    </row>
    <row r="14" spans="1:23" s="50" customFormat="1" ht="6.75" customHeight="1" x14ac:dyDescent="0.3">
      <c r="A14" s="40">
        <v>14</v>
      </c>
      <c r="B14" s="43" t="s">
        <v>224</v>
      </c>
      <c r="C14" s="20" t="s">
        <v>149</v>
      </c>
      <c r="D14" s="39" t="s">
        <v>1</v>
      </c>
      <c r="E14" s="42" t="s">
        <v>1</v>
      </c>
      <c r="F14" s="39" t="s">
        <v>1</v>
      </c>
      <c r="G14" s="42" t="s">
        <v>1</v>
      </c>
      <c r="H14" s="39" t="s">
        <v>1</v>
      </c>
      <c r="I14" s="42" t="s">
        <v>1</v>
      </c>
      <c r="J14" s="39" t="s">
        <v>1</v>
      </c>
      <c r="K14" s="42" t="s">
        <v>1</v>
      </c>
      <c r="L14" s="39" t="s">
        <v>1</v>
      </c>
      <c r="M14" s="42" t="s">
        <v>1</v>
      </c>
      <c r="N14" s="56" t="s">
        <v>108</v>
      </c>
      <c r="O14" s="60" t="s">
        <v>194</v>
      </c>
      <c r="P14" s="56" t="s">
        <v>109</v>
      </c>
      <c r="Q14" s="60" t="s">
        <v>197</v>
      </c>
      <c r="R14" s="55" t="s">
        <v>110</v>
      </c>
      <c r="S14" s="60">
        <v>10</v>
      </c>
      <c r="T14" s="55" t="s">
        <v>1</v>
      </c>
      <c r="U14" s="60" t="s">
        <v>1</v>
      </c>
      <c r="V14" s="55" t="s">
        <v>126</v>
      </c>
      <c r="W14" s="60" t="str">
        <f t="shared" si="0"/>
        <v>"150.50.10"</v>
      </c>
    </row>
    <row r="15" spans="1:23" s="50" customFormat="1" ht="6.75" customHeight="1" x14ac:dyDescent="0.3">
      <c r="A15" s="40">
        <v>15</v>
      </c>
      <c r="B15" s="43" t="s">
        <v>225</v>
      </c>
      <c r="C15" s="20" t="s">
        <v>149</v>
      </c>
      <c r="D15" s="39" t="s">
        <v>1</v>
      </c>
      <c r="E15" s="42" t="s">
        <v>1</v>
      </c>
      <c r="F15" s="39" t="s">
        <v>1</v>
      </c>
      <c r="G15" s="42" t="s">
        <v>1</v>
      </c>
      <c r="H15" s="39" t="s">
        <v>1</v>
      </c>
      <c r="I15" s="42" t="s">
        <v>1</v>
      </c>
      <c r="J15" s="39" t="s">
        <v>1</v>
      </c>
      <c r="K15" s="42" t="s">
        <v>1</v>
      </c>
      <c r="L15" s="39" t="s">
        <v>1</v>
      </c>
      <c r="M15" s="42" t="s">
        <v>1</v>
      </c>
      <c r="N15" s="56" t="s">
        <v>108</v>
      </c>
      <c r="O15" s="60" t="s">
        <v>194</v>
      </c>
      <c r="P15" s="56" t="s">
        <v>109</v>
      </c>
      <c r="Q15" s="60" t="s">
        <v>198</v>
      </c>
      <c r="R15" s="55" t="s">
        <v>110</v>
      </c>
      <c r="S15" s="60">
        <v>10</v>
      </c>
      <c r="T15" s="55" t="s">
        <v>1</v>
      </c>
      <c r="U15" s="60" t="s">
        <v>1</v>
      </c>
      <c r="V15" s="55" t="s">
        <v>126</v>
      </c>
      <c r="W15" s="60" t="str">
        <f t="shared" si="0"/>
        <v>"150.60.10"</v>
      </c>
    </row>
    <row r="16" spans="1:23" s="50" customFormat="1" ht="6.75" customHeight="1" x14ac:dyDescent="0.3">
      <c r="A16" s="40">
        <v>16</v>
      </c>
      <c r="B16" s="43" t="s">
        <v>185</v>
      </c>
      <c r="C16" s="20" t="s">
        <v>138</v>
      </c>
      <c r="D16" s="39" t="s">
        <v>1</v>
      </c>
      <c r="E16" s="42" t="s">
        <v>1</v>
      </c>
      <c r="F16" s="39" t="s">
        <v>1</v>
      </c>
      <c r="G16" s="42" t="s">
        <v>1</v>
      </c>
      <c r="H16" s="39" t="s">
        <v>1</v>
      </c>
      <c r="I16" s="42" t="s">
        <v>1</v>
      </c>
      <c r="J16" s="39" t="s">
        <v>1</v>
      </c>
      <c r="K16" s="42" t="s">
        <v>1</v>
      </c>
      <c r="L16" s="39" t="s">
        <v>1</v>
      </c>
      <c r="M16" s="42" t="s">
        <v>1</v>
      </c>
      <c r="N16" s="55" t="s">
        <v>205</v>
      </c>
      <c r="O16" s="60" t="s">
        <v>206</v>
      </c>
      <c r="P16" s="55" t="s">
        <v>208</v>
      </c>
      <c r="Q16" s="60" t="s">
        <v>207</v>
      </c>
      <c r="R16" s="55" t="s">
        <v>212</v>
      </c>
      <c r="S16" s="60" t="s">
        <v>213</v>
      </c>
      <c r="T16" s="55" t="s">
        <v>1</v>
      </c>
      <c r="U16" s="60" t="s">
        <v>1</v>
      </c>
      <c r="V16" s="55" t="s">
        <v>1</v>
      </c>
      <c r="W16" s="60" t="s">
        <v>1</v>
      </c>
    </row>
    <row r="17" spans="1:23" s="50" customFormat="1" ht="6.75" customHeight="1" x14ac:dyDescent="0.3">
      <c r="A17" s="40">
        <v>17</v>
      </c>
      <c r="B17" s="43" t="s">
        <v>203</v>
      </c>
      <c r="C17" s="20" t="s">
        <v>138</v>
      </c>
      <c r="D17" s="39" t="s">
        <v>1</v>
      </c>
      <c r="E17" s="42" t="s">
        <v>1</v>
      </c>
      <c r="F17" s="39" t="s">
        <v>1</v>
      </c>
      <c r="G17" s="42" t="s">
        <v>1</v>
      </c>
      <c r="H17" s="39" t="s">
        <v>1</v>
      </c>
      <c r="I17" s="42" t="s">
        <v>1</v>
      </c>
      <c r="J17" s="39" t="s">
        <v>1</v>
      </c>
      <c r="K17" s="42" t="s">
        <v>1</v>
      </c>
      <c r="L17" s="39" t="s">
        <v>1</v>
      </c>
      <c r="M17" s="42" t="s">
        <v>1</v>
      </c>
      <c r="N17" s="55" t="s">
        <v>205</v>
      </c>
      <c r="O17" s="60" t="s">
        <v>209</v>
      </c>
      <c r="P17" s="55" t="s">
        <v>211</v>
      </c>
      <c r="Q17" s="60" t="s">
        <v>210</v>
      </c>
      <c r="R17" s="55" t="s">
        <v>212</v>
      </c>
      <c r="S17" s="60" t="s">
        <v>221</v>
      </c>
      <c r="T17" s="55" t="s">
        <v>222</v>
      </c>
      <c r="U17" s="60" t="s">
        <v>223</v>
      </c>
      <c r="V17" s="55" t="s">
        <v>1</v>
      </c>
      <c r="W17" s="60" t="s">
        <v>1</v>
      </c>
    </row>
    <row r="18" spans="1:23" s="50" customFormat="1" ht="6.75" customHeight="1" x14ac:dyDescent="0.3">
      <c r="A18" s="40">
        <v>18</v>
      </c>
      <c r="B18" s="43" t="s">
        <v>137</v>
      </c>
      <c r="C18" s="20" t="s">
        <v>134</v>
      </c>
      <c r="D18" s="39" t="s">
        <v>220</v>
      </c>
      <c r="E18" s="61" t="s">
        <v>203</v>
      </c>
      <c r="F18" s="39" t="s">
        <v>144</v>
      </c>
      <c r="G18" s="61" t="s">
        <v>185</v>
      </c>
      <c r="H18" s="39" t="s">
        <v>1</v>
      </c>
      <c r="I18" s="42" t="s">
        <v>1</v>
      </c>
      <c r="J18" s="39" t="s">
        <v>1</v>
      </c>
      <c r="K18" s="42" t="s">
        <v>1</v>
      </c>
      <c r="L18" s="39" t="s">
        <v>1</v>
      </c>
      <c r="M18" s="42" t="s">
        <v>1</v>
      </c>
      <c r="N18" s="56" t="s">
        <v>204</v>
      </c>
      <c r="O18" s="60" t="s">
        <v>190</v>
      </c>
      <c r="P18" s="56" t="s">
        <v>186</v>
      </c>
      <c r="Q18" s="60" t="s">
        <v>190</v>
      </c>
      <c r="R18" s="55" t="s">
        <v>187</v>
      </c>
      <c r="S18" s="60" t="s">
        <v>200</v>
      </c>
      <c r="T18" s="55" t="s">
        <v>1</v>
      </c>
      <c r="U18" s="60" t="s">
        <v>199</v>
      </c>
      <c r="V18" s="55" t="s">
        <v>188</v>
      </c>
      <c r="W18" s="60" t="str">
        <f t="shared" si="0"/>
        <v>"0.0.100.O"</v>
      </c>
    </row>
    <row r="19" spans="1:23" ht="6.75" customHeight="1" x14ac:dyDescent="0.3">
      <c r="A19" s="40">
        <v>19</v>
      </c>
      <c r="B19" s="43" t="s">
        <v>142</v>
      </c>
      <c r="C19" s="20" t="s">
        <v>134</v>
      </c>
      <c r="D19" s="39" t="s">
        <v>220</v>
      </c>
      <c r="E19" s="61" t="s">
        <v>203</v>
      </c>
      <c r="F19" s="39" t="s">
        <v>144</v>
      </c>
      <c r="G19" s="61" t="s">
        <v>185</v>
      </c>
      <c r="H19" s="39" t="s">
        <v>1</v>
      </c>
      <c r="I19" s="42" t="s">
        <v>1</v>
      </c>
      <c r="J19" s="39" t="s">
        <v>1</v>
      </c>
      <c r="K19" s="42" t="s">
        <v>1</v>
      </c>
      <c r="L19" s="39" t="s">
        <v>1</v>
      </c>
      <c r="M19" s="42" t="s">
        <v>1</v>
      </c>
      <c r="N19" s="56" t="s">
        <v>204</v>
      </c>
      <c r="O19" s="60" t="s">
        <v>201</v>
      </c>
      <c r="P19" s="56" t="s">
        <v>186</v>
      </c>
      <c r="Q19" s="60" t="s">
        <v>202</v>
      </c>
      <c r="R19" s="55" t="s">
        <v>187</v>
      </c>
      <c r="S19" s="60" t="s">
        <v>200</v>
      </c>
      <c r="T19" s="55" t="s">
        <v>1</v>
      </c>
      <c r="U19" s="60">
        <v>11</v>
      </c>
      <c r="V19" s="55" t="s">
        <v>188</v>
      </c>
      <c r="W19" s="60" t="str">
        <f t="shared" si="0"/>
        <v>"63.23.100.11"</v>
      </c>
    </row>
    <row r="20" spans="1:23" ht="6.75" customHeight="1" x14ac:dyDescent="0.3">
      <c r="A20" s="40">
        <v>20</v>
      </c>
      <c r="B20" s="43" t="s">
        <v>143</v>
      </c>
      <c r="C20" s="20" t="s">
        <v>134</v>
      </c>
      <c r="D20" s="39" t="s">
        <v>220</v>
      </c>
      <c r="E20" s="61" t="s">
        <v>203</v>
      </c>
      <c r="F20" s="39" t="s">
        <v>144</v>
      </c>
      <c r="G20" s="61" t="s">
        <v>185</v>
      </c>
      <c r="H20" s="39" t="s">
        <v>1</v>
      </c>
      <c r="I20" s="42" t="s">
        <v>1</v>
      </c>
      <c r="J20" s="39" t="s">
        <v>1</v>
      </c>
      <c r="K20" s="42" t="s">
        <v>1</v>
      </c>
      <c r="L20" s="39" t="s">
        <v>1</v>
      </c>
      <c r="M20" s="42" t="s">
        <v>1</v>
      </c>
      <c r="N20" s="56" t="s">
        <v>204</v>
      </c>
      <c r="O20" s="60" t="s">
        <v>200</v>
      </c>
      <c r="P20" s="56" t="s">
        <v>186</v>
      </c>
      <c r="Q20" s="60" t="s">
        <v>190</v>
      </c>
      <c r="R20" s="55" t="s">
        <v>187</v>
      </c>
      <c r="S20" s="60" t="s">
        <v>200</v>
      </c>
      <c r="T20" s="55" t="s">
        <v>1</v>
      </c>
      <c r="U20" s="60">
        <v>60</v>
      </c>
      <c r="V20" s="55" t="s">
        <v>188</v>
      </c>
      <c r="W20" s="60" t="str">
        <f t="shared" si="0"/>
        <v>"100.0.100.60"</v>
      </c>
    </row>
  </sheetData>
  <sortState xmlns:xlrd2="http://schemas.microsoft.com/office/spreadsheetml/2017/richdata2" ref="A2:U2">
    <sortCondition ref="C1:C2"/>
  </sortState>
  <phoneticPr fontId="1" type="noConversion"/>
  <conditionalFormatting sqref="B1:B20">
    <cfRule type="duplicateValues" dxfId="0" priority="8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44140625" defaultRowHeight="7.8" x14ac:dyDescent="0.15"/>
  <cols>
    <col min="1" max="1" width="2.44140625" style="7" bestFit="1" customWidth="1"/>
    <col min="2" max="2" width="61.5546875" style="6" customWidth="1"/>
    <col min="3" max="16384" width="11.44140625" style="6"/>
  </cols>
  <sheetData>
    <row r="1" spans="1:2" ht="18" customHeight="1" x14ac:dyDescent="0.15">
      <c r="A1" s="8">
        <v>1</v>
      </c>
      <c r="B1" s="9" t="s">
        <v>29</v>
      </c>
    </row>
    <row r="2" spans="1:2" ht="31.2" x14ac:dyDescent="0.15">
      <c r="A2" s="8">
        <v>2</v>
      </c>
      <c r="B2" s="10" t="s">
        <v>24</v>
      </c>
    </row>
    <row r="3" spans="1:2" ht="31.2" x14ac:dyDescent="0.15">
      <c r="A3" s="8">
        <v>3</v>
      </c>
      <c r="B3" s="10" t="s">
        <v>25</v>
      </c>
    </row>
    <row r="4" spans="1:2" ht="39" x14ac:dyDescent="0.15">
      <c r="A4" s="8">
        <v>4</v>
      </c>
      <c r="B4" s="10" t="s">
        <v>26</v>
      </c>
    </row>
    <row r="5" spans="1:2" ht="86.4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2025-04-03T09:44:03Z</dcterms:modified>
</cp:coreProperties>
</file>