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HORI\"/>
    </mc:Choice>
  </mc:AlternateContent>
  <xr:revisionPtr revIDLastSave="0" documentId="13_ncr:1_{5EECBB9A-1524-4588-8755-C0701A088F6A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Classes!$C$1:$C$30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7" l="1"/>
  <c r="U31" i="17"/>
  <c r="T31" i="17"/>
  <c r="S31" i="17"/>
  <c r="O31" i="17"/>
  <c r="N31" i="17"/>
  <c r="M31" i="17"/>
  <c r="L31" i="17"/>
  <c r="W33" i="17"/>
  <c r="U33" i="17"/>
  <c r="T33" i="17"/>
  <c r="S33" i="17"/>
  <c r="O33" i="17"/>
  <c r="N33" i="17"/>
  <c r="M33" i="17"/>
  <c r="L33" i="17"/>
  <c r="W32" i="17"/>
  <c r="U32" i="17"/>
  <c r="T32" i="17"/>
  <c r="S32" i="17"/>
  <c r="O32" i="17"/>
  <c r="N32" i="17"/>
  <c r="M32" i="17"/>
  <c r="L32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36" i="17"/>
  <c r="U36" i="17"/>
  <c r="T36" i="17"/>
  <c r="S36" i="17"/>
  <c r="O36" i="17"/>
  <c r="N36" i="17"/>
  <c r="M36" i="17"/>
  <c r="L36" i="17"/>
  <c r="W29" i="17"/>
  <c r="U29" i="17"/>
  <c r="T29" i="17"/>
  <c r="S29" i="17"/>
  <c r="O29" i="17"/>
  <c r="N29" i="17"/>
  <c r="M29" i="17"/>
  <c r="L29" i="17"/>
  <c r="W3" i="17"/>
  <c r="U3" i="17"/>
  <c r="T3" i="17"/>
  <c r="S3" i="17"/>
  <c r="O3" i="17"/>
  <c r="N3" i="17"/>
  <c r="M3" i="17"/>
  <c r="L3" i="17"/>
  <c r="W22" i="17"/>
  <c r="U22" i="17"/>
  <c r="T22" i="17"/>
  <c r="S22" i="17"/>
  <c r="O22" i="17"/>
  <c r="N22" i="17"/>
  <c r="M22" i="17"/>
  <c r="L22" i="17"/>
  <c r="W5" i="17"/>
  <c r="U5" i="17"/>
  <c r="T5" i="17"/>
  <c r="S5" i="17"/>
  <c r="O5" i="17"/>
  <c r="N5" i="17"/>
  <c r="M5" i="17"/>
  <c r="L5" i="17"/>
  <c r="W21" i="17"/>
  <c r="U21" i="17"/>
  <c r="T21" i="17"/>
  <c r="S21" i="17"/>
  <c r="O21" i="17"/>
  <c r="N21" i="17"/>
  <c r="M21" i="17"/>
  <c r="L21" i="17"/>
  <c r="W23" i="17"/>
  <c r="U23" i="17"/>
  <c r="T23" i="17"/>
  <c r="S23" i="17"/>
  <c r="O23" i="17"/>
  <c r="N23" i="17"/>
  <c r="M23" i="17"/>
  <c r="L23" i="17"/>
  <c r="W18" i="17"/>
  <c r="U18" i="17"/>
  <c r="T18" i="17"/>
  <c r="S18" i="17"/>
  <c r="O18" i="17"/>
  <c r="N18" i="17"/>
  <c r="M18" i="17"/>
  <c r="L18" i="17"/>
  <c r="W14" i="17"/>
  <c r="U14" i="17"/>
  <c r="T14" i="17"/>
  <c r="S14" i="17"/>
  <c r="O14" i="17"/>
  <c r="N14" i="17"/>
  <c r="M14" i="17"/>
  <c r="L14" i="17"/>
  <c r="W16" i="17"/>
  <c r="U16" i="17"/>
  <c r="T16" i="17"/>
  <c r="S16" i="17"/>
  <c r="O16" i="17"/>
  <c r="N16" i="17"/>
  <c r="M16" i="17"/>
  <c r="L16" i="17"/>
  <c r="W17" i="17"/>
  <c r="U17" i="17"/>
  <c r="T17" i="17"/>
  <c r="S17" i="17"/>
  <c r="O17" i="17"/>
  <c r="N17" i="17"/>
  <c r="M17" i="17"/>
  <c r="L17" i="17"/>
  <c r="W4" i="17"/>
  <c r="U4" i="17"/>
  <c r="T4" i="17"/>
  <c r="S4" i="17"/>
  <c r="O4" i="17"/>
  <c r="N4" i="17"/>
  <c r="M4" i="17"/>
  <c r="L4" i="17"/>
  <c r="W6" i="17"/>
  <c r="U6" i="17"/>
  <c r="T6" i="17"/>
  <c r="S6" i="17"/>
  <c r="O6" i="17"/>
  <c r="N6" i="17"/>
  <c r="M6" i="17"/>
  <c r="L6" i="17"/>
  <c r="W12" i="17"/>
  <c r="U12" i="17"/>
  <c r="T12" i="17"/>
  <c r="S12" i="17"/>
  <c r="O12" i="17"/>
  <c r="N12" i="17"/>
  <c r="M12" i="17"/>
  <c r="L12" i="17"/>
  <c r="W13" i="17"/>
  <c r="U13" i="17"/>
  <c r="T13" i="17"/>
  <c r="S13" i="17"/>
  <c r="O13" i="17"/>
  <c r="N13" i="17"/>
  <c r="M13" i="17"/>
  <c r="L13" i="17"/>
  <c r="W10" i="17"/>
  <c r="U10" i="17"/>
  <c r="T10" i="17"/>
  <c r="S10" i="17"/>
  <c r="O10" i="17"/>
  <c r="N10" i="17"/>
  <c r="M10" i="17"/>
  <c r="L10" i="17"/>
  <c r="W9" i="17"/>
  <c r="U9" i="17"/>
  <c r="T9" i="17"/>
  <c r="S9" i="17"/>
  <c r="O9" i="17"/>
  <c r="N9" i="17"/>
  <c r="M9" i="17"/>
  <c r="L9" i="17"/>
  <c r="W7" i="17"/>
  <c r="U7" i="17"/>
  <c r="T7" i="17"/>
  <c r="S7" i="17"/>
  <c r="O7" i="17"/>
  <c r="N7" i="17"/>
  <c r="M7" i="17"/>
  <c r="L7" i="17"/>
  <c r="W8" i="17"/>
  <c r="U8" i="17"/>
  <c r="T8" i="17"/>
  <c r="S8" i="17"/>
  <c r="O8" i="17"/>
  <c r="N8" i="17"/>
  <c r="M8" i="17"/>
  <c r="L8" i="17"/>
  <c r="W11" i="17"/>
  <c r="U11" i="17"/>
  <c r="T11" i="17"/>
  <c r="S11" i="17"/>
  <c r="O11" i="17"/>
  <c r="N11" i="17"/>
  <c r="M11" i="17"/>
  <c r="L11" i="17"/>
  <c r="W15" i="17"/>
  <c r="U15" i="17"/>
  <c r="T15" i="17"/>
  <c r="S15" i="17"/>
  <c r="O15" i="17"/>
  <c r="N15" i="17"/>
  <c r="M15" i="17"/>
  <c r="L15" i="17"/>
  <c r="W20" i="17"/>
  <c r="U20" i="17"/>
  <c r="T20" i="17"/>
  <c r="S20" i="17"/>
  <c r="O20" i="17"/>
  <c r="N20" i="17"/>
  <c r="M20" i="17"/>
  <c r="L20" i="17"/>
  <c r="W19" i="17" l="1"/>
  <c r="U19" i="17"/>
  <c r="T19" i="17"/>
  <c r="S19" i="17"/>
  <c r="O19" i="17"/>
  <c r="N19" i="17"/>
  <c r="M19" i="17"/>
  <c r="L19" i="17"/>
  <c r="W28" i="17"/>
  <c r="U28" i="17"/>
  <c r="T28" i="17"/>
  <c r="S28" i="17"/>
  <c r="O28" i="17"/>
  <c r="N28" i="17"/>
  <c r="M28" i="17"/>
  <c r="L28" i="17"/>
  <c r="W27" i="17"/>
  <c r="U27" i="17"/>
  <c r="T27" i="17"/>
  <c r="S27" i="17"/>
  <c r="O27" i="17"/>
  <c r="N27" i="17"/>
  <c r="M27" i="17"/>
  <c r="L27" i="17"/>
  <c r="W24" i="17"/>
  <c r="W25" i="17"/>
  <c r="W26" i="17"/>
  <c r="W30" i="17"/>
  <c r="W2" i="17"/>
  <c r="U30" i="17"/>
  <c r="T30" i="17"/>
  <c r="S30" i="17"/>
  <c r="O30" i="17"/>
  <c r="N30" i="17"/>
  <c r="M30" i="17"/>
  <c r="L30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<sst xmlns="http://schemas.openxmlformats.org/spreadsheetml/2006/main" count="1659" uniqueCount="271">
  <si>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</si>
  <si>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</si>
  <si>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</si>
  <si>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</si>
  <si>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</si>
  <si>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</si>
  <si>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</si>
  <si>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</si>
  <si>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</si>
  <si>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</si>
  <si>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</si>
  <si>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</si>
  <si>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</si>
  <si>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</si>
  <si>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</si>
  <si>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</si>
  <si>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</si>
  <si>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</si>
  <si>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</si>
  <si>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</si>
  <si>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</si>
  <si>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</si>
  <si>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</si>
  <si>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</si>
  <si>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</si>
  <si>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</si>
  <si>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</si>
  <si>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</si>
  <si>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</si>
  <si>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</si>
  <si>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</si>
  <si>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</si>
  <si>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</si>
  <si>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</si>
  <si>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</si>
  <si>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</si>
  <si>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</si>
  <si>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</si>
  <si>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</si>
  <si>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</si>
  <si>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</si>
  <si>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</si>
  <si>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</si>
  <si>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</si>
  <si>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</si>
  <si>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</si>
  <si>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</si>
  <si>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</si>
  <si>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</si>
  <si>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</si>
  <si>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</si>
  <si>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</si>
  <si>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</si>
  <si>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</si>
  <si>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</si>
  <si>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</si>
  <si>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</si>
  <si>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</si>
  <si>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</si>
  <si>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</si>
  <si>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</si>
  <si>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</si>
  <si>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</si>
  <si>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</si>
  <si>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</si>
  <si>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</si>
  <si>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</si>
  <si>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</si>
  <si>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</si>
  <si>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</si>
  <si>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</si>
  <si>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</si>
  <si>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</si>
  <si>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</si>
  <si>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</si>
  <si>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</si>
  <si>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</si>
  <si>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</si>
  <si>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</si>
  <si>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</si>
  <si>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</si>
  <si>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</si>
  <si>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</si>
  <si>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</si>
  <si>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</si>
  <si>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</si>
  <si>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</si>
  <si>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</si>
  <si>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</si>
  <si>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</si>
  <si>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</si>
  <si>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</si>
  <si>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</si>
  <si>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</si>
  <si>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</si>
  <si>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</si>
  <si>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</si>
  <si>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</si>
  <si>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</si>
  <si>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</si>
  <si>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</si>
  <si>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</si>
  <si>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</si>
  <si>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</si>
  <si>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</si>
  <si>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</si>
  <si>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</si>
  <si>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</si>
  <si>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</si>
  <si>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</si>
  <si>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</si>
  <si>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Cerâmica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</si>
  <si>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</si>
  <si>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</si>
  <si>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</si>
  <si>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</si>
  <si>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</si>
  <si>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</si>
  <si>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</si>
  <si>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</si>
  <si>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</si>
  <si>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</si>
  <si>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</si>
  <si>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</si>
  <si>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</si>
  <si>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</si>
  <si>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</si>
  <si>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</si>
  <si>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</si>
  <si>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</si>
  <si>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</si>
  <si>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</si>
  <si>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</si>
  <si>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</si>
  <si>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</si>
  <si>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</si>
  <si>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</si>
  <si>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</si>
  <si>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</si>
  <si>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</si>
  <si>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</si>
  <si>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</si>
  <si>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Pisos e Forros</t>
  </si>
  <si>
    <t>Ontologia para descrever pisos não estruturais e forros.</t>
  </si>
  <si>
    <t xml:space="preserve">Formalizar elementos de pisos não estruturais e forros em projeto BIM. Ontologia orientativa da relação de correspondência entre Classes IFC e categorias Revit. </t>
  </si>
  <si>
    <t xml:space="preserve">Formalización  de elementos de pisos no estructurales y cielorrasos en un projeto BIM. Ontología orientativa de la relación de correspondencia entre Clases IFC y categorías de Revit. </t>
  </si>
  <si>
    <t>Piso</t>
  </si>
  <si>
    <t>Taco</t>
  </si>
  <si>
    <t>Forro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</si>
  <si>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</si>
  <si>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</si>
  <si>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</si>
  <si>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</si>
  <si>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</si>
  <si>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</si>
  <si>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</si>
  <si>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</si>
  <si>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</si>
  <si>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</si>
  <si>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</si>
  <si>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</si>
  <si>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</si>
  <si>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</si>
  <si>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Piso.Porcelanato</t>
  </si>
  <si>
    <t>Piso.Cerâmico</t>
  </si>
  <si>
    <t>Bloco.Vídro</t>
  </si>
  <si>
    <t>Manta</t>
  </si>
  <si>
    <t>Cimentado</t>
  </si>
  <si>
    <t>Gesso</t>
  </si>
  <si>
    <t>Moldado</t>
  </si>
  <si>
    <t>Piso.Verde</t>
  </si>
  <si>
    <t>Bloquete.Grama</t>
  </si>
  <si>
    <t>Bloquete.Carro</t>
  </si>
  <si>
    <t>Asfaltado</t>
  </si>
  <si>
    <t>Concretado</t>
  </si>
  <si>
    <t>Resistente</t>
  </si>
  <si>
    <t>Gesso.Emplacado</t>
  </si>
  <si>
    <t>Placa.EPS</t>
  </si>
  <si>
    <t>Fixo</t>
  </si>
  <si>
    <t>Removível</t>
  </si>
  <si>
    <t>Placa.3D</t>
  </si>
  <si>
    <t>Baffle.Linear</t>
  </si>
  <si>
    <t>Acústico</t>
  </si>
  <si>
    <t>Baffle.Cilíndrico</t>
  </si>
  <si>
    <t>Forro suspenso de placas de Isopor.</t>
  </si>
  <si>
    <t>Argamassa niveladora para os contrapisos.</t>
  </si>
  <si>
    <t>Forro de gesso aplicado sobre o teto.</t>
  </si>
  <si>
    <t>Forro em placas de gesso.</t>
  </si>
  <si>
    <t>Forro acústico suspenso tipo baffle cilíndrico para absorção sonora.</t>
  </si>
  <si>
    <t>Forro acústico suspenso tipo baffle linear para absorção sonora.</t>
  </si>
  <si>
    <t>Forro acústico suspenso tipo nuvem com formatos diversos para absorção sonora.</t>
  </si>
  <si>
    <t>Adesivado</t>
  </si>
  <si>
    <t>Placa.Shell</t>
  </si>
  <si>
    <t>Modular</t>
  </si>
  <si>
    <t>Suspenso</t>
  </si>
  <si>
    <t>Forro acústico adesivado tipo placa com volumetrias 3D piramidais e formatos diversos para absorção sonora.</t>
  </si>
  <si>
    <t>Forro acústico adesivado tipo placa com formatos diversos para absorção sonora.</t>
  </si>
  <si>
    <t>Painel.Nuvem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</si>
  <si>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</si>
  <si>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</si>
  <si>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</si>
  <si>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</si>
  <si>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</si>
  <si>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</si>
  <si>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</si>
  <si>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</si>
  <si>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</si>
  <si>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</si>
  <si>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</si>
  <si>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</si>
  <si>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</si>
  <si>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</si>
  <si>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</si>
  <si>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</si>
  <si>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</si>
  <si>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</si>
  <si>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</si>
  <si>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</si>
  <si>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</si>
  <si>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</si>
  <si>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</si>
  <si>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</si>
  <si>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</si>
  <si>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</si>
  <si>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</si>
  <si>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</si>
  <si>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</si>
  <si>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</si>
  <si>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</si>
  <si>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</si>
  <si>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</si>
  <si>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</si>
  <si>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</si>
  <si>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</si>
  <si>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</si>
  <si>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</si>
  <si>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</si>
  <si>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</si>
  <si>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</si>
  <si>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</si>
  <si>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Mortero nivelador para los contrapisos.</t>
  </si>
  <si>
    <t>Mortero para pegar piezas cerámicas o porcelánicas a suelos o paredes.</t>
  </si>
  <si>
    <t>Techo de yeso aplicado sobre el techo.</t>
  </si>
  <si>
    <t>Revestimiento de placas de yeso.</t>
  </si>
  <si>
    <t>Falso techo de placas de espuma de poliestireno.</t>
  </si>
  <si>
    <t>Placa acústica adhesiva tipo techo con volúmenes piramidales 3D y varias formas para la absorción del sonido.</t>
  </si>
  <si>
    <t>Placa acústica adhesiva tipo techo con varias formas para absorción acústica.</t>
  </si>
  <si>
    <t>Techo acústico tipo deflector lineal suspendido para absorción acústica.</t>
  </si>
  <si>
    <t>Suspendido acústico de techo tipo bafle cilíndrico para absorción acústica.</t>
  </si>
  <si>
    <t>Techo acústico suspendido tipo nube con diferentes formas para la absorción del sonido.</t>
  </si>
  <si>
    <t>ARG.1.02.6</t>
  </si>
  <si>
    <t>"Argamassa para contrapiso com traço '1-0,25-6'. Norma NBR 13753:1996 (5.5.2)."
- "</t>
  </si>
  <si>
    <t>ARG.1.6</t>
  </si>
  <si>
    <t>"Argamassa de regularização com traço '1-6'. Norma NBR 13753:1996 (5.5.3)."
- "</t>
  </si>
  <si>
    <t>"Catálogo de componentes para pisos e forros."</t>
  </si>
  <si>
    <t>Pisos.Forros</t>
  </si>
  <si>
    <t>altura</t>
  </si>
  <si>
    <t>"Restaurante"</t>
  </si>
  <si>
    <t>"Sonex"</t>
  </si>
  <si>
    <t>"Baffle acústico suspendo tipo linear para absorção sonora."</t>
  </si>
  <si>
    <t>absorção.sonora.125</t>
  </si>
  <si>
    <t>absorção.sonora.250</t>
  </si>
  <si>
    <t>absorção.sonora.500</t>
  </si>
  <si>
    <t>nrc</t>
  </si>
  <si>
    <t>absorção.sonora.1k</t>
  </si>
  <si>
    <t>absorção.sonora.2k</t>
  </si>
  <si>
    <t>absorção.sonora.4k</t>
  </si>
  <si>
    <t>BAF.35x62x125</t>
  </si>
  <si>
    <t>BAF.35x31x125</t>
  </si>
  <si>
    <t>BAF.35x15x125</t>
  </si>
  <si>
    <t>"Peça para piso cerâmico Eliane."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</si>
</sst>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8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2" fillId="18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2" activePane="bottomLeft" state="frozen"/>
      <selection pane="bottomLeft" sqref="A1:XFD1048576"/>
    </sheetView>
  </sheetViews>
  <sheetFormatPr defaultColWidth="9.07421875" defaultRowHeight="9.5500000000000007" customHeight="1" x14ac:dyDescent="0.4"/>
  <cols>
    <col min="1" max="1" width="9.3046875" style="38" customWidth="1"/>
    <col min="2" max="2" width="72.921875" style="38" customWidth="1"/>
    <col min="3" max="16384" width="9.07421875" style="38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142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143</v>
      </c>
    </row>
    <row r="18" spans="1:2" ht="9.5500000000000007" customHeight="1" x14ac:dyDescent="0.4">
      <c r="A18" s="15" t="s">
        <v>68</v>
      </c>
      <c r="B18" s="40">
        <f ca="1">NOW()</f>
        <v>45914.542354050929</v>
      </c>
    </row>
    <row r="19" spans="1:2" ht="9.5500000000000007" customHeight="1" x14ac:dyDescent="0.4">
      <c r="A19" s="15" t="s">
        <v>69</v>
      </c>
      <c r="B19" s="39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144</v>
      </c>
    </row>
    <row r="23" spans="1:2" ht="9.5500000000000007" customHeight="1" x14ac:dyDescent="0.4">
      <c r="A23" s="15" t="s">
        <v>74</v>
      </c>
      <c r="B23" s="16" t="s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36"/>
  <sheetViews>
    <sheetView tabSelected="1" topLeftCell="H1" zoomScale="205" zoomScaleNormal="205" workbookViewId="0">
      <pane ySplit="1" topLeftCell="A2" activePane="bottomLeft" state="frozen"/>
      <selection activeCell="A179" sqref="A179:XFD190"/>
      <selection pane="bottomLeft" activeCell="O31" sqref="O31"/>
    </sheetView>
  </sheetViews>
  <sheetFormatPr defaultColWidth="9.07421875" defaultRowHeight="6" customHeight="1" x14ac:dyDescent="0.4"/>
  <cols>
    <col min="1" max="1" width="2.4609375" customWidth="1"/>
    <col min="2" max="2" width="4.23046875" customWidth="1"/>
    <col min="3" max="3" width="4.61328125" customWidth="1"/>
    <col min="4" max="4" width="6.15234375" customWidth="1"/>
    <col min="5" max="5" width="5.4609375" customWidth="1"/>
    <col min="6" max="6" width="8.69140625" customWidth="1"/>
    <col min="7" max="11" width="5.53515625" style="30" customWidth="1"/>
    <col min="12" max="12" width="3.921875" bestFit="1" customWidth="1"/>
    <col min="13" max="13" width="5.765625" customWidth="1"/>
    <col min="14" max="14" width="7.15234375" bestFit="1" customWidth="1"/>
    <col min="15" max="15" width="8" bestFit="1" customWidth="1"/>
    <col min="16" max="16" width="42.4609375" bestFit="1" customWidth="1"/>
    <col min="17" max="17" width="42.765625" bestFit="1" customWidth="1"/>
    <col min="18" max="18" width="3.84375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</cols>
  <sheetData>
    <row r="1" spans="1:23" s="37" customFormat="1" ht="20.25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</row>
    <row r="2" spans="1:23" ht="6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20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92</v>
      </c>
      <c r="Q2" s="22" t="s">
        <v>89</v>
      </c>
      <c r="R2" s="28" t="s">
        <v>9</v>
      </c>
      <c r="S2" s="29" t="str">
        <f t="shared" ref="S2:U20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>CONCATENATE("Key-Pare-",A2)</f>
        <v>Key-Pare-2</v>
      </c>
    </row>
    <row r="3" spans="1:23" ht="6" customHeight="1" x14ac:dyDescent="0.4">
      <c r="A3" s="24">
        <v>3</v>
      </c>
      <c r="B3" s="2" t="s">
        <v>44</v>
      </c>
      <c r="C3" s="25" t="s">
        <v>146</v>
      </c>
      <c r="D3" s="2" t="s">
        <v>107</v>
      </c>
      <c r="E3" s="2" t="s">
        <v>175</v>
      </c>
      <c r="F3" s="2" t="s">
        <v>173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si="0"/>
        <v>Piso</v>
      </c>
      <c r="M3" s="27" t="str">
        <f t="shared" si="0"/>
        <v>Composição</v>
      </c>
      <c r="N3" s="27" t="str">
        <f t="shared" ref="N3" si="2">(SUBSTITUTE(SUBSTITUTE(CONCATENATE("",E3),"."," ")," De "," de "))</f>
        <v>Resistente</v>
      </c>
      <c r="O3" s="22" t="str">
        <f t="shared" ref="O3" si="3">F3</f>
        <v>Asfaltado</v>
      </c>
      <c r="P3" s="22" t="s">
        <v>198</v>
      </c>
      <c r="Q3" s="46" t="s">
        <v>219</v>
      </c>
      <c r="R3" s="28" t="s">
        <v>9</v>
      </c>
      <c r="S3" s="29" t="str">
        <f t="shared" si="1"/>
        <v>Piso</v>
      </c>
      <c r="T3" s="29" t="str">
        <f t="shared" si="1"/>
        <v>Composição</v>
      </c>
      <c r="U3" s="29" t="str">
        <f t="shared" si="1"/>
        <v>Resistente</v>
      </c>
      <c r="V3" s="29" t="s">
        <v>90</v>
      </c>
      <c r="W3" s="1" t="str">
        <f t="shared" ref="W3" si="4">CONCATENATE("Key-Pare-",A3)</f>
        <v>Key-Pare-3</v>
      </c>
    </row>
    <row r="4" spans="1:23" ht="6" customHeight="1" x14ac:dyDescent="0.4">
      <c r="A4" s="24">
        <v>4</v>
      </c>
      <c r="B4" s="2" t="s">
        <v>44</v>
      </c>
      <c r="C4" s="25" t="s">
        <v>146</v>
      </c>
      <c r="D4" s="2" t="s">
        <v>107</v>
      </c>
      <c r="E4" s="2" t="s">
        <v>175</v>
      </c>
      <c r="F4" s="2" t="s">
        <v>174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ref="L4:L5" si="5">CONCATENATE("", C4)</f>
        <v>Piso</v>
      </c>
      <c r="M4" s="27" t="str">
        <f t="shared" ref="M4:M5" si="6">CONCATENATE("", D4)</f>
        <v>Composição</v>
      </c>
      <c r="N4" s="27" t="str">
        <f t="shared" ref="N4:N5" si="7">(SUBSTITUTE(SUBSTITUTE(CONCATENATE("",E4),"."," ")," De "," de "))</f>
        <v>Resistente</v>
      </c>
      <c r="O4" s="22" t="str">
        <f t="shared" ref="O4:O5" si="8">F4</f>
        <v>Concretado</v>
      </c>
      <c r="P4" s="22" t="s">
        <v>199</v>
      </c>
      <c r="Q4" s="46" t="s">
        <v>220</v>
      </c>
      <c r="R4" s="28" t="s">
        <v>9</v>
      </c>
      <c r="S4" s="29" t="str">
        <f t="shared" ref="S4:S5" si="9">SUBSTITUTE(C4, ".", " ")</f>
        <v>Piso</v>
      </c>
      <c r="T4" s="29" t="str">
        <f t="shared" ref="T4:T5" si="10">SUBSTITUTE(D4, ".", " ")</f>
        <v>Composição</v>
      </c>
      <c r="U4" s="29" t="str">
        <f t="shared" ref="U4:U5" si="11">SUBSTITUTE(E4, ".", " ")</f>
        <v>Resistente</v>
      </c>
      <c r="V4" s="29" t="s">
        <v>90</v>
      </c>
      <c r="W4" s="1" t="str">
        <f t="shared" ref="W4:W5" si="12">CONCATENATE("Key-Pare-",A4)</f>
        <v>Key-Pare-4</v>
      </c>
    </row>
    <row r="5" spans="1:23" ht="6" customHeight="1" x14ac:dyDescent="0.4">
      <c r="A5" s="24">
        <v>5</v>
      </c>
      <c r="B5" s="2" t="s">
        <v>44</v>
      </c>
      <c r="C5" s="25" t="s">
        <v>146</v>
      </c>
      <c r="D5" s="2" t="s">
        <v>107</v>
      </c>
      <c r="E5" s="2" t="s">
        <v>175</v>
      </c>
      <c r="F5" s="2" t="s">
        <v>155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si="5"/>
        <v>Piso</v>
      </c>
      <c r="M5" s="27" t="str">
        <f t="shared" si="6"/>
        <v>Composição</v>
      </c>
      <c r="N5" s="27" t="str">
        <f t="shared" si="7"/>
        <v>Resistente</v>
      </c>
      <c r="O5" s="22" t="str">
        <f t="shared" si="8"/>
        <v>Modular.Automotivo</v>
      </c>
      <c r="P5" s="22" t="s">
        <v>200</v>
      </c>
      <c r="Q5" s="46" t="s">
        <v>221</v>
      </c>
      <c r="R5" s="28" t="s">
        <v>9</v>
      </c>
      <c r="S5" s="29" t="str">
        <f t="shared" si="9"/>
        <v>Piso</v>
      </c>
      <c r="T5" s="29" t="str">
        <f t="shared" si="10"/>
        <v>Composição</v>
      </c>
      <c r="U5" s="29" t="str">
        <f t="shared" si="11"/>
        <v>Resistente</v>
      </c>
      <c r="V5" s="29" t="s">
        <v>90</v>
      </c>
      <c r="W5" s="1" t="str">
        <f t="shared" si="12"/>
        <v>Key-Pare-5</v>
      </c>
    </row>
    <row r="6" spans="1:23" ht="6" customHeight="1" x14ac:dyDescent="0.4">
      <c r="A6" s="24">
        <v>6</v>
      </c>
      <c r="B6" s="2" t="s">
        <v>44</v>
      </c>
      <c r="C6" s="25" t="s">
        <v>146</v>
      </c>
      <c r="D6" s="2" t="s">
        <v>107</v>
      </c>
      <c r="E6" s="2" t="s">
        <v>175</v>
      </c>
      <c r="F6" s="2" t="s">
        <v>172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0"/>
        <v>Piso</v>
      </c>
      <c r="M6" s="27" t="str">
        <f t="shared" si="0"/>
        <v>Composição</v>
      </c>
      <c r="N6" s="27" t="str">
        <f t="shared" ref="N6" si="13">(SUBSTITUTE(SUBSTITUTE(CONCATENATE("",E6),"."," ")," De "," de "))</f>
        <v>Resistente</v>
      </c>
      <c r="O6" s="22" t="str">
        <f t="shared" ref="O6" si="14">F6</f>
        <v>Bloquete.Carro</v>
      </c>
      <c r="P6" s="22" t="s">
        <v>201</v>
      </c>
      <c r="Q6" s="46" t="s">
        <v>222</v>
      </c>
      <c r="R6" s="28" t="s">
        <v>9</v>
      </c>
      <c r="S6" s="29" t="str">
        <f t="shared" si="1"/>
        <v>Piso</v>
      </c>
      <c r="T6" s="29" t="str">
        <f t="shared" si="1"/>
        <v>Composição</v>
      </c>
      <c r="U6" s="29" t="str">
        <f t="shared" si="1"/>
        <v>Resistente</v>
      </c>
      <c r="V6" s="29" t="s">
        <v>90</v>
      </c>
      <c r="W6" s="1" t="str">
        <f t="shared" ref="W6" si="15">CONCATENATE("Key-Pare-",A6)</f>
        <v>Key-Pare-6</v>
      </c>
    </row>
    <row r="7" spans="1:23" ht="6" customHeight="1" x14ac:dyDescent="0.4">
      <c r="A7" s="24">
        <v>7</v>
      </c>
      <c r="B7" s="2" t="s">
        <v>44</v>
      </c>
      <c r="C7" s="25" t="s">
        <v>146</v>
      </c>
      <c r="D7" s="2" t="s">
        <v>107</v>
      </c>
      <c r="E7" s="2" t="s">
        <v>159</v>
      </c>
      <c r="F7" s="2" t="s">
        <v>160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ref="L7" si="16">CONCATENATE("", C7)</f>
        <v>Piso</v>
      </c>
      <c r="M7" s="27" t="str">
        <f t="shared" ref="M7" si="17">CONCATENATE("", D7)</f>
        <v>Composição</v>
      </c>
      <c r="N7" s="27" t="str">
        <f t="shared" ref="N7" si="18">(SUBSTITUTE(SUBSTITUTE(CONCATENATE("",E7),"."," ")," De "," de "))</f>
        <v>Acessível</v>
      </c>
      <c r="O7" s="22" t="str">
        <f t="shared" ref="O7" si="19">F7</f>
        <v>Tátil.Alerta</v>
      </c>
      <c r="P7" s="22" t="s">
        <v>202</v>
      </c>
      <c r="Q7" s="46" t="s">
        <v>223</v>
      </c>
      <c r="R7" s="28" t="s">
        <v>9</v>
      </c>
      <c r="S7" s="29" t="str">
        <f t="shared" ref="S7" si="20">SUBSTITUTE(C7, ".", " ")</f>
        <v>Piso</v>
      </c>
      <c r="T7" s="29" t="str">
        <f t="shared" ref="T7" si="21">SUBSTITUTE(D7, ".", " ")</f>
        <v>Composição</v>
      </c>
      <c r="U7" s="29" t="str">
        <f t="shared" ref="U7" si="22">SUBSTITUTE(E7, ".", " ")</f>
        <v>Acessível</v>
      </c>
      <c r="V7" s="29" t="s">
        <v>90</v>
      </c>
      <c r="W7" s="1" t="str">
        <f t="shared" ref="W7" si="23">CONCATENATE("Key-Pare-",A7)</f>
        <v>Key-Pare-7</v>
      </c>
    </row>
    <row r="8" spans="1:23" ht="6" customHeight="1" x14ac:dyDescent="0.4">
      <c r="A8" s="24">
        <v>8</v>
      </c>
      <c r="B8" s="2" t="s">
        <v>44</v>
      </c>
      <c r="C8" s="25" t="s">
        <v>146</v>
      </c>
      <c r="D8" s="2" t="s">
        <v>107</v>
      </c>
      <c r="E8" s="2" t="s">
        <v>159</v>
      </c>
      <c r="F8" s="2" t="s">
        <v>161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0"/>
        <v>Piso</v>
      </c>
      <c r="M8" s="27" t="str">
        <f t="shared" si="0"/>
        <v>Composição</v>
      </c>
      <c r="N8" s="27" t="str">
        <f t="shared" ref="N8:N18" si="24">(SUBSTITUTE(SUBSTITUTE(CONCATENATE("",E8),"."," ")," De "," de "))</f>
        <v>Acessível</v>
      </c>
      <c r="O8" s="22" t="str">
        <f t="shared" ref="O8:O18" si="25">F8</f>
        <v>Tátil.Direcional</v>
      </c>
      <c r="P8" s="22" t="s">
        <v>203</v>
      </c>
      <c r="Q8" s="46" t="s">
        <v>224</v>
      </c>
      <c r="R8" s="28" t="s">
        <v>9</v>
      </c>
      <c r="S8" s="29" t="str">
        <f t="shared" si="1"/>
        <v>Piso</v>
      </c>
      <c r="T8" s="29" t="str">
        <f t="shared" si="1"/>
        <v>Composição</v>
      </c>
      <c r="U8" s="29" t="str">
        <f t="shared" si="1"/>
        <v>Acessível</v>
      </c>
      <c r="V8" s="29" t="s">
        <v>90</v>
      </c>
      <c r="W8" s="1" t="str">
        <f t="shared" ref="W8:W18" si="26">CONCATENATE("Key-Pare-",A8)</f>
        <v>Key-Pare-8</v>
      </c>
    </row>
    <row r="9" spans="1:23" ht="6" customHeight="1" x14ac:dyDescent="0.4">
      <c r="A9" s="24">
        <v>9</v>
      </c>
      <c r="B9" s="2" t="s">
        <v>44</v>
      </c>
      <c r="C9" s="25" t="s">
        <v>146</v>
      </c>
      <c r="D9" s="2" t="s">
        <v>107</v>
      </c>
      <c r="E9" s="2" t="s">
        <v>151</v>
      </c>
      <c r="F9" s="2" t="s">
        <v>150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Piso</v>
      </c>
      <c r="M9" s="27" t="str">
        <f t="shared" si="0"/>
        <v>Composição</v>
      </c>
      <c r="N9" s="27" t="str">
        <f t="shared" si="24"/>
        <v>Drenante</v>
      </c>
      <c r="O9" s="22" t="str">
        <f t="shared" si="25"/>
        <v>Intertravado</v>
      </c>
      <c r="P9" s="22" t="s">
        <v>204</v>
      </c>
      <c r="Q9" s="46" t="s">
        <v>225</v>
      </c>
      <c r="R9" s="28" t="s">
        <v>9</v>
      </c>
      <c r="S9" s="29" t="str">
        <f t="shared" si="1"/>
        <v>Piso</v>
      </c>
      <c r="T9" s="29" t="str">
        <f t="shared" si="1"/>
        <v>Composição</v>
      </c>
      <c r="U9" s="29" t="str">
        <f t="shared" si="1"/>
        <v>Drenante</v>
      </c>
      <c r="V9" s="29" t="s">
        <v>90</v>
      </c>
      <c r="W9" s="1" t="str">
        <f t="shared" si="26"/>
        <v>Key-Pare-9</v>
      </c>
    </row>
    <row r="10" spans="1:23" ht="6" customHeight="1" x14ac:dyDescent="0.4">
      <c r="A10" s="24">
        <v>10</v>
      </c>
      <c r="B10" s="2" t="s">
        <v>44</v>
      </c>
      <c r="C10" s="25" t="s">
        <v>146</v>
      </c>
      <c r="D10" s="2" t="s">
        <v>107</v>
      </c>
      <c r="E10" s="2" t="s">
        <v>151</v>
      </c>
      <c r="F10" s="2" t="s">
        <v>152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si="0"/>
        <v>Piso</v>
      </c>
      <c r="M10" s="27" t="str">
        <f t="shared" si="0"/>
        <v>Composição</v>
      </c>
      <c r="N10" s="27" t="str">
        <f t="shared" si="24"/>
        <v>Drenante</v>
      </c>
      <c r="O10" s="22" t="str">
        <f t="shared" si="25"/>
        <v>Fulget</v>
      </c>
      <c r="P10" s="22" t="s">
        <v>205</v>
      </c>
      <c r="Q10" s="46" t="s">
        <v>226</v>
      </c>
      <c r="R10" s="28" t="s">
        <v>9</v>
      </c>
      <c r="S10" s="29" t="str">
        <f t="shared" si="1"/>
        <v>Piso</v>
      </c>
      <c r="T10" s="29" t="str">
        <f t="shared" si="1"/>
        <v>Composição</v>
      </c>
      <c r="U10" s="29" t="str">
        <f t="shared" si="1"/>
        <v>Drenante</v>
      </c>
      <c r="V10" s="29" t="s">
        <v>90</v>
      </c>
      <c r="W10" s="1" t="str">
        <f t="shared" si="26"/>
        <v>Key-Pare-10</v>
      </c>
    </row>
    <row r="11" spans="1:23" ht="6" customHeight="1" x14ac:dyDescent="0.4">
      <c r="A11" s="24">
        <v>11</v>
      </c>
      <c r="B11" s="2" t="s">
        <v>44</v>
      </c>
      <c r="C11" s="25" t="s">
        <v>146</v>
      </c>
      <c r="D11" s="2" t="s">
        <v>107</v>
      </c>
      <c r="E11" s="2" t="s">
        <v>151</v>
      </c>
      <c r="F11" s="2" t="s">
        <v>171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ref="L11:L14" si="27">CONCATENATE("", C11)</f>
        <v>Piso</v>
      </c>
      <c r="M11" s="27" t="str">
        <f t="shared" ref="M11:M14" si="28">CONCATENATE("", D11)</f>
        <v>Composição</v>
      </c>
      <c r="N11" s="27" t="str">
        <f t="shared" ref="N11:N14" si="29">(SUBSTITUTE(SUBSTITUTE(CONCATENATE("",E11),"."," ")," De "," de "))</f>
        <v>Drenante</v>
      </c>
      <c r="O11" s="22" t="str">
        <f t="shared" ref="O11:O14" si="30">F11</f>
        <v>Bloquete.Grama</v>
      </c>
      <c r="P11" s="22" t="s">
        <v>206</v>
      </c>
      <c r="Q11" s="46" t="s">
        <v>227</v>
      </c>
      <c r="R11" s="28" t="s">
        <v>9</v>
      </c>
      <c r="S11" s="29" t="str">
        <f t="shared" ref="S11:S14" si="31">SUBSTITUTE(C11, ".", " ")</f>
        <v>Piso</v>
      </c>
      <c r="T11" s="29" t="str">
        <f t="shared" ref="T11:T14" si="32">SUBSTITUTE(D11, ".", " ")</f>
        <v>Composição</v>
      </c>
      <c r="U11" s="29" t="str">
        <f t="shared" ref="U11:U14" si="33">SUBSTITUTE(E11, ".", " ")</f>
        <v>Drenante</v>
      </c>
      <c r="V11" s="29" t="s">
        <v>90</v>
      </c>
      <c r="W11" s="1" t="str">
        <f t="shared" ref="W11:W14" si="34">CONCATENATE("Key-Pare-",A11)</f>
        <v>Key-Pare-11</v>
      </c>
    </row>
    <row r="12" spans="1:23" ht="6" customHeight="1" x14ac:dyDescent="0.4">
      <c r="A12" s="24">
        <v>12</v>
      </c>
      <c r="B12" s="2" t="s">
        <v>44</v>
      </c>
      <c r="C12" s="25" t="s">
        <v>146</v>
      </c>
      <c r="D12" s="2" t="s">
        <v>107</v>
      </c>
      <c r="E12" s="2" t="s">
        <v>153</v>
      </c>
      <c r="F12" s="2" t="s">
        <v>147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ref="L12" si="35">CONCATENATE("", C12)</f>
        <v>Piso</v>
      </c>
      <c r="M12" s="27" t="str">
        <f t="shared" ref="M12" si="36">CONCATENATE("", D12)</f>
        <v>Composição</v>
      </c>
      <c r="N12" s="27" t="str">
        <f t="shared" ref="N12" si="37">(SUBSTITUTE(SUBSTITUTE(CONCATENATE("",E12),"."," ")," De "," de "))</f>
        <v>Paginado</v>
      </c>
      <c r="O12" s="22" t="str">
        <f t="shared" ref="O12" si="38">F12</f>
        <v>Taco</v>
      </c>
      <c r="P12" s="22" t="s">
        <v>207</v>
      </c>
      <c r="Q12" s="46" t="s">
        <v>228</v>
      </c>
      <c r="R12" s="28" t="s">
        <v>9</v>
      </c>
      <c r="S12" s="29" t="str">
        <f t="shared" ref="S12" si="39">SUBSTITUTE(C12, ".", " ")</f>
        <v>Piso</v>
      </c>
      <c r="T12" s="29" t="str">
        <f t="shared" ref="T12" si="40">SUBSTITUTE(D12, ".", " ")</f>
        <v>Composição</v>
      </c>
      <c r="U12" s="29" t="str">
        <f t="shared" ref="U12" si="41">SUBSTITUTE(E12, ".", " ")</f>
        <v>Paginado</v>
      </c>
      <c r="V12" s="29" t="s">
        <v>90</v>
      </c>
      <c r="W12" s="1" t="str">
        <f t="shared" ref="W12" si="42">CONCATENATE("Key-Pare-",A12)</f>
        <v>Key-Pare-12</v>
      </c>
    </row>
    <row r="13" spans="1:23" ht="6" customHeight="1" x14ac:dyDescent="0.4">
      <c r="A13" s="24">
        <v>13</v>
      </c>
      <c r="B13" s="2" t="s">
        <v>44</v>
      </c>
      <c r="C13" s="25" t="s">
        <v>146</v>
      </c>
      <c r="D13" s="2" t="s">
        <v>107</v>
      </c>
      <c r="E13" s="2" t="s">
        <v>153</v>
      </c>
      <c r="F13" s="2" t="s">
        <v>157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27"/>
        <v>Piso</v>
      </c>
      <c r="M13" s="27" t="str">
        <f t="shared" si="28"/>
        <v>Composição</v>
      </c>
      <c r="N13" s="27" t="str">
        <f t="shared" si="29"/>
        <v>Paginado</v>
      </c>
      <c r="O13" s="22" t="str">
        <f t="shared" si="30"/>
        <v>Vinílico</v>
      </c>
      <c r="P13" s="22" t="s">
        <v>208</v>
      </c>
      <c r="Q13" s="46" t="s">
        <v>229</v>
      </c>
      <c r="R13" s="28" t="s">
        <v>9</v>
      </c>
      <c r="S13" s="29" t="str">
        <f t="shared" si="31"/>
        <v>Piso</v>
      </c>
      <c r="T13" s="29" t="str">
        <f t="shared" si="32"/>
        <v>Composição</v>
      </c>
      <c r="U13" s="29" t="str">
        <f t="shared" si="33"/>
        <v>Paginado</v>
      </c>
      <c r="V13" s="29" t="s">
        <v>90</v>
      </c>
      <c r="W13" s="1" t="str">
        <f t="shared" si="34"/>
        <v>Key-Pare-13</v>
      </c>
    </row>
    <row r="14" spans="1:23" ht="6" customHeight="1" x14ac:dyDescent="0.4">
      <c r="A14" s="24">
        <v>14</v>
      </c>
      <c r="B14" s="2" t="s">
        <v>44</v>
      </c>
      <c r="C14" s="25" t="s">
        <v>146</v>
      </c>
      <c r="D14" s="2" t="s">
        <v>107</v>
      </c>
      <c r="E14" s="2" t="s">
        <v>153</v>
      </c>
      <c r="F14" s="2" t="s">
        <v>164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si="27"/>
        <v>Piso</v>
      </c>
      <c r="M14" s="27" t="str">
        <f t="shared" si="28"/>
        <v>Composição</v>
      </c>
      <c r="N14" s="27" t="str">
        <f t="shared" si="29"/>
        <v>Paginado</v>
      </c>
      <c r="O14" s="22" t="str">
        <f t="shared" si="30"/>
        <v>Piso.Cerâmico</v>
      </c>
      <c r="P14" s="22" t="s">
        <v>209</v>
      </c>
      <c r="Q14" s="46" t="s">
        <v>230</v>
      </c>
      <c r="R14" s="28" t="s">
        <v>9</v>
      </c>
      <c r="S14" s="29" t="str">
        <f t="shared" si="31"/>
        <v>Piso</v>
      </c>
      <c r="T14" s="29" t="str">
        <f t="shared" si="32"/>
        <v>Composição</v>
      </c>
      <c r="U14" s="29" t="str">
        <f t="shared" si="33"/>
        <v>Paginado</v>
      </c>
      <c r="V14" s="29" t="s">
        <v>90</v>
      </c>
      <c r="W14" s="1" t="str">
        <f t="shared" si="34"/>
        <v>Key-Pare-14</v>
      </c>
    </row>
    <row r="15" spans="1:23" ht="6" customHeight="1" x14ac:dyDescent="0.4">
      <c r="A15" s="24">
        <v>15</v>
      </c>
      <c r="B15" s="2" t="s">
        <v>44</v>
      </c>
      <c r="C15" s="25" t="s">
        <v>146</v>
      </c>
      <c r="D15" s="2" t="s">
        <v>107</v>
      </c>
      <c r="E15" s="2" t="s">
        <v>153</v>
      </c>
      <c r="F15" s="2" t="s">
        <v>163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si="0"/>
        <v>Piso</v>
      </c>
      <c r="M15" s="27" t="str">
        <f t="shared" si="0"/>
        <v>Composição</v>
      </c>
      <c r="N15" s="27" t="str">
        <f t="shared" si="24"/>
        <v>Paginado</v>
      </c>
      <c r="O15" s="22" t="str">
        <f t="shared" si="25"/>
        <v>Piso.Porcelanato</v>
      </c>
      <c r="P15" s="22" t="s">
        <v>210</v>
      </c>
      <c r="Q15" s="46" t="s">
        <v>231</v>
      </c>
      <c r="R15" s="28" t="s">
        <v>9</v>
      </c>
      <c r="S15" s="29" t="str">
        <f t="shared" si="1"/>
        <v>Piso</v>
      </c>
      <c r="T15" s="29" t="str">
        <f t="shared" si="1"/>
        <v>Composição</v>
      </c>
      <c r="U15" s="29" t="str">
        <f t="shared" si="1"/>
        <v>Paginado</v>
      </c>
      <c r="V15" s="29" t="s">
        <v>90</v>
      </c>
      <c r="W15" s="1" t="str">
        <f t="shared" si="26"/>
        <v>Key-Pare-15</v>
      </c>
    </row>
    <row r="16" spans="1:23" ht="6" customHeight="1" x14ac:dyDescent="0.4">
      <c r="A16" s="24">
        <v>16</v>
      </c>
      <c r="B16" s="2" t="s">
        <v>44</v>
      </c>
      <c r="C16" s="25" t="s">
        <v>146</v>
      </c>
      <c r="D16" s="2" t="s">
        <v>107</v>
      </c>
      <c r="E16" s="2" t="s">
        <v>153</v>
      </c>
      <c r="F16" s="2" t="s">
        <v>158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si="0"/>
        <v>Piso</v>
      </c>
      <c r="M16" s="27" t="str">
        <f t="shared" si="0"/>
        <v>Composição</v>
      </c>
      <c r="N16" s="27" t="str">
        <f t="shared" ref="N16" si="43">(SUBSTITUTE(SUBSTITUTE(CONCATENATE("",E16),"."," ")," De "," de "))</f>
        <v>Paginado</v>
      </c>
      <c r="O16" s="22" t="str">
        <f t="shared" ref="O16" si="44">F16</f>
        <v>Pedra.Natural</v>
      </c>
      <c r="P16" s="22" t="s">
        <v>211</v>
      </c>
      <c r="Q16" s="46" t="s">
        <v>232</v>
      </c>
      <c r="R16" s="28" t="s">
        <v>9</v>
      </c>
      <c r="S16" s="29" t="str">
        <f t="shared" si="1"/>
        <v>Piso</v>
      </c>
      <c r="T16" s="29" t="str">
        <f t="shared" si="1"/>
        <v>Composição</v>
      </c>
      <c r="U16" s="29" t="str">
        <f t="shared" si="1"/>
        <v>Paginado</v>
      </c>
      <c r="V16" s="29" t="s">
        <v>90</v>
      </c>
      <c r="W16" s="1" t="str">
        <f t="shared" ref="W16" si="45">CONCATENATE("Key-Pare-",A16)</f>
        <v>Key-Pare-16</v>
      </c>
    </row>
    <row r="17" spans="1:23" ht="6" customHeight="1" x14ac:dyDescent="0.4">
      <c r="A17" s="24">
        <v>17</v>
      </c>
      <c r="B17" s="2" t="s">
        <v>44</v>
      </c>
      <c r="C17" s="25" t="s">
        <v>146</v>
      </c>
      <c r="D17" s="2" t="s">
        <v>107</v>
      </c>
      <c r="E17" s="2" t="s">
        <v>153</v>
      </c>
      <c r="F17" s="2" t="s">
        <v>162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ref="L17:L18" si="46">CONCATENATE("", C17)</f>
        <v>Piso</v>
      </c>
      <c r="M17" s="27" t="str">
        <f t="shared" ref="M17:M18" si="47">CONCATENATE("", D17)</f>
        <v>Composição</v>
      </c>
      <c r="N17" s="27" t="str">
        <f t="shared" si="24"/>
        <v>Paginado</v>
      </c>
      <c r="O17" s="22" t="str">
        <f t="shared" si="25"/>
        <v>Pedra.Sintética</v>
      </c>
      <c r="P17" s="22" t="s">
        <v>212</v>
      </c>
      <c r="Q17" s="46" t="s">
        <v>233</v>
      </c>
      <c r="R17" s="28" t="s">
        <v>9</v>
      </c>
      <c r="S17" s="29" t="str">
        <f t="shared" ref="S17:S18" si="48">SUBSTITUTE(C17, ".", " ")</f>
        <v>Piso</v>
      </c>
      <c r="T17" s="29" t="str">
        <f t="shared" ref="T17:T18" si="49">SUBSTITUTE(D17, ".", " ")</f>
        <v>Composição</v>
      </c>
      <c r="U17" s="29" t="str">
        <f t="shared" ref="U17:U18" si="50">SUBSTITUTE(E17, ".", " ")</f>
        <v>Paginado</v>
      </c>
      <c r="V17" s="29" t="s">
        <v>90</v>
      </c>
      <c r="W17" s="1" t="str">
        <f t="shared" si="26"/>
        <v>Key-Pare-17</v>
      </c>
    </row>
    <row r="18" spans="1:23" ht="6" customHeight="1" x14ac:dyDescent="0.4">
      <c r="A18" s="24">
        <v>18</v>
      </c>
      <c r="B18" s="2" t="s">
        <v>44</v>
      </c>
      <c r="C18" s="25" t="s">
        <v>146</v>
      </c>
      <c r="D18" s="2" t="s">
        <v>107</v>
      </c>
      <c r="E18" s="2" t="s">
        <v>153</v>
      </c>
      <c r="F18" s="2" t="s">
        <v>154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46"/>
        <v>Piso</v>
      </c>
      <c r="M18" s="27" t="str">
        <f t="shared" si="47"/>
        <v>Composição</v>
      </c>
      <c r="N18" s="27" t="str">
        <f t="shared" si="24"/>
        <v>Paginado</v>
      </c>
      <c r="O18" s="22" t="str">
        <f t="shared" si="25"/>
        <v>Elevado</v>
      </c>
      <c r="P18" s="22" t="s">
        <v>213</v>
      </c>
      <c r="Q18" s="46" t="s">
        <v>234</v>
      </c>
      <c r="R18" s="28" t="s">
        <v>9</v>
      </c>
      <c r="S18" s="29" t="str">
        <f t="shared" si="48"/>
        <v>Piso</v>
      </c>
      <c r="T18" s="29" t="str">
        <f t="shared" si="49"/>
        <v>Composição</v>
      </c>
      <c r="U18" s="29" t="str">
        <f t="shared" si="50"/>
        <v>Paginado</v>
      </c>
      <c r="V18" s="29" t="s">
        <v>90</v>
      </c>
      <c r="W18" s="1" t="str">
        <f t="shared" si="26"/>
        <v>Key-Pare-18</v>
      </c>
    </row>
    <row r="19" spans="1:23" ht="6" customHeight="1" x14ac:dyDescent="0.4">
      <c r="A19" s="24">
        <v>19</v>
      </c>
      <c r="B19" s="2" t="s">
        <v>44</v>
      </c>
      <c r="C19" s="25" t="s">
        <v>146</v>
      </c>
      <c r="D19" s="2" t="s">
        <v>107</v>
      </c>
      <c r="E19" s="2" t="s">
        <v>153</v>
      </c>
      <c r="F19" s="2" t="s">
        <v>165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si="0"/>
        <v>Piso</v>
      </c>
      <c r="M19" s="27" t="str">
        <f t="shared" si="0"/>
        <v>Composição</v>
      </c>
      <c r="N19" s="27" t="str">
        <f t="shared" ref="N19:N22" si="51">(SUBSTITUTE(SUBSTITUTE(CONCATENATE("",E19),"."," ")," De "," de "))</f>
        <v>Paginado</v>
      </c>
      <c r="O19" s="22" t="str">
        <f t="shared" ref="O19:O22" si="52">F19</f>
        <v>Bloco.Vídro</v>
      </c>
      <c r="P19" s="22" t="s">
        <v>214</v>
      </c>
      <c r="Q19" s="46" t="s">
        <v>235</v>
      </c>
      <c r="R19" s="28" t="s">
        <v>9</v>
      </c>
      <c r="S19" s="29" t="str">
        <f t="shared" si="1"/>
        <v>Piso</v>
      </c>
      <c r="T19" s="29" t="str">
        <f t="shared" si="1"/>
        <v>Composição</v>
      </c>
      <c r="U19" s="29" t="str">
        <f t="shared" si="1"/>
        <v>Paginado</v>
      </c>
      <c r="V19" s="29" t="s">
        <v>90</v>
      </c>
      <c r="W19" s="1" t="str">
        <f t="shared" ref="W19:W22" si="53">CONCATENATE("Key-Pare-",A19)</f>
        <v>Key-Pare-19</v>
      </c>
    </row>
    <row r="20" spans="1:23" ht="6" customHeight="1" x14ac:dyDescent="0.4">
      <c r="A20" s="24">
        <v>20</v>
      </c>
      <c r="B20" s="2" t="s">
        <v>44</v>
      </c>
      <c r="C20" s="25" t="s">
        <v>146</v>
      </c>
      <c r="D20" s="2" t="s">
        <v>107</v>
      </c>
      <c r="E20" s="2" t="s">
        <v>149</v>
      </c>
      <c r="F20" s="2" t="s">
        <v>156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si="0"/>
        <v>Piso</v>
      </c>
      <c r="M20" s="27" t="str">
        <f t="shared" si="0"/>
        <v>Composição</v>
      </c>
      <c r="N20" s="27" t="str">
        <f t="shared" si="51"/>
        <v>Contínuo</v>
      </c>
      <c r="O20" s="22" t="str">
        <f t="shared" si="52"/>
        <v>Carpete</v>
      </c>
      <c r="P20" s="22" t="s">
        <v>215</v>
      </c>
      <c r="Q20" s="46" t="s">
        <v>236</v>
      </c>
      <c r="R20" s="28" t="s">
        <v>9</v>
      </c>
      <c r="S20" s="29" t="str">
        <f t="shared" si="1"/>
        <v>Piso</v>
      </c>
      <c r="T20" s="29" t="str">
        <f t="shared" si="1"/>
        <v>Composição</v>
      </c>
      <c r="U20" s="29" t="str">
        <f t="shared" si="1"/>
        <v>Contínuo</v>
      </c>
      <c r="V20" s="29" t="s">
        <v>90</v>
      </c>
      <c r="W20" s="1" t="str">
        <f t="shared" si="53"/>
        <v>Key-Pare-20</v>
      </c>
    </row>
    <row r="21" spans="1:23" ht="6" customHeight="1" x14ac:dyDescent="0.4">
      <c r="A21" s="24">
        <v>21</v>
      </c>
      <c r="B21" s="2" t="s">
        <v>44</v>
      </c>
      <c r="C21" s="25" t="s">
        <v>146</v>
      </c>
      <c r="D21" s="2" t="s">
        <v>107</v>
      </c>
      <c r="E21" s="2" t="s">
        <v>149</v>
      </c>
      <c r="F21" s="2" t="s">
        <v>166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ref="L21:L22" si="54">CONCATENATE("", C21)</f>
        <v>Piso</v>
      </c>
      <c r="M21" s="27" t="str">
        <f t="shared" ref="M21:M22" si="55">CONCATENATE("", D21)</f>
        <v>Composição</v>
      </c>
      <c r="N21" s="27" t="str">
        <f t="shared" si="51"/>
        <v>Contínuo</v>
      </c>
      <c r="O21" s="22" t="str">
        <f t="shared" si="52"/>
        <v>Manta</v>
      </c>
      <c r="P21" s="22" t="s">
        <v>216</v>
      </c>
      <c r="Q21" s="46" t="s">
        <v>237</v>
      </c>
      <c r="R21" s="28" t="s">
        <v>9</v>
      </c>
      <c r="S21" s="29" t="str">
        <f t="shared" ref="S21:S22" si="56">SUBSTITUTE(C21, ".", " ")</f>
        <v>Piso</v>
      </c>
      <c r="T21" s="29" t="str">
        <f t="shared" ref="T21:T22" si="57">SUBSTITUTE(D21, ".", " ")</f>
        <v>Composição</v>
      </c>
      <c r="U21" s="29" t="str">
        <f t="shared" ref="U21:U22" si="58">SUBSTITUTE(E21, ".", " ")</f>
        <v>Contínuo</v>
      </c>
      <c r="V21" s="29" t="s">
        <v>90</v>
      </c>
      <c r="W21" s="1" t="str">
        <f t="shared" si="53"/>
        <v>Key-Pare-21</v>
      </c>
    </row>
    <row r="22" spans="1:23" ht="6" customHeight="1" x14ac:dyDescent="0.4">
      <c r="A22" s="24">
        <v>22</v>
      </c>
      <c r="B22" s="2" t="s">
        <v>44</v>
      </c>
      <c r="C22" s="25" t="s">
        <v>146</v>
      </c>
      <c r="D22" s="2" t="s">
        <v>107</v>
      </c>
      <c r="E22" s="2" t="s">
        <v>149</v>
      </c>
      <c r="F22" s="2" t="s">
        <v>167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54"/>
        <v>Piso</v>
      </c>
      <c r="M22" s="27" t="str">
        <f t="shared" si="55"/>
        <v>Composição</v>
      </c>
      <c r="N22" s="27" t="str">
        <f t="shared" si="51"/>
        <v>Contínuo</v>
      </c>
      <c r="O22" s="22" t="str">
        <f t="shared" si="52"/>
        <v>Cimentado</v>
      </c>
      <c r="P22" s="22" t="s">
        <v>217</v>
      </c>
      <c r="Q22" s="46" t="s">
        <v>238</v>
      </c>
      <c r="R22" s="28" t="s">
        <v>9</v>
      </c>
      <c r="S22" s="29" t="str">
        <f t="shared" si="56"/>
        <v>Piso</v>
      </c>
      <c r="T22" s="29" t="str">
        <f t="shared" si="57"/>
        <v>Composição</v>
      </c>
      <c r="U22" s="29" t="str">
        <f t="shared" si="58"/>
        <v>Contínuo</v>
      </c>
      <c r="V22" s="29" t="s">
        <v>90</v>
      </c>
      <c r="W22" s="1" t="str">
        <f t="shared" si="53"/>
        <v>Key-Pare-22</v>
      </c>
    </row>
    <row r="23" spans="1:23" ht="6" customHeight="1" x14ac:dyDescent="0.4">
      <c r="A23" s="24">
        <v>23</v>
      </c>
      <c r="B23" s="2" t="s">
        <v>44</v>
      </c>
      <c r="C23" s="25" t="s">
        <v>146</v>
      </c>
      <c r="D23" s="2" t="s">
        <v>107</v>
      </c>
      <c r="E23" s="2" t="s">
        <v>149</v>
      </c>
      <c r="F23" s="2" t="s">
        <v>170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ref="L23" si="59">CONCATENATE("", C23)</f>
        <v>Piso</v>
      </c>
      <c r="M23" s="27" t="str">
        <f t="shared" ref="M23" si="60">CONCATENATE("", D23)</f>
        <v>Composição</v>
      </c>
      <c r="N23" s="27" t="str">
        <f t="shared" ref="N23" si="61">(SUBSTITUTE(SUBSTITUTE(CONCATENATE("",E23),"."," ")," De "," de "))</f>
        <v>Contínuo</v>
      </c>
      <c r="O23" s="22" t="str">
        <f t="shared" ref="O23" si="62">F23</f>
        <v>Piso.Verde</v>
      </c>
      <c r="P23" s="22" t="s">
        <v>218</v>
      </c>
      <c r="Q23" s="46" t="s">
        <v>239</v>
      </c>
      <c r="R23" s="28" t="s">
        <v>9</v>
      </c>
      <c r="S23" s="29" t="str">
        <f t="shared" ref="S23" si="63">SUBSTITUTE(C23, ".", " ")</f>
        <v>Piso</v>
      </c>
      <c r="T23" s="29" t="str">
        <f t="shared" ref="T23" si="64">SUBSTITUTE(D23, ".", " ")</f>
        <v>Composição</v>
      </c>
      <c r="U23" s="29" t="str">
        <f t="shared" ref="U23" si="65">SUBSTITUTE(E23, ".", " ")</f>
        <v>Contínuo</v>
      </c>
      <c r="V23" s="29" t="s">
        <v>90</v>
      </c>
      <c r="W23" s="1" t="str">
        <f t="shared" ref="W23" si="66">CONCATENATE("Key-Pare-",A23)</f>
        <v>Key-Pare-23</v>
      </c>
    </row>
    <row r="24" spans="1:23" ht="6" customHeight="1" x14ac:dyDescent="0.4">
      <c r="A24" s="24">
        <v>24</v>
      </c>
      <c r="B24" s="2" t="s">
        <v>44</v>
      </c>
      <c r="C24" s="25" t="s">
        <v>146</v>
      </c>
      <c r="D24" s="2" t="s">
        <v>107</v>
      </c>
      <c r="E24" s="2" t="s">
        <v>97</v>
      </c>
      <c r="F24" s="26" t="s">
        <v>106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" si="67">CONCATENATE("", C24)</f>
        <v>Piso</v>
      </c>
      <c r="M24" s="27" t="str">
        <f t="shared" ref="M24" si="68">CONCATENATE("", D24)</f>
        <v>Composição</v>
      </c>
      <c r="N24" s="27" t="str">
        <f t="shared" ref="N24" si="69">(SUBSTITUTE(SUBSTITUTE(CONCATENATE("",E24),"."," ")," De "," de "))</f>
        <v>Argamassa</v>
      </c>
      <c r="O24" s="22" t="str">
        <f t="shared" ref="O24" si="70">F24</f>
        <v>Niveladora</v>
      </c>
      <c r="P24" s="48" t="s">
        <v>185</v>
      </c>
      <c r="Q24" s="46" t="s">
        <v>240</v>
      </c>
      <c r="R24" s="28" t="s">
        <v>9</v>
      </c>
      <c r="S24" s="29" t="str">
        <f t="shared" ref="S24" si="71">SUBSTITUTE(C24, ".", " ")</f>
        <v>Piso</v>
      </c>
      <c r="T24" s="29" t="str">
        <f t="shared" ref="T24" si="72">SUBSTITUTE(D24, ".", " ")</f>
        <v>Composição</v>
      </c>
      <c r="U24" s="29" t="str">
        <f t="shared" ref="U24" si="73">SUBSTITUTE(E24, ".", " ")</f>
        <v>Argamassa</v>
      </c>
      <c r="V24" s="29" t="s">
        <v>90</v>
      </c>
      <c r="W24" s="1" t="str">
        <f t="shared" ref="W24:W33" si="74">CONCATENATE("Key-Pare-",A24)</f>
        <v>Key-Pare-24</v>
      </c>
    </row>
    <row r="25" spans="1:23" ht="6" customHeight="1" x14ac:dyDescent="0.4">
      <c r="A25" s="24">
        <v>25</v>
      </c>
      <c r="B25" s="2" t="s">
        <v>44</v>
      </c>
      <c r="C25" s="25" t="s">
        <v>146</v>
      </c>
      <c r="D25" s="2" t="s">
        <v>107</v>
      </c>
      <c r="E25" s="2" t="s">
        <v>97</v>
      </c>
      <c r="F25" s="26" t="s">
        <v>98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ref="L25:L33" si="75">CONCATENATE("", C25)</f>
        <v>Piso</v>
      </c>
      <c r="M25" s="27" t="str">
        <f t="shared" ref="M25:M33" si="76">CONCATENATE("", D25)</f>
        <v>Composição</v>
      </c>
      <c r="N25" s="27" t="str">
        <f t="shared" ref="N25:N33" si="77">(SUBSTITUTE(SUBSTITUTE(CONCATENATE("",E25),"."," ")," De "," de "))</f>
        <v>Argamassa</v>
      </c>
      <c r="O25" s="22" t="str">
        <f t="shared" ref="O25:O33" si="78">F25</f>
        <v>Colante</v>
      </c>
      <c r="P25" s="48" t="s">
        <v>105</v>
      </c>
      <c r="Q25" s="46" t="s">
        <v>241</v>
      </c>
      <c r="R25" s="28" t="s">
        <v>9</v>
      </c>
      <c r="S25" s="29" t="str">
        <f t="shared" ref="S25:S33" si="79">SUBSTITUTE(C25, ".", " ")</f>
        <v>Piso</v>
      </c>
      <c r="T25" s="29" t="str">
        <f t="shared" ref="T25:T33" si="80">SUBSTITUTE(D25, ".", " ")</f>
        <v>Composição</v>
      </c>
      <c r="U25" s="29" t="str">
        <f t="shared" ref="U25:U33" si="81">SUBSTITUTE(E25, ".", " ")</f>
        <v>Argamassa</v>
      </c>
      <c r="V25" s="29" t="s">
        <v>90</v>
      </c>
      <c r="W25" s="1" t="str">
        <f t="shared" si="74"/>
        <v>Key-Pare-25</v>
      </c>
    </row>
    <row r="26" spans="1:23" ht="6" customHeight="1" x14ac:dyDescent="0.4">
      <c r="A26" s="24">
        <v>26</v>
      </c>
      <c r="B26" s="2" t="s">
        <v>44</v>
      </c>
      <c r="C26" s="25" t="s">
        <v>146</v>
      </c>
      <c r="D26" s="2" t="s">
        <v>107</v>
      </c>
      <c r="E26" s="2" t="s">
        <v>97</v>
      </c>
      <c r="F26" s="26" t="s">
        <v>99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75"/>
        <v>Piso</v>
      </c>
      <c r="M26" s="27" t="str">
        <f t="shared" si="76"/>
        <v>Composição</v>
      </c>
      <c r="N26" s="27" t="str">
        <f t="shared" si="77"/>
        <v>Argamassa</v>
      </c>
      <c r="O26" s="22" t="str">
        <f t="shared" si="78"/>
        <v>Graute</v>
      </c>
      <c r="P26" s="48" t="s">
        <v>101</v>
      </c>
      <c r="Q26" s="46" t="s">
        <v>103</v>
      </c>
      <c r="R26" s="28" t="s">
        <v>9</v>
      </c>
      <c r="S26" s="29" t="str">
        <f t="shared" si="79"/>
        <v>Piso</v>
      </c>
      <c r="T26" s="29" t="str">
        <f t="shared" si="80"/>
        <v>Composição</v>
      </c>
      <c r="U26" s="29" t="str">
        <f t="shared" si="81"/>
        <v>Argamassa</v>
      </c>
      <c r="V26" s="29" t="s">
        <v>90</v>
      </c>
      <c r="W26" s="1" t="str">
        <f t="shared" si="74"/>
        <v>Key-Pare-26</v>
      </c>
    </row>
    <row r="27" spans="1:23" ht="6" customHeight="1" x14ac:dyDescent="0.4">
      <c r="A27" s="24">
        <v>27</v>
      </c>
      <c r="B27" s="2" t="s">
        <v>44</v>
      </c>
      <c r="C27" s="25" t="s">
        <v>146</v>
      </c>
      <c r="D27" s="2" t="s">
        <v>107</v>
      </c>
      <c r="E27" s="2" t="s">
        <v>97</v>
      </c>
      <c r="F27" s="26" t="s">
        <v>100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" si="82">CONCATENATE("", C27)</f>
        <v>Piso</v>
      </c>
      <c r="M27" s="27" t="str">
        <f t="shared" ref="M27" si="83">CONCATENATE("", D27)</f>
        <v>Composição</v>
      </c>
      <c r="N27" s="27" t="str">
        <f t="shared" ref="N27" si="84">(SUBSTITUTE(SUBSTITUTE(CONCATENATE("",E27),"."," ")," De "," de "))</f>
        <v>Argamassa</v>
      </c>
      <c r="O27" s="22" t="str">
        <f t="shared" ref="O27" si="85">F27</f>
        <v>Polimérica</v>
      </c>
      <c r="P27" s="48" t="s">
        <v>102</v>
      </c>
      <c r="Q27" s="46" t="s">
        <v>104</v>
      </c>
      <c r="R27" s="28" t="s">
        <v>9</v>
      </c>
      <c r="S27" s="29" t="str">
        <f t="shared" ref="S27" si="86">SUBSTITUTE(C27, ".", " ")</f>
        <v>Piso</v>
      </c>
      <c r="T27" s="29" t="str">
        <f t="shared" ref="T27" si="87">SUBSTITUTE(D27, ".", " ")</f>
        <v>Composição</v>
      </c>
      <c r="U27" s="29" t="str">
        <f t="shared" ref="U27" si="88">SUBSTITUTE(E27, ".", " ")</f>
        <v>Argamassa</v>
      </c>
      <c r="V27" s="29" t="s">
        <v>90</v>
      </c>
      <c r="W27" s="1" t="str">
        <f t="shared" ref="W27" si="89">CONCATENATE("Key-Pare-",A27)</f>
        <v>Key-Pare-27</v>
      </c>
    </row>
    <row r="28" spans="1:23" ht="6" customHeight="1" x14ac:dyDescent="0.4">
      <c r="A28" s="24">
        <v>28</v>
      </c>
      <c r="B28" s="2" t="s">
        <v>44</v>
      </c>
      <c r="C28" s="25" t="s">
        <v>146</v>
      </c>
      <c r="D28" s="2" t="s">
        <v>107</v>
      </c>
      <c r="E28" s="2" t="s">
        <v>97</v>
      </c>
      <c r="F28" s="26" t="s">
        <v>108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ref="L28:L29" si="90">CONCATENATE("", C28)</f>
        <v>Piso</v>
      </c>
      <c r="M28" s="27" t="str">
        <f t="shared" ref="M28:M29" si="91">CONCATENATE("", D28)</f>
        <v>Composição</v>
      </c>
      <c r="N28" s="27" t="str">
        <f t="shared" ref="N28:N29" si="92">(SUBSTITUTE(SUBSTITUTE(CONCATENATE("",E28),"."," ")," De "," de "))</f>
        <v>Argamassa</v>
      </c>
      <c r="O28" s="22" t="str">
        <f t="shared" ref="O28:O29" si="93">F28</f>
        <v>Rejunte</v>
      </c>
      <c r="P28" s="48" t="s">
        <v>109</v>
      </c>
      <c r="Q28" s="46" t="s">
        <v>110</v>
      </c>
      <c r="R28" s="28" t="s">
        <v>9</v>
      </c>
      <c r="S28" s="29" t="str">
        <f t="shared" ref="S28:S29" si="94">SUBSTITUTE(C28, ".", " ")</f>
        <v>Piso</v>
      </c>
      <c r="T28" s="29" t="str">
        <f t="shared" ref="T28:T29" si="95">SUBSTITUTE(D28, ".", " ")</f>
        <v>Composição</v>
      </c>
      <c r="U28" s="29" t="str">
        <f t="shared" ref="U28:U29" si="96">SUBSTITUTE(E28, ".", " ")</f>
        <v>Argamassa</v>
      </c>
      <c r="V28" s="29" t="s">
        <v>90</v>
      </c>
      <c r="W28" s="1" t="str">
        <f t="shared" ref="W28:W29" si="97">CONCATENATE("Key-Pare-",A28)</f>
        <v>Key-Pare-28</v>
      </c>
    </row>
    <row r="29" spans="1:23" ht="6" customHeight="1" x14ac:dyDescent="0.4">
      <c r="A29" s="24">
        <v>29</v>
      </c>
      <c r="B29" s="2" t="s">
        <v>44</v>
      </c>
      <c r="C29" s="25" t="s">
        <v>148</v>
      </c>
      <c r="D29" s="2" t="s">
        <v>178</v>
      </c>
      <c r="E29" s="2" t="s">
        <v>169</v>
      </c>
      <c r="F29" s="26" t="s">
        <v>168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si="90"/>
        <v>Forro</v>
      </c>
      <c r="M29" s="27" t="str">
        <f t="shared" si="91"/>
        <v>Fixo</v>
      </c>
      <c r="N29" s="27" t="str">
        <f t="shared" si="92"/>
        <v>Moldado</v>
      </c>
      <c r="O29" s="22" t="str">
        <f t="shared" si="93"/>
        <v>Gesso</v>
      </c>
      <c r="P29" s="48" t="s">
        <v>186</v>
      </c>
      <c r="Q29" s="46" t="s">
        <v>242</v>
      </c>
      <c r="R29" s="28" t="s">
        <v>9</v>
      </c>
      <c r="S29" s="29" t="str">
        <f t="shared" si="94"/>
        <v>Forro</v>
      </c>
      <c r="T29" s="29" t="str">
        <f t="shared" si="95"/>
        <v>Fixo</v>
      </c>
      <c r="U29" s="29" t="str">
        <f t="shared" si="96"/>
        <v>Moldado</v>
      </c>
      <c r="V29" s="29" t="s">
        <v>90</v>
      </c>
      <c r="W29" s="1" t="str">
        <f t="shared" si="97"/>
        <v>Key-Pare-29</v>
      </c>
    </row>
    <row r="30" spans="1:23" ht="6" customHeight="1" x14ac:dyDescent="0.4">
      <c r="A30" s="24">
        <v>30</v>
      </c>
      <c r="B30" s="2" t="s">
        <v>44</v>
      </c>
      <c r="C30" s="25" t="s">
        <v>148</v>
      </c>
      <c r="D30" s="2" t="s">
        <v>178</v>
      </c>
      <c r="E30" s="2" t="s">
        <v>169</v>
      </c>
      <c r="F30" s="26" t="s">
        <v>176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75"/>
        <v>Forro</v>
      </c>
      <c r="M30" s="27" t="str">
        <f t="shared" si="76"/>
        <v>Fixo</v>
      </c>
      <c r="N30" s="27" t="str">
        <f t="shared" si="77"/>
        <v>Moldado</v>
      </c>
      <c r="O30" s="22" t="str">
        <f t="shared" si="78"/>
        <v>Gesso.Emplacado</v>
      </c>
      <c r="P30" s="48" t="s">
        <v>187</v>
      </c>
      <c r="Q30" s="46" t="s">
        <v>243</v>
      </c>
      <c r="R30" s="28" t="s">
        <v>9</v>
      </c>
      <c r="S30" s="29" t="str">
        <f t="shared" si="79"/>
        <v>Forro</v>
      </c>
      <c r="T30" s="29" t="str">
        <f t="shared" si="80"/>
        <v>Fixo</v>
      </c>
      <c r="U30" s="29" t="str">
        <f t="shared" si="81"/>
        <v>Moldado</v>
      </c>
      <c r="V30" s="29" t="s">
        <v>90</v>
      </c>
      <c r="W30" s="1" t="str">
        <f t="shared" si="74"/>
        <v>Key-Pare-30</v>
      </c>
    </row>
    <row r="31" spans="1:23" ht="6" customHeight="1" x14ac:dyDescent="0.4">
      <c r="A31" s="24">
        <v>31</v>
      </c>
      <c r="B31" s="2" t="s">
        <v>44</v>
      </c>
      <c r="C31" s="25" t="s">
        <v>148</v>
      </c>
      <c r="D31" s="2" t="s">
        <v>179</v>
      </c>
      <c r="E31" s="2" t="s">
        <v>193</v>
      </c>
      <c r="F31" s="26" t="s">
        <v>177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75"/>
        <v>Forro</v>
      </c>
      <c r="M31" s="27" t="str">
        <f t="shared" si="76"/>
        <v>Removível</v>
      </c>
      <c r="N31" s="27" t="str">
        <f t="shared" si="77"/>
        <v>Modular</v>
      </c>
      <c r="O31" s="22" t="str">
        <f t="shared" si="78"/>
        <v>Placa.EPS</v>
      </c>
      <c r="P31" s="48" t="s">
        <v>184</v>
      </c>
      <c r="Q31" s="46" t="s">
        <v>244</v>
      </c>
      <c r="R31" s="28" t="s">
        <v>9</v>
      </c>
      <c r="S31" s="29" t="str">
        <f t="shared" si="79"/>
        <v>Forro</v>
      </c>
      <c r="T31" s="29" t="str">
        <f t="shared" si="80"/>
        <v>Removível</v>
      </c>
      <c r="U31" s="29" t="str">
        <f t="shared" si="81"/>
        <v>Modular</v>
      </c>
      <c r="V31" s="29" t="s">
        <v>90</v>
      </c>
      <c r="W31" s="1" t="str">
        <f t="shared" si="74"/>
        <v>Key-Pare-31</v>
      </c>
    </row>
    <row r="32" spans="1:23" ht="6" customHeight="1" x14ac:dyDescent="0.4">
      <c r="A32" s="24">
        <v>32</v>
      </c>
      <c r="B32" s="2" t="s">
        <v>44</v>
      </c>
      <c r="C32" s="25" t="s">
        <v>148</v>
      </c>
      <c r="D32" s="2" t="s">
        <v>182</v>
      </c>
      <c r="E32" s="2" t="s">
        <v>191</v>
      </c>
      <c r="F32" s="26" t="s">
        <v>180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si="75"/>
        <v>Forro</v>
      </c>
      <c r="M32" s="27" t="str">
        <f t="shared" si="76"/>
        <v>Acústico</v>
      </c>
      <c r="N32" s="27" t="str">
        <f t="shared" si="77"/>
        <v>Adesivado</v>
      </c>
      <c r="O32" s="22" t="str">
        <f t="shared" si="78"/>
        <v>Placa.3D</v>
      </c>
      <c r="P32" s="48" t="s">
        <v>195</v>
      </c>
      <c r="Q32" s="46" t="s">
        <v>245</v>
      </c>
      <c r="R32" s="28" t="s">
        <v>9</v>
      </c>
      <c r="S32" s="29" t="str">
        <f t="shared" si="79"/>
        <v>Forro</v>
      </c>
      <c r="T32" s="29" t="str">
        <f t="shared" si="80"/>
        <v>Acústico</v>
      </c>
      <c r="U32" s="29" t="str">
        <f t="shared" si="81"/>
        <v>Adesivado</v>
      </c>
      <c r="V32" s="29" t="s">
        <v>90</v>
      </c>
      <c r="W32" s="1" t="str">
        <f t="shared" si="74"/>
        <v>Key-Pare-32</v>
      </c>
    </row>
    <row r="33" spans="1:23" ht="6" customHeight="1" x14ac:dyDescent="0.4">
      <c r="A33" s="24">
        <v>33</v>
      </c>
      <c r="B33" s="2" t="s">
        <v>44</v>
      </c>
      <c r="C33" s="25" t="s">
        <v>148</v>
      </c>
      <c r="D33" s="2" t="s">
        <v>182</v>
      </c>
      <c r="E33" s="2" t="s">
        <v>191</v>
      </c>
      <c r="F33" s="26" t="s">
        <v>192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si="75"/>
        <v>Forro</v>
      </c>
      <c r="M33" s="27" t="str">
        <f t="shared" si="76"/>
        <v>Acústico</v>
      </c>
      <c r="N33" s="27" t="str">
        <f t="shared" si="77"/>
        <v>Adesivado</v>
      </c>
      <c r="O33" s="22" t="str">
        <f t="shared" si="78"/>
        <v>Placa.Shell</v>
      </c>
      <c r="P33" s="48" t="s">
        <v>196</v>
      </c>
      <c r="Q33" s="46" t="s">
        <v>246</v>
      </c>
      <c r="R33" s="28" t="s">
        <v>9</v>
      </c>
      <c r="S33" s="29" t="str">
        <f t="shared" si="79"/>
        <v>Forro</v>
      </c>
      <c r="T33" s="29" t="str">
        <f t="shared" si="80"/>
        <v>Acústico</v>
      </c>
      <c r="U33" s="29" t="str">
        <f t="shared" si="81"/>
        <v>Adesivado</v>
      </c>
      <c r="V33" s="29" t="s">
        <v>90</v>
      </c>
      <c r="W33" s="1" t="str">
        <f t="shared" si="74"/>
        <v>Key-Pare-33</v>
      </c>
    </row>
    <row r="34" spans="1:23" ht="6" customHeight="1" x14ac:dyDescent="0.4">
      <c r="A34" s="24">
        <v>34</v>
      </c>
      <c r="B34" s="2" t="s">
        <v>44</v>
      </c>
      <c r="C34" s="25" t="s">
        <v>148</v>
      </c>
      <c r="D34" s="2" t="s">
        <v>182</v>
      </c>
      <c r="E34" s="2" t="s">
        <v>194</v>
      </c>
      <c r="F34" s="26" t="s">
        <v>181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ref="L34:L35" si="98">CONCATENATE("", C34)</f>
        <v>Forro</v>
      </c>
      <c r="M34" s="27" t="str">
        <f t="shared" ref="M34:M35" si="99">CONCATENATE("", D34)</f>
        <v>Acústico</v>
      </c>
      <c r="N34" s="27" t="str">
        <f t="shared" ref="N34:N35" si="100">(SUBSTITUTE(SUBSTITUTE(CONCATENATE("",E34),"."," ")," De "," de "))</f>
        <v>Suspenso</v>
      </c>
      <c r="O34" s="22" t="str">
        <f t="shared" ref="O34:O35" si="101">F34</f>
        <v>Baffle.Linear</v>
      </c>
      <c r="P34" s="48" t="s">
        <v>189</v>
      </c>
      <c r="Q34" s="46" t="s">
        <v>247</v>
      </c>
      <c r="R34" s="28" t="s">
        <v>9</v>
      </c>
      <c r="S34" s="29" t="str">
        <f t="shared" ref="S34:S35" si="102">SUBSTITUTE(C34, ".", " ")</f>
        <v>Forro</v>
      </c>
      <c r="T34" s="29" t="str">
        <f t="shared" ref="T34:T35" si="103">SUBSTITUTE(D34, ".", " ")</f>
        <v>Acústico</v>
      </c>
      <c r="U34" s="29" t="str">
        <f t="shared" ref="U34:U35" si="104">SUBSTITUTE(E34, ".", " ")</f>
        <v>Suspenso</v>
      </c>
      <c r="V34" s="29" t="s">
        <v>90</v>
      </c>
      <c r="W34" s="1" t="str">
        <f t="shared" ref="W34:W35" si="105">CONCATENATE("Key-Pare-",A34)</f>
        <v>Key-Pare-34</v>
      </c>
    </row>
    <row r="35" spans="1:23" ht="6" customHeight="1" x14ac:dyDescent="0.4">
      <c r="A35" s="24">
        <v>35</v>
      </c>
      <c r="B35" s="2" t="s">
        <v>44</v>
      </c>
      <c r="C35" s="25" t="s">
        <v>148</v>
      </c>
      <c r="D35" s="2" t="s">
        <v>182</v>
      </c>
      <c r="E35" s="2" t="s">
        <v>194</v>
      </c>
      <c r="F35" s="26" t="s">
        <v>183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98"/>
        <v>Forro</v>
      </c>
      <c r="M35" s="27" t="str">
        <f t="shared" si="99"/>
        <v>Acústico</v>
      </c>
      <c r="N35" s="27" t="str">
        <f t="shared" si="100"/>
        <v>Suspenso</v>
      </c>
      <c r="O35" s="22" t="str">
        <f t="shared" si="101"/>
        <v>Baffle.Cilíndrico</v>
      </c>
      <c r="P35" s="48" t="s">
        <v>188</v>
      </c>
      <c r="Q35" s="46" t="s">
        <v>248</v>
      </c>
      <c r="R35" s="28" t="s">
        <v>9</v>
      </c>
      <c r="S35" s="29" t="str">
        <f t="shared" si="102"/>
        <v>Forro</v>
      </c>
      <c r="T35" s="29" t="str">
        <f t="shared" si="103"/>
        <v>Acústico</v>
      </c>
      <c r="U35" s="29" t="str">
        <f t="shared" si="104"/>
        <v>Suspenso</v>
      </c>
      <c r="V35" s="29" t="s">
        <v>90</v>
      </c>
      <c r="W35" s="1" t="str">
        <f t="shared" si="105"/>
        <v>Key-Pare-35</v>
      </c>
    </row>
    <row r="36" spans="1:23" ht="6" customHeight="1" x14ac:dyDescent="0.4">
      <c r="A36" s="24">
        <v>36</v>
      </c>
      <c r="B36" s="2" t="s">
        <v>44</v>
      </c>
      <c r="C36" s="25" t="s">
        <v>148</v>
      </c>
      <c r="D36" s="2" t="s">
        <v>182</v>
      </c>
      <c r="E36" s="2" t="s">
        <v>194</v>
      </c>
      <c r="F36" s="26" t="s">
        <v>197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ref="L36" si="106">CONCATENATE("", C36)</f>
        <v>Forro</v>
      </c>
      <c r="M36" s="27" t="str">
        <f t="shared" ref="M36" si="107">CONCATENATE("", D36)</f>
        <v>Acústico</v>
      </c>
      <c r="N36" s="27" t="str">
        <f t="shared" ref="N36" si="108">(SUBSTITUTE(SUBSTITUTE(CONCATENATE("",E36),"."," ")," De "," de "))</f>
        <v>Suspenso</v>
      </c>
      <c r="O36" s="22" t="str">
        <f t="shared" ref="O36" si="109">F36</f>
        <v>Painel.Nuvem</v>
      </c>
      <c r="P36" s="48" t="s">
        <v>190</v>
      </c>
      <c r="Q36" s="46" t="s">
        <v>249</v>
      </c>
      <c r="R36" s="28" t="s">
        <v>9</v>
      </c>
      <c r="S36" s="29" t="str">
        <f t="shared" ref="S36" si="110">SUBSTITUTE(C36, ".", " ")</f>
        <v>Forro</v>
      </c>
      <c r="T36" s="29" t="str">
        <f t="shared" ref="T36" si="111">SUBSTITUTE(D36, ".", " ")</f>
        <v>Acústico</v>
      </c>
      <c r="U36" s="29" t="str">
        <f t="shared" ref="U36" si="112">SUBSTITUTE(E36, ".", " ")</f>
        <v>Suspenso</v>
      </c>
      <c r="V36" s="29" t="s">
        <v>90</v>
      </c>
      <c r="W36" s="1" t="str">
        <f t="shared" ref="W36" si="113">CONCATENATE("Key-Pare-",A36)</f>
        <v>Key-Pare-36</v>
      </c>
    </row>
  </sheetData>
  <phoneticPr fontId="1" type="noConversion"/>
  <conditionalFormatting sqref="F1">
    <cfRule type="duplicateValues" dxfId="149" priority="1239"/>
  </conditionalFormatting>
  <conditionalFormatting sqref="F2">
    <cfRule type="duplicateValues" dxfId="148" priority="1199"/>
    <cfRule type="duplicateValues" dxfId="147" priority="1200"/>
    <cfRule type="duplicateValues" dxfId="146" priority="1201"/>
    <cfRule type="duplicateValues" dxfId="145" priority="1202"/>
    <cfRule type="duplicateValues" dxfId="144" priority="1203"/>
    <cfRule type="duplicateValues" dxfId="143" priority="1204"/>
  </conditionalFormatting>
  <conditionalFormatting sqref="F37:F1048576 F1">
    <cfRule type="duplicateValues" dxfId="142" priority="1240"/>
    <cfRule type="duplicateValues" dxfId="141" priority="1241"/>
    <cfRule type="duplicateValues" dxfId="140" priority="1242"/>
    <cfRule type="duplicateValues" dxfId="139" priority="1243"/>
    <cfRule type="duplicateValues" dxfId="138" priority="1244"/>
  </conditionalFormatting>
  <conditionalFormatting sqref="F37:F1048576">
    <cfRule type="duplicateValues" dxfId="137" priority="455"/>
    <cfRule type="duplicateValues" dxfId="136" priority="457"/>
  </conditionalFormatting>
  <conditionalFormatting sqref="P24:P28">
    <cfRule type="duplicateValues" dxfId="135" priority="1925"/>
    <cfRule type="duplicateValues" dxfId="134" priority="1926"/>
    <cfRule type="duplicateValues" dxfId="133" priority="1927"/>
    <cfRule type="duplicateValues" dxfId="132" priority="1928"/>
    <cfRule type="duplicateValues" dxfId="131" priority="1929"/>
    <cfRule type="duplicateValues" dxfId="130" priority="1930"/>
    <cfRule type="duplicateValues" dxfId="129" priority="1931"/>
    <cfRule type="duplicateValues" dxfId="128" priority="1932"/>
    <cfRule type="duplicateValues" dxfId="127" priority="1933"/>
    <cfRule type="duplicateValues" dxfId="126" priority="1934"/>
    <cfRule type="duplicateValues" dxfId="125" priority="1935"/>
  </conditionalFormatting>
  <conditionalFormatting sqref="P29:P30">
    <cfRule type="duplicateValues" dxfId="124" priority="100"/>
    <cfRule type="duplicateValues" dxfId="123" priority="101"/>
    <cfRule type="duplicateValues" dxfId="122" priority="102"/>
    <cfRule type="duplicateValues" dxfId="121" priority="103"/>
    <cfRule type="duplicateValues" dxfId="120" priority="104"/>
    <cfRule type="duplicateValues" dxfId="119" priority="105"/>
    <cfRule type="duplicateValues" dxfId="118" priority="106"/>
    <cfRule type="duplicateValues" dxfId="117" priority="107"/>
    <cfRule type="duplicateValues" dxfId="116" priority="108"/>
    <cfRule type="duplicateValues" dxfId="115" priority="109"/>
    <cfRule type="duplicateValues" dxfId="114" priority="110"/>
  </conditionalFormatting>
  <conditionalFormatting sqref="P32:P33">
    <cfRule type="duplicateValues" dxfId="58" priority="34"/>
    <cfRule type="duplicateValues" dxfId="57" priority="35"/>
    <cfRule type="duplicateValues" dxfId="56" priority="36"/>
    <cfRule type="duplicateValues" dxfId="55" priority="37"/>
    <cfRule type="duplicateValues" dxfId="54" priority="38"/>
    <cfRule type="duplicateValues" dxfId="53" priority="39"/>
    <cfRule type="duplicateValues" dxfId="52" priority="40"/>
    <cfRule type="duplicateValues" dxfId="51" priority="41"/>
    <cfRule type="duplicateValues" dxfId="50" priority="42"/>
    <cfRule type="duplicateValues" dxfId="49" priority="43"/>
    <cfRule type="duplicateValues" dxfId="48" priority="44"/>
  </conditionalFormatting>
  <conditionalFormatting sqref="P34:P36">
    <cfRule type="duplicateValues" dxfId="47" priority="2061"/>
    <cfRule type="duplicateValues" dxfId="46" priority="2062"/>
    <cfRule type="duplicateValues" dxfId="45" priority="2063"/>
    <cfRule type="duplicateValues" dxfId="44" priority="2064"/>
    <cfRule type="duplicateValues" dxfId="43" priority="2065"/>
    <cfRule type="duplicateValues" dxfId="42" priority="2066"/>
    <cfRule type="duplicateValues" dxfId="41" priority="2067"/>
    <cfRule type="duplicateValues" dxfId="40" priority="2068"/>
    <cfRule type="duplicateValues" dxfId="39" priority="2069"/>
    <cfRule type="duplicateValues" dxfId="38" priority="2070"/>
    <cfRule type="duplicateValues" dxfId="37" priority="2071"/>
  </conditionalFormatting>
  <conditionalFormatting sqref="P31">
    <cfRule type="duplicateValues" dxfId="36" priority="1"/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</conditionalFormatting>
  <conditionalFormatting sqref="F20:F36">
    <cfRule type="duplicateValues" dxfId="25" priority="2093"/>
    <cfRule type="duplicateValues" dxfId="24" priority="2094"/>
    <cfRule type="duplicateValues" dxfId="23" priority="2095"/>
    <cfRule type="duplicateValues" dxfId="22" priority="2096"/>
    <cfRule type="duplicateValues" dxfId="21" priority="2097"/>
    <cfRule type="duplicateValues" dxfId="20" priority="2098"/>
    <cfRule type="duplicateValues" dxfId="19" priority="2099"/>
    <cfRule type="duplicateValues" dxfId="18" priority="2100"/>
    <cfRule type="duplicateValues" dxfId="17" priority="2101"/>
    <cfRule type="duplicateValues" dxfId="16" priority="2102"/>
    <cfRule type="duplicateValues" dxfId="15" priority="210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14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7"/>
  <sheetViews>
    <sheetView zoomScale="295" zoomScaleNormal="295" workbookViewId="0">
      <pane ySplit="1" topLeftCell="A2" activePane="bottomLeft" state="frozen"/>
      <selection pane="bottomLeft" activeCell="E22" sqref="E22"/>
    </sheetView>
  </sheetViews>
  <sheetFormatPr defaultRowHeight="6.55" customHeight="1" x14ac:dyDescent="0.4"/>
  <cols>
    <col min="1" max="1" width="1.765625" style="55" bestFit="1" customWidth="1"/>
    <col min="2" max="2" width="8.07421875" style="54" customWidth="1"/>
    <col min="3" max="3" width="7.765625" style="54" bestFit="1" customWidth="1"/>
    <col min="4" max="4" width="5" style="54" customWidth="1"/>
    <col min="5" max="5" width="56.3046875" style="56" bestFit="1" customWidth="1"/>
    <col min="6" max="6" width="8" style="55" customWidth="1"/>
    <col min="7" max="7" width="2.84375" style="55" bestFit="1" customWidth="1"/>
    <col min="8" max="8" width="5.3828125" style="55" customWidth="1"/>
    <col min="9" max="9" width="2.84375" style="55" bestFit="1" customWidth="1"/>
    <col min="10" max="10" width="8.15234375" style="55" customWidth="1"/>
    <col min="11" max="11" width="2.84375" style="55" bestFit="1" customWidth="1"/>
    <col min="12" max="12" width="5.3046875" style="55" bestFit="1" customWidth="1"/>
    <col min="13" max="13" width="6.3828125" style="55" customWidth="1"/>
    <col min="14" max="14" width="3" style="55" customWidth="1"/>
    <col min="15" max="15" width="7.4609375" style="55" customWidth="1"/>
    <col min="16" max="16" width="6.23046875" style="55" customWidth="1"/>
    <col min="17" max="17" width="8.3828125" style="55" customWidth="1"/>
    <col min="18" max="18" width="8.23046875" style="55" bestFit="1" customWidth="1"/>
    <col min="19" max="19" width="7" style="55" customWidth="1"/>
    <col min="20" max="20" width="8.23046875" style="55" bestFit="1" customWidth="1"/>
    <col min="21" max="21" width="2.3828125" style="55" bestFit="1" customWidth="1"/>
    <col min="22" max="22" width="8.23046875" style="55" bestFit="1" customWidth="1"/>
    <col min="23" max="23" width="2.3828125" style="55" bestFit="1" customWidth="1"/>
    <col min="24" max="24" width="7.69140625" style="55" bestFit="1" customWidth="1"/>
    <col min="25" max="25" width="2.3828125" style="55" bestFit="1" customWidth="1"/>
    <col min="26" max="26" width="8.69140625" style="55" bestFit="1" customWidth="1"/>
    <col min="27" max="27" width="2.3828125" style="55" bestFit="1" customWidth="1"/>
    <col min="28" max="28" width="8.69140625" style="55" bestFit="1" customWidth="1"/>
    <col min="29" max="30" width="2.3828125" style="55" bestFit="1" customWidth="1"/>
    <col min="31" max="31" width="3.3046875" style="55" customWidth="1"/>
    <col min="32" max="32" width="2.3828125" style="55" bestFit="1" customWidth="1"/>
    <col min="33" max="33" width="1.921875" style="55" bestFit="1" customWidth="1"/>
    <col min="34" max="34" width="2.3828125" style="55" bestFit="1" customWidth="1"/>
    <col min="35" max="35" width="1.921875" style="55" bestFit="1" customWidth="1"/>
    <col min="36" max="36" width="2.3828125" style="55" bestFit="1" customWidth="1"/>
    <col min="37" max="37" width="1.921875" style="55" bestFit="1" customWidth="1"/>
    <col min="38" max="38" width="2.3828125" style="55" bestFit="1" customWidth="1"/>
    <col min="39" max="39" width="1.921875" style="55" bestFit="1" customWidth="1"/>
    <col min="40" max="40" width="2.3828125" style="55" bestFit="1" customWidth="1"/>
    <col min="41" max="41" width="1.921875" style="55" bestFit="1" customWidth="1"/>
    <col min="42" max="42" width="2.3828125" style="55" bestFit="1" customWidth="1"/>
    <col min="43" max="43" width="1.921875" style="55" bestFit="1" customWidth="1"/>
    <col min="44" max="44" width="2.3828125" style="55" bestFit="1" customWidth="1"/>
    <col min="45" max="45" width="1.921875" style="55" bestFit="1" customWidth="1"/>
    <col min="46" max="16384" width="9.23046875" style="54"/>
  </cols>
  <sheetData>
    <row r="1" spans="1:45" s="52" customFormat="1" ht="16.850000000000001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55" customHeight="1" x14ac:dyDescent="0.4">
      <c r="A2" s="17">
        <v>2</v>
      </c>
      <c r="B2" s="59" t="s">
        <v>255</v>
      </c>
      <c r="C2" s="44" t="s">
        <v>88</v>
      </c>
      <c r="D2" s="43" t="s">
        <v>91</v>
      </c>
      <c r="E2" s="45" t="s">
        <v>254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55" customHeight="1" x14ac:dyDescent="0.4">
      <c r="A3" s="17">
        <v>3</v>
      </c>
      <c r="B3" s="63" t="s">
        <v>250</v>
      </c>
      <c r="C3" s="47" t="s">
        <v>106</v>
      </c>
      <c r="D3" s="43" t="s">
        <v>91</v>
      </c>
      <c r="E3" s="64" t="s">
        <v>251</v>
      </c>
      <c r="F3" s="43"/>
      <c r="G3" s="50"/>
      <c r="H3" s="43"/>
      <c r="I3" s="50"/>
      <c r="J3" s="43"/>
      <c r="K3" s="50"/>
      <c r="L3" s="43"/>
      <c r="M3" s="50"/>
      <c r="N3" s="43"/>
      <c r="O3" s="50"/>
      <c r="P3" s="43"/>
      <c r="Q3" s="50"/>
      <c r="R3" s="43"/>
      <c r="S3" s="50"/>
      <c r="T3" s="43"/>
      <c r="U3" s="50"/>
      <c r="V3" s="43"/>
      <c r="W3" s="50"/>
      <c r="X3" s="43"/>
      <c r="Y3" s="50"/>
      <c r="Z3" s="43"/>
      <c r="AA3" s="50"/>
      <c r="AB3" s="43"/>
      <c r="AC3" s="50"/>
      <c r="AD3" s="43"/>
      <c r="AE3" s="50"/>
      <c r="AF3" s="43"/>
      <c r="AG3" s="50"/>
      <c r="AH3" s="43"/>
      <c r="AI3" s="50"/>
      <c r="AJ3" s="43"/>
      <c r="AK3" s="50"/>
      <c r="AL3" s="43"/>
      <c r="AM3" s="50"/>
      <c r="AN3" s="43"/>
      <c r="AO3" s="50"/>
      <c r="AP3" s="43"/>
      <c r="AQ3" s="50"/>
      <c r="AR3" s="43"/>
      <c r="AS3" s="50"/>
    </row>
    <row r="4" spans="1:45" s="38" customFormat="1" ht="6.55" customHeight="1" x14ac:dyDescent="0.4">
      <c r="A4" s="17">
        <v>4</v>
      </c>
      <c r="B4" s="63" t="s">
        <v>252</v>
      </c>
      <c r="C4" s="47" t="s">
        <v>106</v>
      </c>
      <c r="D4" s="43" t="s">
        <v>91</v>
      </c>
      <c r="E4" s="64" t="s">
        <v>253</v>
      </c>
      <c r="F4" s="43"/>
      <c r="G4" s="50"/>
      <c r="H4" s="43"/>
      <c r="I4" s="50"/>
      <c r="J4" s="43"/>
      <c r="K4" s="50"/>
      <c r="L4" s="43"/>
      <c r="M4" s="50"/>
      <c r="N4" s="43"/>
      <c r="O4" s="50"/>
      <c r="P4" s="43"/>
      <c r="Q4" s="50"/>
      <c r="R4" s="43"/>
      <c r="S4" s="50"/>
      <c r="T4" s="43"/>
      <c r="U4" s="50"/>
      <c r="V4" s="43"/>
      <c r="W4" s="50"/>
      <c r="X4" s="43"/>
      <c r="Y4" s="50"/>
      <c r="Z4" s="43"/>
      <c r="AA4" s="50"/>
      <c r="AB4" s="43"/>
      <c r="AC4" s="50"/>
      <c r="AD4" s="43"/>
      <c r="AE4" s="50"/>
      <c r="AF4" s="43"/>
      <c r="AG4" s="50"/>
      <c r="AH4" s="43"/>
      <c r="AI4" s="50"/>
      <c r="AJ4" s="43"/>
      <c r="AK4" s="50"/>
      <c r="AL4" s="43"/>
      <c r="AM4" s="50"/>
      <c r="AN4" s="43"/>
      <c r="AO4" s="50"/>
      <c r="AP4" s="43"/>
      <c r="AQ4" s="50"/>
      <c r="AR4" s="43"/>
      <c r="AS4" s="50"/>
    </row>
    <row r="5" spans="1:45" ht="6.55" customHeight="1" x14ac:dyDescent="0.4">
      <c r="A5" s="17">
        <v>5</v>
      </c>
      <c r="B5" s="60" t="s">
        <v>131</v>
      </c>
      <c r="C5" s="47" t="s">
        <v>98</v>
      </c>
      <c r="D5" s="43" t="s">
        <v>91</v>
      </c>
      <c r="E5" s="49" t="s">
        <v>135</v>
      </c>
      <c r="F5" s="43" t="s">
        <v>9</v>
      </c>
      <c r="G5" s="50" t="s">
        <v>9</v>
      </c>
      <c r="H5" s="43" t="s">
        <v>9</v>
      </c>
      <c r="I5" s="50" t="s">
        <v>9</v>
      </c>
      <c r="J5" s="43" t="s">
        <v>9</v>
      </c>
      <c r="K5" s="50" t="s">
        <v>9</v>
      </c>
      <c r="L5" s="43" t="s">
        <v>9</v>
      </c>
      <c r="M5" s="50" t="s">
        <v>9</v>
      </c>
      <c r="N5" s="57" t="s">
        <v>112</v>
      </c>
      <c r="O5" s="50" t="s">
        <v>9</v>
      </c>
      <c r="P5" s="43" t="s">
        <v>93</v>
      </c>
      <c r="Q5" s="50" t="s">
        <v>139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55" customHeight="1" x14ac:dyDescent="0.4">
      <c r="A6" s="17">
        <v>6</v>
      </c>
      <c r="B6" s="60" t="s">
        <v>133</v>
      </c>
      <c r="C6" s="47" t="s">
        <v>98</v>
      </c>
      <c r="D6" s="43" t="s">
        <v>91</v>
      </c>
      <c r="E6" s="49" t="s">
        <v>137</v>
      </c>
      <c r="F6" s="43" t="s">
        <v>9</v>
      </c>
      <c r="G6" s="50" t="s">
        <v>9</v>
      </c>
      <c r="H6" s="43" t="s">
        <v>9</v>
      </c>
      <c r="I6" s="50" t="s">
        <v>9</v>
      </c>
      <c r="J6" s="43" t="s">
        <v>9</v>
      </c>
      <c r="K6" s="50" t="s">
        <v>9</v>
      </c>
      <c r="L6" s="43" t="s">
        <v>9</v>
      </c>
      <c r="M6" s="50" t="s">
        <v>9</v>
      </c>
      <c r="N6" s="57" t="s">
        <v>112</v>
      </c>
      <c r="O6" s="50" t="s">
        <v>9</v>
      </c>
      <c r="P6" s="43" t="s">
        <v>93</v>
      </c>
      <c r="Q6" s="50" t="s">
        <v>139</v>
      </c>
      <c r="R6" s="43" t="s">
        <v>9</v>
      </c>
      <c r="S6" s="50" t="s">
        <v>9</v>
      </c>
      <c r="T6" s="43" t="s">
        <v>9</v>
      </c>
      <c r="U6" s="50" t="s">
        <v>9</v>
      </c>
      <c r="V6" s="43" t="s">
        <v>9</v>
      </c>
      <c r="W6" s="50" t="s">
        <v>9</v>
      </c>
      <c r="X6" s="43" t="s">
        <v>9</v>
      </c>
      <c r="Y6" s="50" t="s">
        <v>9</v>
      </c>
      <c r="Z6" s="43" t="s">
        <v>9</v>
      </c>
      <c r="AA6" s="50" t="s">
        <v>9</v>
      </c>
      <c r="AB6" s="43" t="s">
        <v>9</v>
      </c>
      <c r="AC6" s="50" t="s">
        <v>9</v>
      </c>
      <c r="AD6" s="43" t="s">
        <v>9</v>
      </c>
      <c r="AE6" s="50" t="s">
        <v>9</v>
      </c>
      <c r="AF6" s="43" t="s">
        <v>9</v>
      </c>
      <c r="AG6" s="50" t="s">
        <v>9</v>
      </c>
      <c r="AH6" s="43" t="s">
        <v>9</v>
      </c>
      <c r="AI6" s="50" t="s">
        <v>9</v>
      </c>
      <c r="AJ6" s="43" t="s">
        <v>9</v>
      </c>
      <c r="AK6" s="50" t="s">
        <v>9</v>
      </c>
      <c r="AL6" s="43" t="s">
        <v>9</v>
      </c>
      <c r="AM6" s="50" t="s">
        <v>9</v>
      </c>
      <c r="AN6" s="43" t="s">
        <v>9</v>
      </c>
      <c r="AO6" s="50" t="s">
        <v>9</v>
      </c>
      <c r="AP6" s="43" t="s">
        <v>9</v>
      </c>
      <c r="AQ6" s="50" t="s">
        <v>9</v>
      </c>
      <c r="AR6" s="43" t="s">
        <v>9</v>
      </c>
      <c r="AS6" s="50" t="s">
        <v>9</v>
      </c>
    </row>
    <row r="7" spans="1:45" ht="6.55" customHeight="1" x14ac:dyDescent="0.4">
      <c r="A7" s="17">
        <v>7</v>
      </c>
      <c r="B7" s="60" t="s">
        <v>132</v>
      </c>
      <c r="C7" s="47" t="s">
        <v>98</v>
      </c>
      <c r="D7" s="43" t="s">
        <v>91</v>
      </c>
      <c r="E7" s="49" t="s">
        <v>136</v>
      </c>
      <c r="F7" s="43" t="s">
        <v>9</v>
      </c>
      <c r="G7" s="50" t="s">
        <v>9</v>
      </c>
      <c r="H7" s="43" t="s">
        <v>9</v>
      </c>
      <c r="I7" s="50" t="s">
        <v>9</v>
      </c>
      <c r="J7" s="43" t="s">
        <v>9</v>
      </c>
      <c r="K7" s="50" t="s">
        <v>9</v>
      </c>
      <c r="L7" s="43" t="s">
        <v>9</v>
      </c>
      <c r="M7" s="50" t="s">
        <v>9</v>
      </c>
      <c r="N7" s="57" t="s">
        <v>112</v>
      </c>
      <c r="O7" s="50" t="s">
        <v>9</v>
      </c>
      <c r="P7" s="43" t="s">
        <v>93</v>
      </c>
      <c r="Q7" s="50" t="s">
        <v>139</v>
      </c>
      <c r="R7" s="43" t="s">
        <v>9</v>
      </c>
      <c r="S7" s="50" t="s">
        <v>9</v>
      </c>
      <c r="T7" s="43" t="s">
        <v>9</v>
      </c>
      <c r="U7" s="50" t="s">
        <v>9</v>
      </c>
      <c r="V7" s="43" t="s">
        <v>9</v>
      </c>
      <c r="W7" s="50" t="s">
        <v>9</v>
      </c>
      <c r="X7" s="43" t="s">
        <v>9</v>
      </c>
      <c r="Y7" s="50" t="s">
        <v>9</v>
      </c>
      <c r="Z7" s="43" t="s">
        <v>9</v>
      </c>
      <c r="AA7" s="50" t="s">
        <v>9</v>
      </c>
      <c r="AB7" s="43" t="s">
        <v>9</v>
      </c>
      <c r="AC7" s="50" t="s">
        <v>9</v>
      </c>
      <c r="AD7" s="43" t="s">
        <v>9</v>
      </c>
      <c r="AE7" s="50" t="s">
        <v>9</v>
      </c>
      <c r="AF7" s="43" t="s">
        <v>9</v>
      </c>
      <c r="AG7" s="50" t="s">
        <v>9</v>
      </c>
      <c r="AH7" s="43" t="s">
        <v>9</v>
      </c>
      <c r="AI7" s="50" t="s">
        <v>9</v>
      </c>
      <c r="AJ7" s="43" t="s">
        <v>9</v>
      </c>
      <c r="AK7" s="50" t="s">
        <v>9</v>
      </c>
      <c r="AL7" s="43" t="s">
        <v>9</v>
      </c>
      <c r="AM7" s="50" t="s">
        <v>9</v>
      </c>
      <c r="AN7" s="43" t="s">
        <v>9</v>
      </c>
      <c r="AO7" s="50" t="s">
        <v>9</v>
      </c>
      <c r="AP7" s="43" t="s">
        <v>9</v>
      </c>
      <c r="AQ7" s="50" t="s">
        <v>9</v>
      </c>
      <c r="AR7" s="43" t="s">
        <v>9</v>
      </c>
      <c r="AS7" s="50" t="s">
        <v>9</v>
      </c>
    </row>
    <row r="8" spans="1:45" ht="6.55" customHeight="1" x14ac:dyDescent="0.4">
      <c r="A8" s="17">
        <v>8</v>
      </c>
      <c r="B8" s="60" t="s">
        <v>134</v>
      </c>
      <c r="C8" s="47" t="s">
        <v>98</v>
      </c>
      <c r="D8" s="43" t="s">
        <v>91</v>
      </c>
      <c r="E8" s="49" t="s">
        <v>138</v>
      </c>
      <c r="F8" s="43" t="s">
        <v>9</v>
      </c>
      <c r="G8" s="50" t="s">
        <v>9</v>
      </c>
      <c r="H8" s="43" t="s">
        <v>9</v>
      </c>
      <c r="I8" s="50" t="s">
        <v>9</v>
      </c>
      <c r="J8" s="43" t="s">
        <v>9</v>
      </c>
      <c r="K8" s="50" t="s">
        <v>9</v>
      </c>
      <c r="L8" s="43" t="s">
        <v>9</v>
      </c>
      <c r="M8" s="50" t="s">
        <v>9</v>
      </c>
      <c r="N8" s="57" t="s">
        <v>112</v>
      </c>
      <c r="O8" s="50" t="s">
        <v>9</v>
      </c>
      <c r="P8" s="43" t="s">
        <v>93</v>
      </c>
      <c r="Q8" s="50" t="s">
        <v>139</v>
      </c>
      <c r="R8" s="43" t="s">
        <v>9</v>
      </c>
      <c r="S8" s="50" t="s">
        <v>9</v>
      </c>
      <c r="T8" s="43" t="s">
        <v>9</v>
      </c>
      <c r="U8" s="50" t="s">
        <v>9</v>
      </c>
      <c r="V8" s="43" t="s">
        <v>9</v>
      </c>
      <c r="W8" s="50" t="s">
        <v>9</v>
      </c>
      <c r="X8" s="43" t="s">
        <v>9</v>
      </c>
      <c r="Y8" s="50" t="s">
        <v>9</v>
      </c>
      <c r="Z8" s="43" t="s">
        <v>9</v>
      </c>
      <c r="AA8" s="50" t="s">
        <v>9</v>
      </c>
      <c r="AB8" s="43" t="s">
        <v>9</v>
      </c>
      <c r="AC8" s="50" t="s">
        <v>9</v>
      </c>
      <c r="AD8" s="43" t="s">
        <v>9</v>
      </c>
      <c r="AE8" s="50" t="s">
        <v>9</v>
      </c>
      <c r="AF8" s="43" t="s">
        <v>9</v>
      </c>
      <c r="AG8" s="50" t="s">
        <v>9</v>
      </c>
      <c r="AH8" s="43" t="s">
        <v>9</v>
      </c>
      <c r="AI8" s="50" t="s">
        <v>9</v>
      </c>
      <c r="AJ8" s="43" t="s">
        <v>9</v>
      </c>
      <c r="AK8" s="50" t="s">
        <v>9</v>
      </c>
      <c r="AL8" s="43" t="s">
        <v>9</v>
      </c>
      <c r="AM8" s="50" t="s">
        <v>9</v>
      </c>
      <c r="AN8" s="43" t="s">
        <v>9</v>
      </c>
      <c r="AO8" s="50" t="s">
        <v>9</v>
      </c>
      <c r="AP8" s="43" t="s">
        <v>9</v>
      </c>
      <c r="AQ8" s="50" t="s">
        <v>9</v>
      </c>
      <c r="AR8" s="43" t="s">
        <v>9</v>
      </c>
      <c r="AS8" s="50" t="s">
        <v>9</v>
      </c>
    </row>
    <row r="9" spans="1:45" ht="6.55" customHeight="1" x14ac:dyDescent="0.4">
      <c r="A9" s="17">
        <v>9</v>
      </c>
      <c r="B9" s="60" t="s">
        <v>113</v>
      </c>
      <c r="C9" s="61" t="s">
        <v>111</v>
      </c>
      <c r="D9" s="43" t="s">
        <v>91</v>
      </c>
      <c r="E9" s="49" t="s">
        <v>270</v>
      </c>
      <c r="F9" s="43" t="s">
        <v>94</v>
      </c>
      <c r="G9" s="50">
        <v>1.1000000000000001</v>
      </c>
      <c r="H9" s="43" t="s">
        <v>95</v>
      </c>
      <c r="I9" s="62">
        <v>25</v>
      </c>
      <c r="J9" s="43" t="s">
        <v>96</v>
      </c>
      <c r="K9" s="62">
        <v>25</v>
      </c>
      <c r="L9" s="58" t="s">
        <v>140</v>
      </c>
      <c r="M9" s="60" t="s">
        <v>131</v>
      </c>
      <c r="N9" s="57" t="s">
        <v>112</v>
      </c>
      <c r="O9" s="53" t="s">
        <v>130</v>
      </c>
      <c r="P9" s="43" t="s">
        <v>93</v>
      </c>
      <c r="Q9" s="50" t="s">
        <v>129</v>
      </c>
      <c r="R9" s="43" t="s">
        <v>9</v>
      </c>
      <c r="S9" s="50" t="s">
        <v>9</v>
      </c>
      <c r="T9" s="43" t="s">
        <v>9</v>
      </c>
      <c r="U9" s="50" t="s">
        <v>9</v>
      </c>
      <c r="V9" s="43" t="s">
        <v>9</v>
      </c>
      <c r="W9" s="50" t="s">
        <v>9</v>
      </c>
      <c r="X9" s="43" t="s">
        <v>9</v>
      </c>
      <c r="Y9" s="50" t="s">
        <v>9</v>
      </c>
      <c r="Z9" s="43" t="s">
        <v>9</v>
      </c>
      <c r="AA9" s="50" t="s">
        <v>9</v>
      </c>
      <c r="AB9" s="43" t="s">
        <v>9</v>
      </c>
      <c r="AC9" s="50" t="s">
        <v>9</v>
      </c>
      <c r="AD9" s="43" t="s">
        <v>9</v>
      </c>
      <c r="AE9" s="50" t="s">
        <v>9</v>
      </c>
      <c r="AF9" s="43" t="s">
        <v>9</v>
      </c>
      <c r="AG9" s="50" t="s">
        <v>9</v>
      </c>
      <c r="AH9" s="43" t="s">
        <v>9</v>
      </c>
      <c r="AI9" s="50" t="s">
        <v>9</v>
      </c>
      <c r="AJ9" s="43" t="s">
        <v>9</v>
      </c>
      <c r="AK9" s="50" t="s">
        <v>9</v>
      </c>
      <c r="AL9" s="43" t="s">
        <v>9</v>
      </c>
      <c r="AM9" s="50" t="s">
        <v>9</v>
      </c>
      <c r="AN9" s="43" t="s">
        <v>9</v>
      </c>
      <c r="AO9" s="50" t="s">
        <v>9</v>
      </c>
      <c r="AP9" s="43" t="s">
        <v>9</v>
      </c>
      <c r="AQ9" s="50" t="s">
        <v>9</v>
      </c>
      <c r="AR9" s="43" t="s">
        <v>9</v>
      </c>
      <c r="AS9" s="50" t="s">
        <v>9</v>
      </c>
    </row>
    <row r="10" spans="1:45" ht="6.55" customHeight="1" x14ac:dyDescent="0.4">
      <c r="A10" s="17">
        <v>10</v>
      </c>
      <c r="B10" s="60" t="s">
        <v>114</v>
      </c>
      <c r="C10" s="61" t="s">
        <v>111</v>
      </c>
      <c r="D10" s="43" t="s">
        <v>91</v>
      </c>
      <c r="E10" s="49" t="s">
        <v>270</v>
      </c>
      <c r="F10" s="43" t="s">
        <v>94</v>
      </c>
      <c r="G10" s="50">
        <v>1.1000000000000001</v>
      </c>
      <c r="H10" s="43" t="s">
        <v>95</v>
      </c>
      <c r="I10" s="62">
        <v>30</v>
      </c>
      <c r="J10" s="43" t="s">
        <v>96</v>
      </c>
      <c r="K10" s="62">
        <v>60</v>
      </c>
      <c r="L10" s="58" t="s">
        <v>140</v>
      </c>
      <c r="M10" s="60" t="s">
        <v>133</v>
      </c>
      <c r="N10" s="57" t="s">
        <v>112</v>
      </c>
      <c r="O10" s="53" t="s">
        <v>141</v>
      </c>
      <c r="P10" s="43" t="s">
        <v>93</v>
      </c>
      <c r="Q10" s="50" t="s">
        <v>129</v>
      </c>
      <c r="R10" s="43" t="s">
        <v>9</v>
      </c>
      <c r="S10" s="50" t="s">
        <v>9</v>
      </c>
      <c r="T10" s="43" t="s">
        <v>9</v>
      </c>
      <c r="U10" s="50" t="s">
        <v>9</v>
      </c>
      <c r="V10" s="43" t="s">
        <v>9</v>
      </c>
      <c r="W10" s="50" t="s">
        <v>9</v>
      </c>
      <c r="X10" s="43" t="s">
        <v>9</v>
      </c>
      <c r="Y10" s="50" t="s">
        <v>9</v>
      </c>
      <c r="Z10" s="43" t="s">
        <v>9</v>
      </c>
      <c r="AA10" s="50" t="s">
        <v>9</v>
      </c>
      <c r="AB10" s="43" t="s">
        <v>9</v>
      </c>
      <c r="AC10" s="50" t="s">
        <v>9</v>
      </c>
      <c r="AD10" s="43" t="s">
        <v>9</v>
      </c>
      <c r="AE10" s="50" t="s">
        <v>9</v>
      </c>
      <c r="AF10" s="43" t="s">
        <v>9</v>
      </c>
      <c r="AG10" s="50" t="s">
        <v>9</v>
      </c>
      <c r="AH10" s="43" t="s">
        <v>9</v>
      </c>
      <c r="AI10" s="50" t="s">
        <v>9</v>
      </c>
      <c r="AJ10" s="43" t="s">
        <v>9</v>
      </c>
      <c r="AK10" s="50" t="s">
        <v>9</v>
      </c>
      <c r="AL10" s="43" t="s">
        <v>9</v>
      </c>
      <c r="AM10" s="50" t="s">
        <v>9</v>
      </c>
      <c r="AN10" s="43" t="s">
        <v>9</v>
      </c>
      <c r="AO10" s="50" t="s">
        <v>9</v>
      </c>
      <c r="AP10" s="43" t="s">
        <v>9</v>
      </c>
      <c r="AQ10" s="50" t="s">
        <v>9</v>
      </c>
      <c r="AR10" s="43" t="s">
        <v>9</v>
      </c>
      <c r="AS10" s="50" t="s">
        <v>9</v>
      </c>
    </row>
    <row r="11" spans="1:45" ht="6.55" customHeight="1" x14ac:dyDescent="0.4">
      <c r="A11" s="17">
        <v>11</v>
      </c>
      <c r="B11" s="60" t="s">
        <v>115</v>
      </c>
      <c r="C11" s="61" t="s">
        <v>111</v>
      </c>
      <c r="D11" s="43" t="s">
        <v>91</v>
      </c>
      <c r="E11" s="49" t="s">
        <v>270</v>
      </c>
      <c r="F11" s="43" t="s">
        <v>94</v>
      </c>
      <c r="G11" s="50">
        <v>1.1000000000000001</v>
      </c>
      <c r="H11" s="43" t="s">
        <v>95</v>
      </c>
      <c r="I11" s="62">
        <v>50</v>
      </c>
      <c r="J11" s="43" t="s">
        <v>96</v>
      </c>
      <c r="K11" s="62">
        <v>10</v>
      </c>
      <c r="L11" s="58" t="s">
        <v>140</v>
      </c>
      <c r="M11" s="60" t="s">
        <v>131</v>
      </c>
      <c r="N11" s="57" t="s">
        <v>112</v>
      </c>
      <c r="O11" s="53" t="s">
        <v>130</v>
      </c>
      <c r="P11" s="43" t="s">
        <v>93</v>
      </c>
      <c r="Q11" s="50" t="s">
        <v>129</v>
      </c>
      <c r="R11" s="43" t="s">
        <v>9</v>
      </c>
      <c r="S11" s="50" t="s">
        <v>9</v>
      </c>
      <c r="T11" s="43" t="s">
        <v>9</v>
      </c>
      <c r="U11" s="50" t="s">
        <v>9</v>
      </c>
      <c r="V11" s="43" t="s">
        <v>9</v>
      </c>
      <c r="W11" s="50" t="s">
        <v>9</v>
      </c>
      <c r="X11" s="43" t="s">
        <v>9</v>
      </c>
      <c r="Y11" s="50" t="s">
        <v>9</v>
      </c>
      <c r="Z11" s="43" t="s">
        <v>9</v>
      </c>
      <c r="AA11" s="50" t="s">
        <v>9</v>
      </c>
      <c r="AB11" s="43" t="s">
        <v>9</v>
      </c>
      <c r="AC11" s="50" t="s">
        <v>9</v>
      </c>
      <c r="AD11" s="43" t="s">
        <v>9</v>
      </c>
      <c r="AE11" s="50" t="s">
        <v>9</v>
      </c>
      <c r="AF11" s="43" t="s">
        <v>9</v>
      </c>
      <c r="AG11" s="50" t="s">
        <v>9</v>
      </c>
      <c r="AH11" s="43" t="s">
        <v>9</v>
      </c>
      <c r="AI11" s="50" t="s">
        <v>9</v>
      </c>
      <c r="AJ11" s="43" t="s">
        <v>9</v>
      </c>
      <c r="AK11" s="50" t="s">
        <v>9</v>
      </c>
      <c r="AL11" s="43" t="s">
        <v>9</v>
      </c>
      <c r="AM11" s="50" t="s">
        <v>9</v>
      </c>
      <c r="AN11" s="43" t="s">
        <v>9</v>
      </c>
      <c r="AO11" s="50" t="s">
        <v>9</v>
      </c>
      <c r="AP11" s="43" t="s">
        <v>9</v>
      </c>
      <c r="AQ11" s="50" t="s">
        <v>9</v>
      </c>
      <c r="AR11" s="43" t="s">
        <v>9</v>
      </c>
      <c r="AS11" s="50" t="s">
        <v>9</v>
      </c>
    </row>
    <row r="12" spans="1:45" ht="6.55" customHeight="1" x14ac:dyDescent="0.4">
      <c r="A12" s="17">
        <v>12</v>
      </c>
      <c r="B12" s="60" t="s">
        <v>116</v>
      </c>
      <c r="C12" s="61" t="s">
        <v>111</v>
      </c>
      <c r="D12" s="43" t="s">
        <v>91</v>
      </c>
      <c r="E12" s="49" t="s">
        <v>270</v>
      </c>
      <c r="F12" s="43" t="s">
        <v>94</v>
      </c>
      <c r="G12" s="50">
        <v>1.1000000000000001</v>
      </c>
      <c r="H12" s="43" t="s">
        <v>95</v>
      </c>
      <c r="I12" s="62">
        <v>60</v>
      </c>
      <c r="J12" s="43" t="s">
        <v>96</v>
      </c>
      <c r="K12" s="62">
        <v>60</v>
      </c>
      <c r="L12" s="58" t="s">
        <v>140</v>
      </c>
      <c r="M12" s="60" t="s">
        <v>132</v>
      </c>
      <c r="N12" s="57" t="s">
        <v>112</v>
      </c>
      <c r="O12" s="53" t="s">
        <v>130</v>
      </c>
      <c r="P12" s="43" t="s">
        <v>93</v>
      </c>
      <c r="Q12" s="50" t="s">
        <v>129</v>
      </c>
      <c r="R12" s="43" t="s">
        <v>9</v>
      </c>
      <c r="S12" s="50" t="s">
        <v>9</v>
      </c>
      <c r="T12" s="43" t="s">
        <v>9</v>
      </c>
      <c r="U12" s="50" t="s">
        <v>9</v>
      </c>
      <c r="V12" s="43" t="s">
        <v>9</v>
      </c>
      <c r="W12" s="50" t="s">
        <v>9</v>
      </c>
      <c r="X12" s="43" t="s">
        <v>9</v>
      </c>
      <c r="Y12" s="50" t="s">
        <v>9</v>
      </c>
      <c r="Z12" s="43" t="s">
        <v>9</v>
      </c>
      <c r="AA12" s="50" t="s">
        <v>9</v>
      </c>
      <c r="AB12" s="43" t="s">
        <v>9</v>
      </c>
      <c r="AC12" s="50" t="s">
        <v>9</v>
      </c>
      <c r="AD12" s="43" t="s">
        <v>9</v>
      </c>
      <c r="AE12" s="50" t="s">
        <v>9</v>
      </c>
      <c r="AF12" s="43" t="s">
        <v>9</v>
      </c>
      <c r="AG12" s="50" t="s">
        <v>9</v>
      </c>
      <c r="AH12" s="43" t="s">
        <v>9</v>
      </c>
      <c r="AI12" s="50" t="s">
        <v>9</v>
      </c>
      <c r="AJ12" s="43" t="s">
        <v>9</v>
      </c>
      <c r="AK12" s="50" t="s">
        <v>9</v>
      </c>
      <c r="AL12" s="43" t="s">
        <v>9</v>
      </c>
      <c r="AM12" s="50" t="s">
        <v>9</v>
      </c>
      <c r="AN12" s="43" t="s">
        <v>9</v>
      </c>
      <c r="AO12" s="50" t="s">
        <v>9</v>
      </c>
      <c r="AP12" s="43" t="s">
        <v>9</v>
      </c>
      <c r="AQ12" s="50" t="s">
        <v>9</v>
      </c>
      <c r="AR12" s="43" t="s">
        <v>9</v>
      </c>
      <c r="AS12" s="50" t="s">
        <v>9</v>
      </c>
    </row>
    <row r="13" spans="1:45" ht="6.55" customHeight="1" x14ac:dyDescent="0.4">
      <c r="A13" s="17">
        <v>13</v>
      </c>
      <c r="B13" s="60" t="s">
        <v>122</v>
      </c>
      <c r="C13" s="61" t="s">
        <v>111</v>
      </c>
      <c r="D13" s="43" t="s">
        <v>91</v>
      </c>
      <c r="E13" s="49" t="s">
        <v>270</v>
      </c>
      <c r="F13" s="43" t="s">
        <v>94</v>
      </c>
      <c r="G13" s="50">
        <v>1.1000000000000001</v>
      </c>
      <c r="H13" s="43" t="s">
        <v>95</v>
      </c>
      <c r="I13" s="62">
        <v>60</v>
      </c>
      <c r="J13" s="43" t="s">
        <v>96</v>
      </c>
      <c r="K13" s="62">
        <v>14.5</v>
      </c>
      <c r="L13" s="58" t="s">
        <v>140</v>
      </c>
      <c r="M13" s="60" t="s">
        <v>131</v>
      </c>
      <c r="N13" s="57" t="s">
        <v>112</v>
      </c>
      <c r="O13" s="53" t="s">
        <v>130</v>
      </c>
      <c r="P13" s="43" t="s">
        <v>93</v>
      </c>
      <c r="Q13" s="50" t="s">
        <v>129</v>
      </c>
      <c r="R13" s="43" t="s">
        <v>9</v>
      </c>
      <c r="S13" s="50" t="s">
        <v>9</v>
      </c>
      <c r="T13" s="43" t="s">
        <v>9</v>
      </c>
      <c r="U13" s="50" t="s">
        <v>9</v>
      </c>
      <c r="V13" s="43" t="s">
        <v>9</v>
      </c>
      <c r="W13" s="50" t="s">
        <v>9</v>
      </c>
      <c r="X13" s="43" t="s">
        <v>9</v>
      </c>
      <c r="Y13" s="50" t="s">
        <v>9</v>
      </c>
      <c r="Z13" s="43" t="s">
        <v>9</v>
      </c>
      <c r="AA13" s="50" t="s">
        <v>9</v>
      </c>
      <c r="AB13" s="43" t="s">
        <v>9</v>
      </c>
      <c r="AC13" s="50" t="s">
        <v>9</v>
      </c>
      <c r="AD13" s="43" t="s">
        <v>9</v>
      </c>
      <c r="AE13" s="50" t="s">
        <v>9</v>
      </c>
      <c r="AF13" s="43" t="s">
        <v>9</v>
      </c>
      <c r="AG13" s="50" t="s">
        <v>9</v>
      </c>
      <c r="AH13" s="43" t="s">
        <v>9</v>
      </c>
      <c r="AI13" s="50" t="s">
        <v>9</v>
      </c>
      <c r="AJ13" s="43" t="s">
        <v>9</v>
      </c>
      <c r="AK13" s="50" t="s">
        <v>9</v>
      </c>
      <c r="AL13" s="43" t="s">
        <v>9</v>
      </c>
      <c r="AM13" s="50" t="s">
        <v>9</v>
      </c>
      <c r="AN13" s="43" t="s">
        <v>9</v>
      </c>
      <c r="AO13" s="50" t="s">
        <v>9</v>
      </c>
      <c r="AP13" s="43" t="s">
        <v>9</v>
      </c>
      <c r="AQ13" s="50" t="s">
        <v>9</v>
      </c>
      <c r="AR13" s="43" t="s">
        <v>9</v>
      </c>
      <c r="AS13" s="50" t="s">
        <v>9</v>
      </c>
    </row>
    <row r="14" spans="1:45" ht="6.55" customHeight="1" x14ac:dyDescent="0.4">
      <c r="A14" s="17">
        <v>14</v>
      </c>
      <c r="B14" s="60" t="s">
        <v>123</v>
      </c>
      <c r="C14" s="61" t="s">
        <v>111</v>
      </c>
      <c r="D14" s="43" t="s">
        <v>91</v>
      </c>
      <c r="E14" s="49" t="s">
        <v>270</v>
      </c>
      <c r="F14" s="43" t="s">
        <v>94</v>
      </c>
      <c r="G14" s="50">
        <v>1.1000000000000001</v>
      </c>
      <c r="H14" s="43" t="s">
        <v>95</v>
      </c>
      <c r="I14" s="62">
        <v>60</v>
      </c>
      <c r="J14" s="43" t="s">
        <v>96</v>
      </c>
      <c r="K14" s="62">
        <v>9.5</v>
      </c>
      <c r="L14" s="58" t="s">
        <v>140</v>
      </c>
      <c r="M14" s="60" t="s">
        <v>131</v>
      </c>
      <c r="N14" s="57" t="s">
        <v>112</v>
      </c>
      <c r="O14" s="53" t="s">
        <v>130</v>
      </c>
      <c r="P14" s="43" t="s">
        <v>93</v>
      </c>
      <c r="Q14" s="50" t="s">
        <v>129</v>
      </c>
      <c r="R14" s="43" t="s">
        <v>9</v>
      </c>
      <c r="S14" s="50" t="s">
        <v>9</v>
      </c>
      <c r="T14" s="43" t="s">
        <v>9</v>
      </c>
      <c r="U14" s="50" t="s">
        <v>9</v>
      </c>
      <c r="V14" s="43" t="s">
        <v>9</v>
      </c>
      <c r="W14" s="50" t="s">
        <v>9</v>
      </c>
      <c r="X14" s="43" t="s">
        <v>9</v>
      </c>
      <c r="Y14" s="50" t="s">
        <v>9</v>
      </c>
      <c r="Z14" s="43" t="s">
        <v>9</v>
      </c>
      <c r="AA14" s="50" t="s">
        <v>9</v>
      </c>
      <c r="AB14" s="43" t="s">
        <v>9</v>
      </c>
      <c r="AC14" s="50" t="s">
        <v>9</v>
      </c>
      <c r="AD14" s="43" t="s">
        <v>9</v>
      </c>
      <c r="AE14" s="50" t="s">
        <v>9</v>
      </c>
      <c r="AF14" s="43" t="s">
        <v>9</v>
      </c>
      <c r="AG14" s="50" t="s">
        <v>9</v>
      </c>
      <c r="AH14" s="43" t="s">
        <v>9</v>
      </c>
      <c r="AI14" s="50" t="s">
        <v>9</v>
      </c>
      <c r="AJ14" s="43" t="s">
        <v>9</v>
      </c>
      <c r="AK14" s="50" t="s">
        <v>9</v>
      </c>
      <c r="AL14" s="43" t="s">
        <v>9</v>
      </c>
      <c r="AM14" s="50" t="s">
        <v>9</v>
      </c>
      <c r="AN14" s="43" t="s">
        <v>9</v>
      </c>
      <c r="AO14" s="50" t="s">
        <v>9</v>
      </c>
      <c r="AP14" s="43" t="s">
        <v>9</v>
      </c>
      <c r="AQ14" s="50" t="s">
        <v>9</v>
      </c>
      <c r="AR14" s="43" t="s">
        <v>9</v>
      </c>
      <c r="AS14" s="50" t="s">
        <v>9</v>
      </c>
    </row>
    <row r="15" spans="1:45" ht="6.55" customHeight="1" x14ac:dyDescent="0.4">
      <c r="A15" s="17">
        <v>15</v>
      </c>
      <c r="B15" s="60" t="s">
        <v>117</v>
      </c>
      <c r="C15" s="61" t="s">
        <v>111</v>
      </c>
      <c r="D15" s="43" t="s">
        <v>91</v>
      </c>
      <c r="E15" s="49" t="s">
        <v>270</v>
      </c>
      <c r="F15" s="43" t="s">
        <v>94</v>
      </c>
      <c r="G15" s="50">
        <v>1.1000000000000001</v>
      </c>
      <c r="H15" s="43" t="s">
        <v>95</v>
      </c>
      <c r="I15" s="62">
        <v>60</v>
      </c>
      <c r="J15" s="43" t="s">
        <v>96</v>
      </c>
      <c r="K15" s="62">
        <v>10</v>
      </c>
      <c r="L15" s="58" t="s">
        <v>140</v>
      </c>
      <c r="M15" s="60" t="s">
        <v>133</v>
      </c>
      <c r="N15" s="57" t="s">
        <v>112</v>
      </c>
      <c r="O15" s="53" t="s">
        <v>141</v>
      </c>
      <c r="P15" s="43" t="s">
        <v>93</v>
      </c>
      <c r="Q15" s="50" t="s">
        <v>129</v>
      </c>
      <c r="R15" s="43" t="s">
        <v>9</v>
      </c>
      <c r="S15" s="50" t="s">
        <v>9</v>
      </c>
      <c r="T15" s="43" t="s">
        <v>9</v>
      </c>
      <c r="U15" s="50" t="s">
        <v>9</v>
      </c>
      <c r="V15" s="43" t="s">
        <v>9</v>
      </c>
      <c r="W15" s="50" t="s">
        <v>9</v>
      </c>
      <c r="X15" s="43" t="s">
        <v>9</v>
      </c>
      <c r="Y15" s="50" t="s">
        <v>9</v>
      </c>
      <c r="Z15" s="43" t="s">
        <v>9</v>
      </c>
      <c r="AA15" s="50" t="s">
        <v>9</v>
      </c>
      <c r="AB15" s="43" t="s">
        <v>9</v>
      </c>
      <c r="AC15" s="50" t="s">
        <v>9</v>
      </c>
      <c r="AD15" s="43" t="s">
        <v>9</v>
      </c>
      <c r="AE15" s="50" t="s">
        <v>9</v>
      </c>
      <c r="AF15" s="43" t="s">
        <v>9</v>
      </c>
      <c r="AG15" s="50" t="s">
        <v>9</v>
      </c>
      <c r="AH15" s="43" t="s">
        <v>9</v>
      </c>
      <c r="AI15" s="50" t="s">
        <v>9</v>
      </c>
      <c r="AJ15" s="43" t="s">
        <v>9</v>
      </c>
      <c r="AK15" s="50" t="s">
        <v>9</v>
      </c>
      <c r="AL15" s="43" t="s">
        <v>9</v>
      </c>
      <c r="AM15" s="50" t="s">
        <v>9</v>
      </c>
      <c r="AN15" s="43" t="s">
        <v>9</v>
      </c>
      <c r="AO15" s="50" t="s">
        <v>9</v>
      </c>
      <c r="AP15" s="43" t="s">
        <v>9</v>
      </c>
      <c r="AQ15" s="50" t="s">
        <v>9</v>
      </c>
      <c r="AR15" s="43" t="s">
        <v>9</v>
      </c>
      <c r="AS15" s="50" t="s">
        <v>9</v>
      </c>
    </row>
    <row r="16" spans="1:45" ht="6.55" customHeight="1" x14ac:dyDescent="0.4">
      <c r="A16" s="17">
        <v>16</v>
      </c>
      <c r="B16" s="60" t="s">
        <v>118</v>
      </c>
      <c r="C16" s="61" t="s">
        <v>111</v>
      </c>
      <c r="D16" s="43" t="s">
        <v>91</v>
      </c>
      <c r="E16" s="49" t="s">
        <v>270</v>
      </c>
      <c r="F16" s="43" t="s">
        <v>94</v>
      </c>
      <c r="G16" s="50">
        <v>1.1000000000000001</v>
      </c>
      <c r="H16" s="43" t="s">
        <v>95</v>
      </c>
      <c r="I16" s="62">
        <v>70</v>
      </c>
      <c r="J16" s="43" t="s">
        <v>96</v>
      </c>
      <c r="K16" s="62">
        <v>70</v>
      </c>
      <c r="L16" s="58" t="s">
        <v>140</v>
      </c>
      <c r="M16" s="60" t="s">
        <v>132</v>
      </c>
      <c r="N16" s="57" t="s">
        <v>112</v>
      </c>
      <c r="O16" s="53" t="s">
        <v>130</v>
      </c>
      <c r="P16" s="43" t="s">
        <v>93</v>
      </c>
      <c r="Q16" s="50" t="s">
        <v>129</v>
      </c>
      <c r="R16" s="43" t="s">
        <v>9</v>
      </c>
      <c r="S16" s="50" t="s">
        <v>9</v>
      </c>
      <c r="T16" s="43" t="s">
        <v>9</v>
      </c>
      <c r="U16" s="50" t="s">
        <v>9</v>
      </c>
      <c r="V16" s="43" t="s">
        <v>9</v>
      </c>
      <c r="W16" s="50" t="s">
        <v>9</v>
      </c>
      <c r="X16" s="43" t="s">
        <v>9</v>
      </c>
      <c r="Y16" s="50" t="s">
        <v>9</v>
      </c>
      <c r="Z16" s="43" t="s">
        <v>9</v>
      </c>
      <c r="AA16" s="50" t="s">
        <v>9</v>
      </c>
      <c r="AB16" s="43" t="s">
        <v>9</v>
      </c>
      <c r="AC16" s="50" t="s">
        <v>9</v>
      </c>
      <c r="AD16" s="43" t="s">
        <v>9</v>
      </c>
      <c r="AE16" s="50" t="s">
        <v>9</v>
      </c>
      <c r="AF16" s="43" t="s">
        <v>9</v>
      </c>
      <c r="AG16" s="50" t="s">
        <v>9</v>
      </c>
      <c r="AH16" s="43" t="s">
        <v>9</v>
      </c>
      <c r="AI16" s="50" t="s">
        <v>9</v>
      </c>
      <c r="AJ16" s="43" t="s">
        <v>9</v>
      </c>
      <c r="AK16" s="50" t="s">
        <v>9</v>
      </c>
      <c r="AL16" s="43" t="s">
        <v>9</v>
      </c>
      <c r="AM16" s="50" t="s">
        <v>9</v>
      </c>
      <c r="AN16" s="43" t="s">
        <v>9</v>
      </c>
      <c r="AO16" s="50" t="s">
        <v>9</v>
      </c>
      <c r="AP16" s="43" t="s">
        <v>9</v>
      </c>
      <c r="AQ16" s="50" t="s">
        <v>9</v>
      </c>
      <c r="AR16" s="43" t="s">
        <v>9</v>
      </c>
      <c r="AS16" s="50" t="s">
        <v>9</v>
      </c>
    </row>
    <row r="17" spans="1:45" ht="6.55" customHeight="1" x14ac:dyDescent="0.4">
      <c r="A17" s="17">
        <v>17</v>
      </c>
      <c r="B17" s="60" t="s">
        <v>119</v>
      </c>
      <c r="C17" s="61" t="s">
        <v>111</v>
      </c>
      <c r="D17" s="43" t="s">
        <v>91</v>
      </c>
      <c r="E17" s="49" t="s">
        <v>270</v>
      </c>
      <c r="F17" s="43" t="s">
        <v>94</v>
      </c>
      <c r="G17" s="50">
        <v>1.1000000000000001</v>
      </c>
      <c r="H17" s="43" t="s">
        <v>95</v>
      </c>
      <c r="I17" s="62">
        <v>80</v>
      </c>
      <c r="J17" s="43" t="s">
        <v>96</v>
      </c>
      <c r="K17" s="62">
        <v>80</v>
      </c>
      <c r="L17" s="58" t="s">
        <v>140</v>
      </c>
      <c r="M17" s="60" t="s">
        <v>132</v>
      </c>
      <c r="N17" s="57" t="s">
        <v>112</v>
      </c>
      <c r="O17" s="53" t="s">
        <v>130</v>
      </c>
      <c r="P17" s="43" t="s">
        <v>93</v>
      </c>
      <c r="Q17" s="50" t="s">
        <v>129</v>
      </c>
      <c r="R17" s="43" t="s">
        <v>9</v>
      </c>
      <c r="S17" s="50" t="s">
        <v>9</v>
      </c>
      <c r="T17" s="43" t="s">
        <v>9</v>
      </c>
      <c r="U17" s="50" t="s">
        <v>9</v>
      </c>
      <c r="V17" s="43" t="s">
        <v>9</v>
      </c>
      <c r="W17" s="50" t="s">
        <v>9</v>
      </c>
      <c r="X17" s="43" t="s">
        <v>9</v>
      </c>
      <c r="Y17" s="50" t="s">
        <v>9</v>
      </c>
      <c r="Z17" s="43" t="s">
        <v>9</v>
      </c>
      <c r="AA17" s="50" t="s">
        <v>9</v>
      </c>
      <c r="AB17" s="43" t="s">
        <v>9</v>
      </c>
      <c r="AC17" s="50" t="s">
        <v>9</v>
      </c>
      <c r="AD17" s="43" t="s">
        <v>9</v>
      </c>
      <c r="AE17" s="50" t="s">
        <v>9</v>
      </c>
      <c r="AF17" s="43" t="s">
        <v>9</v>
      </c>
      <c r="AG17" s="50" t="s">
        <v>9</v>
      </c>
      <c r="AH17" s="43" t="s">
        <v>9</v>
      </c>
      <c r="AI17" s="50" t="s">
        <v>9</v>
      </c>
      <c r="AJ17" s="43" t="s">
        <v>9</v>
      </c>
      <c r="AK17" s="50" t="s">
        <v>9</v>
      </c>
      <c r="AL17" s="43" t="s">
        <v>9</v>
      </c>
      <c r="AM17" s="50" t="s">
        <v>9</v>
      </c>
      <c r="AN17" s="43" t="s">
        <v>9</v>
      </c>
      <c r="AO17" s="50" t="s">
        <v>9</v>
      </c>
      <c r="AP17" s="43" t="s">
        <v>9</v>
      </c>
      <c r="AQ17" s="50" t="s">
        <v>9</v>
      </c>
      <c r="AR17" s="43" t="s">
        <v>9</v>
      </c>
      <c r="AS17" s="50" t="s">
        <v>9</v>
      </c>
    </row>
    <row r="18" spans="1:45" ht="6.55" customHeight="1" x14ac:dyDescent="0.4">
      <c r="A18" s="17">
        <v>18</v>
      </c>
      <c r="B18" s="60" t="s">
        <v>124</v>
      </c>
      <c r="C18" s="61" t="s">
        <v>111</v>
      </c>
      <c r="D18" s="43" t="s">
        <v>91</v>
      </c>
      <c r="E18" s="49" t="s">
        <v>270</v>
      </c>
      <c r="F18" s="43" t="s">
        <v>94</v>
      </c>
      <c r="G18" s="50">
        <v>1.1000000000000001</v>
      </c>
      <c r="H18" s="43" t="s">
        <v>95</v>
      </c>
      <c r="I18" s="62">
        <v>80</v>
      </c>
      <c r="J18" s="43" t="s">
        <v>96</v>
      </c>
      <c r="K18" s="62">
        <v>29.8</v>
      </c>
      <c r="L18" s="58" t="s">
        <v>140</v>
      </c>
      <c r="M18" s="60" t="s">
        <v>131</v>
      </c>
      <c r="N18" s="57" t="s">
        <v>112</v>
      </c>
      <c r="O18" s="53" t="s">
        <v>130</v>
      </c>
      <c r="P18" s="43" t="s">
        <v>93</v>
      </c>
      <c r="Q18" s="50" t="s">
        <v>129</v>
      </c>
      <c r="R18" s="43" t="s">
        <v>9</v>
      </c>
      <c r="S18" s="50" t="s">
        <v>9</v>
      </c>
      <c r="T18" s="43" t="s">
        <v>9</v>
      </c>
      <c r="U18" s="50" t="s">
        <v>9</v>
      </c>
      <c r="V18" s="43" t="s">
        <v>9</v>
      </c>
      <c r="W18" s="50" t="s">
        <v>9</v>
      </c>
      <c r="X18" s="43" t="s">
        <v>9</v>
      </c>
      <c r="Y18" s="50" t="s">
        <v>9</v>
      </c>
      <c r="Z18" s="43" t="s">
        <v>9</v>
      </c>
      <c r="AA18" s="50" t="s">
        <v>9</v>
      </c>
      <c r="AB18" s="43" t="s">
        <v>9</v>
      </c>
      <c r="AC18" s="50" t="s">
        <v>9</v>
      </c>
      <c r="AD18" s="43" t="s">
        <v>9</v>
      </c>
      <c r="AE18" s="50" t="s">
        <v>9</v>
      </c>
      <c r="AF18" s="43" t="s">
        <v>9</v>
      </c>
      <c r="AG18" s="50" t="s">
        <v>9</v>
      </c>
      <c r="AH18" s="43" t="s">
        <v>9</v>
      </c>
      <c r="AI18" s="50" t="s">
        <v>9</v>
      </c>
      <c r="AJ18" s="43" t="s">
        <v>9</v>
      </c>
      <c r="AK18" s="50" t="s">
        <v>9</v>
      </c>
      <c r="AL18" s="43" t="s">
        <v>9</v>
      </c>
      <c r="AM18" s="50" t="s">
        <v>9</v>
      </c>
      <c r="AN18" s="43" t="s">
        <v>9</v>
      </c>
      <c r="AO18" s="50" t="s">
        <v>9</v>
      </c>
      <c r="AP18" s="43" t="s">
        <v>9</v>
      </c>
      <c r="AQ18" s="50" t="s">
        <v>9</v>
      </c>
      <c r="AR18" s="43" t="s">
        <v>9</v>
      </c>
      <c r="AS18" s="50" t="s">
        <v>9</v>
      </c>
    </row>
    <row r="19" spans="1:45" ht="6.55" customHeight="1" x14ac:dyDescent="0.4">
      <c r="A19" s="17">
        <v>19</v>
      </c>
      <c r="B19" s="60" t="s">
        <v>125</v>
      </c>
      <c r="C19" s="61" t="s">
        <v>111</v>
      </c>
      <c r="D19" s="43" t="s">
        <v>91</v>
      </c>
      <c r="E19" s="49" t="s">
        <v>270</v>
      </c>
      <c r="F19" s="43" t="s">
        <v>94</v>
      </c>
      <c r="G19" s="50">
        <v>1.1000000000000001</v>
      </c>
      <c r="H19" s="43" t="s">
        <v>95</v>
      </c>
      <c r="I19" s="62">
        <v>80</v>
      </c>
      <c r="J19" s="43" t="s">
        <v>96</v>
      </c>
      <c r="K19" s="62">
        <v>14.5</v>
      </c>
      <c r="L19" s="58" t="s">
        <v>140</v>
      </c>
      <c r="M19" s="60" t="s">
        <v>131</v>
      </c>
      <c r="N19" s="57" t="s">
        <v>112</v>
      </c>
      <c r="O19" s="53" t="s">
        <v>130</v>
      </c>
      <c r="P19" s="43" t="s">
        <v>93</v>
      </c>
      <c r="Q19" s="50" t="s">
        <v>129</v>
      </c>
      <c r="R19" s="43" t="s">
        <v>9</v>
      </c>
      <c r="S19" s="50" t="s">
        <v>9</v>
      </c>
      <c r="T19" s="43" t="s">
        <v>9</v>
      </c>
      <c r="U19" s="50" t="s">
        <v>9</v>
      </c>
      <c r="V19" s="43" t="s">
        <v>9</v>
      </c>
      <c r="W19" s="50" t="s">
        <v>9</v>
      </c>
      <c r="X19" s="43" t="s">
        <v>9</v>
      </c>
      <c r="Y19" s="50" t="s">
        <v>9</v>
      </c>
      <c r="Z19" s="43" t="s">
        <v>9</v>
      </c>
      <c r="AA19" s="50" t="s">
        <v>9</v>
      </c>
      <c r="AB19" s="43" t="s">
        <v>9</v>
      </c>
      <c r="AC19" s="50" t="s">
        <v>9</v>
      </c>
      <c r="AD19" s="43" t="s">
        <v>9</v>
      </c>
      <c r="AE19" s="50" t="s">
        <v>9</v>
      </c>
      <c r="AF19" s="43" t="s">
        <v>9</v>
      </c>
      <c r="AG19" s="50" t="s">
        <v>9</v>
      </c>
      <c r="AH19" s="43" t="s">
        <v>9</v>
      </c>
      <c r="AI19" s="50" t="s">
        <v>9</v>
      </c>
      <c r="AJ19" s="43" t="s">
        <v>9</v>
      </c>
      <c r="AK19" s="50" t="s">
        <v>9</v>
      </c>
      <c r="AL19" s="43" t="s">
        <v>9</v>
      </c>
      <c r="AM19" s="50" t="s">
        <v>9</v>
      </c>
      <c r="AN19" s="43" t="s">
        <v>9</v>
      </c>
      <c r="AO19" s="50" t="s">
        <v>9</v>
      </c>
      <c r="AP19" s="43" t="s">
        <v>9</v>
      </c>
      <c r="AQ19" s="50" t="s">
        <v>9</v>
      </c>
      <c r="AR19" s="43" t="s">
        <v>9</v>
      </c>
      <c r="AS19" s="50" t="s">
        <v>9</v>
      </c>
    </row>
    <row r="20" spans="1:45" ht="6.55" customHeight="1" x14ac:dyDescent="0.4">
      <c r="A20" s="17">
        <v>20</v>
      </c>
      <c r="B20" s="60" t="s">
        <v>126</v>
      </c>
      <c r="C20" s="61" t="s">
        <v>111</v>
      </c>
      <c r="D20" s="43" t="s">
        <v>91</v>
      </c>
      <c r="E20" s="49" t="s">
        <v>270</v>
      </c>
      <c r="F20" s="43" t="s">
        <v>94</v>
      </c>
      <c r="G20" s="50">
        <v>1.1000000000000001</v>
      </c>
      <c r="H20" s="43" t="s">
        <v>95</v>
      </c>
      <c r="I20" s="62">
        <v>80</v>
      </c>
      <c r="J20" s="43" t="s">
        <v>96</v>
      </c>
      <c r="K20" s="62">
        <v>9.5</v>
      </c>
      <c r="L20" s="58" t="s">
        <v>140</v>
      </c>
      <c r="M20" s="60" t="s">
        <v>131</v>
      </c>
      <c r="N20" s="57" t="s">
        <v>112</v>
      </c>
      <c r="O20" s="53" t="s">
        <v>130</v>
      </c>
      <c r="P20" s="43" t="s">
        <v>93</v>
      </c>
      <c r="Q20" s="50" t="s">
        <v>129</v>
      </c>
      <c r="R20" s="43" t="s">
        <v>9</v>
      </c>
      <c r="S20" s="50" t="s">
        <v>9</v>
      </c>
      <c r="T20" s="43" t="s">
        <v>9</v>
      </c>
      <c r="U20" s="50" t="s">
        <v>9</v>
      </c>
      <c r="V20" s="43" t="s">
        <v>9</v>
      </c>
      <c r="W20" s="50" t="s">
        <v>9</v>
      </c>
      <c r="X20" s="43" t="s">
        <v>9</v>
      </c>
      <c r="Y20" s="50" t="s">
        <v>9</v>
      </c>
      <c r="Z20" s="43" t="s">
        <v>9</v>
      </c>
      <c r="AA20" s="50" t="s">
        <v>9</v>
      </c>
      <c r="AB20" s="43" t="s">
        <v>9</v>
      </c>
      <c r="AC20" s="50" t="s">
        <v>9</v>
      </c>
      <c r="AD20" s="43" t="s">
        <v>9</v>
      </c>
      <c r="AE20" s="50" t="s">
        <v>9</v>
      </c>
      <c r="AF20" s="43" t="s">
        <v>9</v>
      </c>
      <c r="AG20" s="50" t="s">
        <v>9</v>
      </c>
      <c r="AH20" s="43" t="s">
        <v>9</v>
      </c>
      <c r="AI20" s="50" t="s">
        <v>9</v>
      </c>
      <c r="AJ20" s="43" t="s">
        <v>9</v>
      </c>
      <c r="AK20" s="50" t="s">
        <v>9</v>
      </c>
      <c r="AL20" s="43" t="s">
        <v>9</v>
      </c>
      <c r="AM20" s="50" t="s">
        <v>9</v>
      </c>
      <c r="AN20" s="43" t="s">
        <v>9</v>
      </c>
      <c r="AO20" s="50" t="s">
        <v>9</v>
      </c>
      <c r="AP20" s="43" t="s">
        <v>9</v>
      </c>
      <c r="AQ20" s="50" t="s">
        <v>9</v>
      </c>
      <c r="AR20" s="43" t="s">
        <v>9</v>
      </c>
      <c r="AS20" s="50" t="s">
        <v>9</v>
      </c>
    </row>
    <row r="21" spans="1:45" ht="6.55" customHeight="1" x14ac:dyDescent="0.4">
      <c r="A21" s="17">
        <v>21</v>
      </c>
      <c r="B21" s="60" t="s">
        <v>120</v>
      </c>
      <c r="C21" s="61" t="s">
        <v>111</v>
      </c>
      <c r="D21" s="43" t="s">
        <v>91</v>
      </c>
      <c r="E21" s="49" t="s">
        <v>270</v>
      </c>
      <c r="F21" s="43" t="s">
        <v>94</v>
      </c>
      <c r="G21" s="50">
        <v>1.1000000000000001</v>
      </c>
      <c r="H21" s="43" t="s">
        <v>95</v>
      </c>
      <c r="I21" s="62">
        <v>90</v>
      </c>
      <c r="J21" s="43" t="s">
        <v>96</v>
      </c>
      <c r="K21" s="62">
        <v>90</v>
      </c>
      <c r="L21" s="58" t="s">
        <v>140</v>
      </c>
      <c r="M21" s="60" t="s">
        <v>132</v>
      </c>
      <c r="N21" s="57" t="s">
        <v>112</v>
      </c>
      <c r="O21" s="53" t="s">
        <v>130</v>
      </c>
      <c r="P21" s="43" t="s">
        <v>93</v>
      </c>
      <c r="Q21" s="50" t="s">
        <v>129</v>
      </c>
      <c r="R21" s="43" t="s">
        <v>9</v>
      </c>
      <c r="S21" s="50" t="s">
        <v>9</v>
      </c>
      <c r="T21" s="43" t="s">
        <v>9</v>
      </c>
      <c r="U21" s="50" t="s">
        <v>9</v>
      </c>
      <c r="V21" s="43" t="s">
        <v>9</v>
      </c>
      <c r="W21" s="50" t="s">
        <v>9</v>
      </c>
      <c r="X21" s="43" t="s">
        <v>9</v>
      </c>
      <c r="Y21" s="50" t="s">
        <v>9</v>
      </c>
      <c r="Z21" s="43" t="s">
        <v>9</v>
      </c>
      <c r="AA21" s="50" t="s">
        <v>9</v>
      </c>
      <c r="AB21" s="43" t="s">
        <v>9</v>
      </c>
      <c r="AC21" s="50" t="s">
        <v>9</v>
      </c>
      <c r="AD21" s="43" t="s">
        <v>9</v>
      </c>
      <c r="AE21" s="50" t="s">
        <v>9</v>
      </c>
      <c r="AF21" s="43" t="s">
        <v>9</v>
      </c>
      <c r="AG21" s="50" t="s">
        <v>9</v>
      </c>
      <c r="AH21" s="43" t="s">
        <v>9</v>
      </c>
      <c r="AI21" s="50" t="s">
        <v>9</v>
      </c>
      <c r="AJ21" s="43" t="s">
        <v>9</v>
      </c>
      <c r="AK21" s="50" t="s">
        <v>9</v>
      </c>
      <c r="AL21" s="43" t="s">
        <v>9</v>
      </c>
      <c r="AM21" s="50" t="s">
        <v>9</v>
      </c>
      <c r="AN21" s="43" t="s">
        <v>9</v>
      </c>
      <c r="AO21" s="50" t="s">
        <v>9</v>
      </c>
      <c r="AP21" s="43" t="s">
        <v>9</v>
      </c>
      <c r="AQ21" s="50" t="s">
        <v>9</v>
      </c>
      <c r="AR21" s="43" t="s">
        <v>9</v>
      </c>
      <c r="AS21" s="50" t="s">
        <v>9</v>
      </c>
    </row>
    <row r="22" spans="1:45" ht="6.55" customHeight="1" x14ac:dyDescent="0.4">
      <c r="A22" s="17">
        <v>22</v>
      </c>
      <c r="B22" s="60" t="s">
        <v>127</v>
      </c>
      <c r="C22" s="61" t="s">
        <v>111</v>
      </c>
      <c r="D22" s="43" t="s">
        <v>91</v>
      </c>
      <c r="E22" s="49" t="s">
        <v>270</v>
      </c>
      <c r="F22" s="43" t="s">
        <v>94</v>
      </c>
      <c r="G22" s="50">
        <v>1.1000000000000001</v>
      </c>
      <c r="H22" s="43" t="s">
        <v>95</v>
      </c>
      <c r="I22" s="62">
        <v>90</v>
      </c>
      <c r="J22" s="43" t="s">
        <v>96</v>
      </c>
      <c r="K22" s="62">
        <v>14.5</v>
      </c>
      <c r="L22" s="58" t="s">
        <v>140</v>
      </c>
      <c r="M22" s="60" t="s">
        <v>131</v>
      </c>
      <c r="N22" s="57" t="s">
        <v>112</v>
      </c>
      <c r="O22" s="53" t="s">
        <v>130</v>
      </c>
      <c r="P22" s="43" t="s">
        <v>93</v>
      </c>
      <c r="Q22" s="50" t="s">
        <v>129</v>
      </c>
      <c r="R22" s="43" t="s">
        <v>9</v>
      </c>
      <c r="S22" s="50" t="s">
        <v>9</v>
      </c>
      <c r="T22" s="43" t="s">
        <v>9</v>
      </c>
      <c r="U22" s="50" t="s">
        <v>9</v>
      </c>
      <c r="V22" s="43" t="s">
        <v>9</v>
      </c>
      <c r="W22" s="50" t="s">
        <v>9</v>
      </c>
      <c r="X22" s="43" t="s">
        <v>9</v>
      </c>
      <c r="Y22" s="50" t="s">
        <v>9</v>
      </c>
      <c r="Z22" s="43" t="s">
        <v>9</v>
      </c>
      <c r="AA22" s="50" t="s">
        <v>9</v>
      </c>
      <c r="AB22" s="43" t="s">
        <v>9</v>
      </c>
      <c r="AC22" s="50" t="s">
        <v>9</v>
      </c>
      <c r="AD22" s="43" t="s">
        <v>9</v>
      </c>
      <c r="AE22" s="50" t="s">
        <v>9</v>
      </c>
      <c r="AF22" s="43" t="s">
        <v>9</v>
      </c>
      <c r="AG22" s="50" t="s">
        <v>9</v>
      </c>
      <c r="AH22" s="43" t="s">
        <v>9</v>
      </c>
      <c r="AI22" s="50" t="s">
        <v>9</v>
      </c>
      <c r="AJ22" s="43" t="s">
        <v>9</v>
      </c>
      <c r="AK22" s="50" t="s">
        <v>9</v>
      </c>
      <c r="AL22" s="43" t="s">
        <v>9</v>
      </c>
      <c r="AM22" s="50" t="s">
        <v>9</v>
      </c>
      <c r="AN22" s="43" t="s">
        <v>9</v>
      </c>
      <c r="AO22" s="50" t="s">
        <v>9</v>
      </c>
      <c r="AP22" s="43" t="s">
        <v>9</v>
      </c>
      <c r="AQ22" s="50" t="s">
        <v>9</v>
      </c>
      <c r="AR22" s="43" t="s">
        <v>9</v>
      </c>
      <c r="AS22" s="50" t="s">
        <v>9</v>
      </c>
    </row>
    <row r="23" spans="1:45" ht="6.55" customHeight="1" x14ac:dyDescent="0.4">
      <c r="A23" s="17">
        <v>23</v>
      </c>
      <c r="B23" s="60" t="s">
        <v>121</v>
      </c>
      <c r="C23" s="61" t="s">
        <v>111</v>
      </c>
      <c r="D23" s="43" t="s">
        <v>91</v>
      </c>
      <c r="E23" s="49" t="s">
        <v>270</v>
      </c>
      <c r="F23" s="43" t="s">
        <v>94</v>
      </c>
      <c r="G23" s="50">
        <v>1.1000000000000001</v>
      </c>
      <c r="H23" s="43" t="s">
        <v>95</v>
      </c>
      <c r="I23" s="62">
        <v>120</v>
      </c>
      <c r="J23" s="43" t="s">
        <v>96</v>
      </c>
      <c r="K23" s="62">
        <v>60</v>
      </c>
      <c r="L23" s="58" t="s">
        <v>140</v>
      </c>
      <c r="M23" s="60" t="s">
        <v>132</v>
      </c>
      <c r="N23" s="57" t="s">
        <v>112</v>
      </c>
      <c r="O23" s="53" t="s">
        <v>130</v>
      </c>
      <c r="P23" s="43" t="s">
        <v>93</v>
      </c>
      <c r="Q23" s="50" t="s">
        <v>129</v>
      </c>
      <c r="R23" s="43" t="s">
        <v>9</v>
      </c>
      <c r="S23" s="50" t="s">
        <v>9</v>
      </c>
      <c r="T23" s="43" t="s">
        <v>9</v>
      </c>
      <c r="U23" s="50" t="s">
        <v>9</v>
      </c>
      <c r="V23" s="43" t="s">
        <v>9</v>
      </c>
      <c r="W23" s="50" t="s">
        <v>9</v>
      </c>
      <c r="X23" s="43" t="s">
        <v>9</v>
      </c>
      <c r="Y23" s="50" t="s">
        <v>9</v>
      </c>
      <c r="Z23" s="43" t="s">
        <v>9</v>
      </c>
      <c r="AA23" s="50" t="s">
        <v>9</v>
      </c>
      <c r="AB23" s="43" t="s">
        <v>9</v>
      </c>
      <c r="AC23" s="50" t="s">
        <v>9</v>
      </c>
      <c r="AD23" s="43" t="s">
        <v>9</v>
      </c>
      <c r="AE23" s="50" t="s">
        <v>9</v>
      </c>
      <c r="AF23" s="43" t="s">
        <v>9</v>
      </c>
      <c r="AG23" s="50" t="s">
        <v>9</v>
      </c>
      <c r="AH23" s="43" t="s">
        <v>9</v>
      </c>
      <c r="AI23" s="50" t="s">
        <v>9</v>
      </c>
      <c r="AJ23" s="43" t="s">
        <v>9</v>
      </c>
      <c r="AK23" s="50" t="s">
        <v>9</v>
      </c>
      <c r="AL23" s="43" t="s">
        <v>9</v>
      </c>
      <c r="AM23" s="50" t="s">
        <v>9</v>
      </c>
      <c r="AN23" s="43" t="s">
        <v>9</v>
      </c>
      <c r="AO23" s="50" t="s">
        <v>9</v>
      </c>
      <c r="AP23" s="43" t="s">
        <v>9</v>
      </c>
      <c r="AQ23" s="50" t="s">
        <v>9</v>
      </c>
      <c r="AR23" s="43" t="s">
        <v>9</v>
      </c>
      <c r="AS23" s="50" t="s">
        <v>9</v>
      </c>
    </row>
    <row r="24" spans="1:45" ht="6.55" customHeight="1" x14ac:dyDescent="0.4">
      <c r="A24" s="17">
        <v>24</v>
      </c>
      <c r="B24" s="60" t="s">
        <v>128</v>
      </c>
      <c r="C24" s="61" t="s">
        <v>111</v>
      </c>
      <c r="D24" s="43" t="s">
        <v>91</v>
      </c>
      <c r="E24" s="49" t="s">
        <v>270</v>
      </c>
      <c r="F24" s="43" t="s">
        <v>94</v>
      </c>
      <c r="G24" s="50">
        <v>1.1000000000000001</v>
      </c>
      <c r="H24" s="43" t="s">
        <v>95</v>
      </c>
      <c r="I24" s="62">
        <v>120</v>
      </c>
      <c r="J24" s="43" t="s">
        <v>96</v>
      </c>
      <c r="K24" s="62">
        <v>29.4</v>
      </c>
      <c r="L24" s="58" t="s">
        <v>140</v>
      </c>
      <c r="M24" s="60" t="s">
        <v>132</v>
      </c>
      <c r="N24" s="57" t="s">
        <v>112</v>
      </c>
      <c r="O24" s="53" t="s">
        <v>130</v>
      </c>
      <c r="P24" s="43" t="s">
        <v>93</v>
      </c>
      <c r="Q24" s="50" t="s">
        <v>129</v>
      </c>
      <c r="R24" s="43" t="s">
        <v>9</v>
      </c>
      <c r="S24" s="50" t="s">
        <v>9</v>
      </c>
      <c r="T24" s="43" t="s">
        <v>9</v>
      </c>
      <c r="U24" s="50" t="s">
        <v>9</v>
      </c>
      <c r="V24" s="43" t="s">
        <v>9</v>
      </c>
      <c r="W24" s="50" t="s">
        <v>9</v>
      </c>
      <c r="X24" s="43" t="s">
        <v>9</v>
      </c>
      <c r="Y24" s="50" t="s">
        <v>9</v>
      </c>
      <c r="Z24" s="43" t="s">
        <v>9</v>
      </c>
      <c r="AA24" s="50" t="s">
        <v>9</v>
      </c>
      <c r="AB24" s="43" t="s">
        <v>9</v>
      </c>
      <c r="AC24" s="50" t="s">
        <v>9</v>
      </c>
      <c r="AD24" s="43" t="s">
        <v>9</v>
      </c>
      <c r="AE24" s="50" t="s">
        <v>9</v>
      </c>
      <c r="AF24" s="43" t="s">
        <v>9</v>
      </c>
      <c r="AG24" s="50" t="s">
        <v>9</v>
      </c>
      <c r="AH24" s="43" t="s">
        <v>9</v>
      </c>
      <c r="AI24" s="50" t="s">
        <v>9</v>
      </c>
      <c r="AJ24" s="43" t="s">
        <v>9</v>
      </c>
      <c r="AK24" s="50" t="s">
        <v>9</v>
      </c>
      <c r="AL24" s="43" t="s">
        <v>9</v>
      </c>
      <c r="AM24" s="50" t="s">
        <v>9</v>
      </c>
      <c r="AN24" s="43" t="s">
        <v>9</v>
      </c>
      <c r="AO24" s="50" t="s">
        <v>9</v>
      </c>
      <c r="AP24" s="43" t="s">
        <v>9</v>
      </c>
      <c r="AQ24" s="50" t="s">
        <v>9</v>
      </c>
      <c r="AR24" s="43" t="s">
        <v>9</v>
      </c>
      <c r="AS24" s="50" t="s">
        <v>9</v>
      </c>
    </row>
    <row r="25" spans="1:45" ht="6.55" customHeight="1" x14ac:dyDescent="0.4">
      <c r="A25" s="17">
        <v>25</v>
      </c>
      <c r="B25" s="60" t="s">
        <v>267</v>
      </c>
      <c r="C25" s="65" t="s">
        <v>181</v>
      </c>
      <c r="D25" s="43" t="s">
        <v>91</v>
      </c>
      <c r="E25" s="49" t="s">
        <v>259</v>
      </c>
      <c r="F25" s="43" t="s">
        <v>94</v>
      </c>
      <c r="G25" s="50">
        <v>3.5</v>
      </c>
      <c r="H25" s="43" t="s">
        <v>256</v>
      </c>
      <c r="I25" s="62">
        <v>62.5</v>
      </c>
      <c r="J25" s="43" t="s">
        <v>96</v>
      </c>
      <c r="K25" s="62">
        <v>125</v>
      </c>
      <c r="L25" s="58" t="s">
        <v>9</v>
      </c>
      <c r="M25" s="66" t="s">
        <v>9</v>
      </c>
      <c r="N25" s="57" t="s">
        <v>112</v>
      </c>
      <c r="O25" s="53" t="s">
        <v>257</v>
      </c>
      <c r="P25" s="43" t="s">
        <v>93</v>
      </c>
      <c r="Q25" s="50" t="s">
        <v>258</v>
      </c>
      <c r="R25" s="43" t="s">
        <v>260</v>
      </c>
      <c r="S25" s="50">
        <v>0.15</v>
      </c>
      <c r="T25" s="43" t="s">
        <v>261</v>
      </c>
      <c r="U25" s="50">
        <v>0.48</v>
      </c>
      <c r="V25" s="43" t="s">
        <v>262</v>
      </c>
      <c r="W25" s="50">
        <v>0.76</v>
      </c>
      <c r="X25" s="43" t="s">
        <v>264</v>
      </c>
      <c r="Y25" s="50">
        <v>0.86</v>
      </c>
      <c r="Z25" s="43" t="s">
        <v>265</v>
      </c>
      <c r="AA25" s="50">
        <v>1.08</v>
      </c>
      <c r="AB25" s="43" t="s">
        <v>266</v>
      </c>
      <c r="AC25" s="50">
        <v>1.03</v>
      </c>
      <c r="AD25" s="43" t="s">
        <v>263</v>
      </c>
      <c r="AE25" s="50">
        <v>0.8</v>
      </c>
      <c r="AF25" s="43" t="s">
        <v>9</v>
      </c>
      <c r="AG25" s="50" t="s">
        <v>9</v>
      </c>
      <c r="AH25" s="43" t="s">
        <v>9</v>
      </c>
      <c r="AI25" s="50" t="s">
        <v>9</v>
      </c>
      <c r="AJ25" s="43" t="s">
        <v>9</v>
      </c>
      <c r="AK25" s="50" t="s">
        <v>9</v>
      </c>
      <c r="AL25" s="43" t="s">
        <v>9</v>
      </c>
      <c r="AM25" s="50" t="s">
        <v>9</v>
      </c>
      <c r="AN25" s="43" t="s">
        <v>9</v>
      </c>
      <c r="AO25" s="50" t="s">
        <v>9</v>
      </c>
      <c r="AP25" s="43" t="s">
        <v>9</v>
      </c>
      <c r="AQ25" s="50" t="s">
        <v>9</v>
      </c>
      <c r="AR25" s="43" t="s">
        <v>9</v>
      </c>
      <c r="AS25" s="50" t="s">
        <v>9</v>
      </c>
    </row>
    <row r="26" spans="1:45" ht="6.55" customHeight="1" x14ac:dyDescent="0.4">
      <c r="A26" s="17">
        <v>26</v>
      </c>
      <c r="B26" s="60" t="s">
        <v>268</v>
      </c>
      <c r="C26" s="65" t="s">
        <v>181</v>
      </c>
      <c r="D26" s="43" t="s">
        <v>91</v>
      </c>
      <c r="E26" s="49" t="s">
        <v>259</v>
      </c>
      <c r="F26" s="43" t="s">
        <v>94</v>
      </c>
      <c r="G26" s="50">
        <v>3.5</v>
      </c>
      <c r="H26" s="43" t="s">
        <v>256</v>
      </c>
      <c r="I26" s="62">
        <v>31.2</v>
      </c>
      <c r="J26" s="43" t="s">
        <v>96</v>
      </c>
      <c r="K26" s="62">
        <v>125</v>
      </c>
      <c r="L26" s="58" t="s">
        <v>9</v>
      </c>
      <c r="M26" s="66" t="s">
        <v>9</v>
      </c>
      <c r="N26" s="57" t="s">
        <v>112</v>
      </c>
      <c r="O26" s="53" t="s">
        <v>257</v>
      </c>
      <c r="P26" s="43" t="s">
        <v>93</v>
      </c>
      <c r="Q26" s="50" t="s">
        <v>258</v>
      </c>
      <c r="R26" s="43" t="s">
        <v>260</v>
      </c>
      <c r="S26" s="50">
        <v>0.15</v>
      </c>
      <c r="T26" s="43" t="s">
        <v>261</v>
      </c>
      <c r="U26" s="50">
        <v>0.48</v>
      </c>
      <c r="V26" s="43" t="s">
        <v>262</v>
      </c>
      <c r="W26" s="50">
        <v>0.76</v>
      </c>
      <c r="X26" s="43" t="s">
        <v>264</v>
      </c>
      <c r="Y26" s="50">
        <v>0.86</v>
      </c>
      <c r="Z26" s="43" t="s">
        <v>265</v>
      </c>
      <c r="AA26" s="50">
        <v>1.08</v>
      </c>
      <c r="AB26" s="43" t="s">
        <v>266</v>
      </c>
      <c r="AC26" s="50">
        <v>1.03</v>
      </c>
      <c r="AD26" s="43" t="s">
        <v>263</v>
      </c>
      <c r="AE26" s="50">
        <v>0.8</v>
      </c>
      <c r="AF26" s="43" t="s">
        <v>9</v>
      </c>
      <c r="AG26" s="50" t="s">
        <v>9</v>
      </c>
      <c r="AH26" s="43" t="s">
        <v>9</v>
      </c>
      <c r="AI26" s="50" t="s">
        <v>9</v>
      </c>
      <c r="AJ26" s="43" t="s">
        <v>9</v>
      </c>
      <c r="AK26" s="50" t="s">
        <v>9</v>
      </c>
      <c r="AL26" s="43" t="s">
        <v>9</v>
      </c>
      <c r="AM26" s="50" t="s">
        <v>9</v>
      </c>
      <c r="AN26" s="43" t="s">
        <v>9</v>
      </c>
      <c r="AO26" s="50" t="s">
        <v>9</v>
      </c>
      <c r="AP26" s="43" t="s">
        <v>9</v>
      </c>
      <c r="AQ26" s="50" t="s">
        <v>9</v>
      </c>
      <c r="AR26" s="43" t="s">
        <v>9</v>
      </c>
      <c r="AS26" s="50" t="s">
        <v>9</v>
      </c>
    </row>
    <row r="27" spans="1:45" ht="6.55" customHeight="1" x14ac:dyDescent="0.4">
      <c r="A27" s="17">
        <v>27</v>
      </c>
      <c r="B27" s="60" t="s">
        <v>269</v>
      </c>
      <c r="C27" s="65" t="s">
        <v>181</v>
      </c>
      <c r="D27" s="43" t="s">
        <v>91</v>
      </c>
      <c r="E27" s="49" t="s">
        <v>259</v>
      </c>
      <c r="F27" s="43" t="s">
        <v>94</v>
      </c>
      <c r="G27" s="50">
        <v>3.5</v>
      </c>
      <c r="H27" s="43" t="s">
        <v>256</v>
      </c>
      <c r="I27" s="62">
        <v>15.6</v>
      </c>
      <c r="J27" s="43" t="s">
        <v>96</v>
      </c>
      <c r="K27" s="62">
        <v>125</v>
      </c>
      <c r="L27" s="58" t="s">
        <v>9</v>
      </c>
      <c r="M27" s="66" t="s">
        <v>9</v>
      </c>
      <c r="N27" s="57" t="s">
        <v>112</v>
      </c>
      <c r="O27" s="53" t="s">
        <v>257</v>
      </c>
      <c r="P27" s="43" t="s">
        <v>93</v>
      </c>
      <c r="Q27" s="50" t="s">
        <v>258</v>
      </c>
      <c r="R27" s="43" t="s">
        <v>260</v>
      </c>
      <c r="S27" s="50">
        <v>0.15</v>
      </c>
      <c r="T27" s="43" t="s">
        <v>261</v>
      </c>
      <c r="U27" s="50">
        <v>0.48</v>
      </c>
      <c r="V27" s="43" t="s">
        <v>262</v>
      </c>
      <c r="W27" s="50">
        <v>0.76</v>
      </c>
      <c r="X27" s="43" t="s">
        <v>264</v>
      </c>
      <c r="Y27" s="50">
        <v>0.86</v>
      </c>
      <c r="Z27" s="43" t="s">
        <v>265</v>
      </c>
      <c r="AA27" s="50">
        <v>1.08</v>
      </c>
      <c r="AB27" s="43" t="s">
        <v>266</v>
      </c>
      <c r="AC27" s="50">
        <v>1.03</v>
      </c>
      <c r="AD27" s="43" t="s">
        <v>263</v>
      </c>
      <c r="AE27" s="50">
        <v>0.8</v>
      </c>
      <c r="AF27" s="43" t="s">
        <v>9</v>
      </c>
      <c r="AG27" s="50" t="s">
        <v>9</v>
      </c>
      <c r="AH27" s="43" t="s">
        <v>9</v>
      </c>
      <c r="AI27" s="50" t="s">
        <v>9</v>
      </c>
      <c r="AJ27" s="43" t="s">
        <v>9</v>
      </c>
      <c r="AK27" s="50" t="s">
        <v>9</v>
      </c>
      <c r="AL27" s="43" t="s">
        <v>9</v>
      </c>
      <c r="AM27" s="50" t="s">
        <v>9</v>
      </c>
      <c r="AN27" s="43" t="s">
        <v>9</v>
      </c>
      <c r="AO27" s="50" t="s">
        <v>9</v>
      </c>
      <c r="AP27" s="43" t="s">
        <v>9</v>
      </c>
      <c r="AQ27" s="50" t="s">
        <v>9</v>
      </c>
      <c r="AR27" s="43" t="s">
        <v>9</v>
      </c>
      <c r="AS27" s="50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13" priority="5" operator="containsText" text="null">
      <formula>NOT(ISERROR(SEARCH("null",A1)))</formula>
    </cfRule>
  </conditionalFormatting>
  <conditionalFormatting sqref="B3:B1048576 A1:B1">
    <cfRule type="duplicateValues" dxfId="12" priority="6"/>
  </conditionalFormatting>
  <conditionalFormatting sqref="B3:B1048576 B1">
    <cfRule type="duplicateValues" dxfId="11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2025-09-14T16:01:00Z</dcterms:modified>
  <dc:language>pt-BR</dc:language>
</cp:coreProperties>
</file>