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AC006E02-3CB6-47A7-AD26-5BA93C2459B2}" xr6:coauthVersionLast="47" xr6:coauthVersionMax="47" xr10:uidLastSave="{00000000-0000-0000-0000-000000000000}"/>
  <bookViews>
    <workbookView xWindow="-120" yWindow="-120" windowWidth="29040" windowHeight="15990" activeTab="2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4" l="1"/>
  <c r="N2" i="24"/>
  <c r="M2" i="24"/>
  <c r="L2" i="24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F14" i="9"/>
  <c r="U13" i="9"/>
  <c r="G13" i="9"/>
  <c r="V13" i="9" s="1"/>
  <c r="F13" i="9"/>
  <c r="C13" i="9"/>
  <c r="C14" i="9" s="1"/>
  <c r="C15" i="9" s="1"/>
  <c r="C16" i="9" s="1"/>
  <c r="C17" i="9" s="1"/>
  <c r="C18" i="9" s="1"/>
  <c r="C19" i="9" s="1"/>
  <c r="U12" i="9"/>
  <c r="G12" i="9"/>
  <c r="V12" i="9" s="1"/>
  <c r="F12" i="9"/>
  <c r="U11" i="9"/>
  <c r="G11" i="9"/>
  <c r="V11" i="9" s="1"/>
  <c r="F11" i="9"/>
  <c r="U10" i="9"/>
  <c r="G10" i="9"/>
  <c r="V10" i="9" s="1"/>
  <c r="F10" i="9"/>
  <c r="C10" i="9"/>
  <c r="C11" i="9" s="1"/>
  <c r="U9" i="9"/>
  <c r="G9" i="9"/>
  <c r="V9" i="9" s="1"/>
  <c r="F9" i="9"/>
  <c r="U8" i="9"/>
  <c r="G8" i="9"/>
  <c r="V8" i="9" s="1"/>
  <c r="F8" i="9"/>
  <c r="U7" i="9"/>
  <c r="G7" i="9"/>
  <c r="V7" i="9" s="1"/>
  <c r="F7" i="9"/>
  <c r="U6" i="9"/>
  <c r="G6" i="9"/>
  <c r="V6" i="9" s="1"/>
  <c r="F6" i="9"/>
  <c r="U5" i="9"/>
  <c r="G5" i="9"/>
  <c r="V5" i="9" s="1"/>
  <c r="F5" i="9"/>
  <c r="U4" i="9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G4" i="9"/>
  <c r="V4" i="9" s="1"/>
  <c r="F4" i="9"/>
  <c r="U3" i="9"/>
  <c r="T3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G3" i="9"/>
  <c r="V3" i="9" s="1"/>
  <c r="F3" i="9"/>
  <c r="C3" i="9"/>
  <c r="C4" i="9" s="1"/>
  <c r="C5" i="9" s="1"/>
  <c r="C6" i="9" s="1"/>
  <c r="C7" i="9" s="1"/>
  <c r="C8" i="9" s="1"/>
  <c r="V2" i="9"/>
  <c r="U2" i="9"/>
  <c r="G2" i="9"/>
  <c r="F2" i="9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W2" i="24"/>
  <c r="U2" i="24"/>
  <c r="T2" i="24"/>
  <c r="S2" i="24"/>
  <c r="B6" i="27"/>
  <c r="B5" i="27"/>
</calcChain>
</file>

<file path=xl/sharedStrings.xml><?xml version="1.0" encoding="utf-8"?>
<sst xmlns="http://schemas.openxmlformats.org/spreadsheetml/2006/main" count="495" uniqueCount="160">
  <si>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</si>
  <si>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</si>
  <si>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</si>
  <si>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</si>
  <si>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</si>
  <si>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</si>
  <si>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</si>
  <si>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</si>
  <si>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</si>
  <si>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</si>
  <si>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</si>
  <si>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</si>
  <si>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</si>
  <si>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</si>
  <si>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</si>
  <si>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</si>
  <si>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</si>
  <si>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</si>
  <si>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</si>
  <si>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</si>
  <si>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</si>
  <si>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</si>
  <si>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</si>
  <si>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</si>
  <si>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</si>
  <si>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</si>
  <si>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</si>
  <si>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</si>
  <si>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</si>
  <si>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</si>
  <si>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</si>
  <si>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</si>
  <si>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</si>
  <si>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</si>
  <si>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</si>
  <si>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</si>
  <si>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</si>
  <si>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</si>
  <si>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</si>
  <si>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</si>
  <si>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</si>
  <si>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</si>
  <si>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</si>
  <si>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</si>
  <si>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</si>
  <si>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</si>
  <si>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</si>
  <si>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</si>
  <si>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</si>
  <si>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</si>
  <si>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</si>
  <si>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</si>
  <si>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</si>
  <si>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</si>
  <si>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</si>
  <si>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</si>
  <si>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</si>
  <si>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</si>
  <si>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</si>
  <si>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</si>
  <si>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</si>
  <si>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</si>
  <si>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</si>
  <si>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</si>
  <si>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</si>
  <si>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</si>
  <si>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</si>
  <si>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</si>
  <si>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</si>
  <si>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</si>
  <si>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SUS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</si>
  <si>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</si>
  <si>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</si>
  <si>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</si>
  <si>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</si>
  <si>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</si>
  <si>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</si>
  <si>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</si>
  <si>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</si>
  <si>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</si>
  <si>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</si>
  <si>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</si>
  <si>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</si>
  <si>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</si>
  <si>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Chave</t>
  </si>
  <si>
    <t>Valor</t>
  </si>
  <si>
    <t>OntologiaPrefixo</t>
  </si>
  <si>
    <t>sus: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</si>
  <si>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</si>
  <si>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</si>
  <si>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</si>
  <si>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</si>
  <si>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</si>
  <si>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</si>
  <si>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</si>
  <si>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</si>
  <si>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</si>
  <si>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</si>
  <si>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</si>
  <si>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</si>
  <si>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</si>
  <si>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</si>
  <si>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</si>
  <si>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</si>
  <si>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</si>
  <si>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</si>
  <si>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</si>
  <si>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</si>
  <si>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</si>
  <si>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</si>
  <si>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</si>
  <si>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</si>
  <si>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</si>
  <si>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</si>
  <si>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</si>
  <si>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</si>
  <si>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</si>
  <si>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</si>
  <si>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</si>
  <si>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</si>
  <si>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</si>
  <si>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</si>
  <si>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</si>
  <si>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</si>
  <si>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</si>
  <si>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</si>
  <si>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Código</t>
  </si>
  <si>
    <t>é_ambiente</t>
  </si>
  <si>
    <t>é_equipamento</t>
  </si>
  <si>
    <t>é_setor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</si>
  <si>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</si>
  <si>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</si>
  <si>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</si>
  <si>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</si>
  <si>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p_identificar</t>
  </si>
  <si>
    <t>xsd:boolean</t>
  </si>
  <si>
    <t>é_tema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</si>
  <si>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</si>
  <si>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</si>
  <si>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</si>
  <si>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</si>
  <si>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</si>
  <si>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</si>
  <si>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</si>
  <si>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</si>
  <si>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</si>
  <si>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</si>
  <si>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</si>
  <si>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</si>
  <si>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</si>
  <si>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</si>
  <si>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</si>
  <si>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é_vol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</si>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</sst>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9" tint="0.59999389629810485"/>
        <bgColor rgb="FFD1D1D1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2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left" vertical="center"/>
    </xf>
    <xf numFmtId="0" fontId="10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3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vertical="center"/>
    </xf>
    <xf numFmtId="0" fontId="6" fillId="24" borderId="1" xfId="0" applyFont="1" applyFill="1" applyBorder="1" applyAlignment="1">
      <alignment vertical="center"/>
    </xf>
    <xf numFmtId="0" fontId="6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vertical="center"/>
    </xf>
    <xf numFmtId="0" fontId="11" fillId="9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left" vertical="center" wrapText="1"/>
    </xf>
    <xf numFmtId="0" fontId="11" fillId="10" borderId="5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31" borderId="1" xfId="0" applyFont="1" applyFill="1" applyBorder="1" applyAlignment="1">
      <alignment vertical="center"/>
    </xf>
    <xf numFmtId="0" fontId="6" fillId="32" borderId="1" xfId="0" applyFont="1" applyFill="1" applyBorder="1" applyAlignment="1">
      <alignment vertical="center"/>
    </xf>
    <xf numFmtId="0" fontId="6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BNT_Normas\ABNT\OntoBIM\V5\CSUS\Ontologia_CSUS_2Q.xlsx" TargetMode="External"/><Relationship Id="rId1" Type="http://schemas.openxmlformats.org/officeDocument/2006/relationships/externalLinkPath" Target="Ontologia_CSUS_2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to"/>
      <sheetName val="Anotar"/>
      <sheetName val="Classes"/>
      <sheetName val="Proprie"/>
      <sheetName val="Disjunt"/>
      <sheetName val="Interop"/>
      <sheetName val="FatosIn"/>
    </sheetNames>
    <sheetDataSet>
      <sheetData sheetId="0">
        <row r="5">
          <cell r="B5" t="str">
            <v>BIMProp</v>
          </cell>
        </row>
        <row r="6">
          <cell r="B6" t="str">
            <v>BIMData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D6" sqref="D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33" customFormat="1" ht="16.5" customHeight="1" x14ac:dyDescent="0.25">
      <c r="A1" s="32" t="s">
        <v>84</v>
      </c>
      <c r="B1" s="32" t="s">
        <v>85</v>
      </c>
    </row>
    <row r="2" spans="1:2" ht="9.75" customHeight="1" x14ac:dyDescent="0.2">
      <c r="A2" s="34" t="s">
        <v>86</v>
      </c>
      <c r="B2" s="34" t="s">
        <v>87</v>
      </c>
    </row>
    <row r="3" spans="1:2" ht="9.75" customHeight="1" x14ac:dyDescent="0.2">
      <c r="A3" s="34" t="s">
        <v>88</v>
      </c>
      <c r="B3" s="35" t="s">
        <v>120</v>
      </c>
    </row>
    <row r="4" spans="1:2" ht="9.75" customHeight="1" x14ac:dyDescent="0.2">
      <c r="A4" s="34" t="s">
        <v>89</v>
      </c>
      <c r="B4" s="34" t="s">
        <v>46</v>
      </c>
    </row>
    <row r="5" spans="1:2" ht="9.75" customHeight="1" x14ac:dyDescent="0.2">
      <c r="A5" s="34" t="s">
        <v>90</v>
      </c>
      <c r="B5" s="34" t="str">
        <f>_xlfn.CONCAT(B4,"Prop")</f>
        <v>BIMProp</v>
      </c>
    </row>
    <row r="6" spans="1:2" ht="9.75" customHeight="1" x14ac:dyDescent="0.2">
      <c r="A6" s="34" t="s">
        <v>91</v>
      </c>
      <c r="B6" s="34" t="str">
        <f>_xlfn.CONCAT(B4,"Data")</f>
        <v>BIMData</v>
      </c>
    </row>
    <row r="7" spans="1:2" ht="9.75" customHeight="1" x14ac:dyDescent="0.2">
      <c r="A7" s="34" t="s">
        <v>92</v>
      </c>
      <c r="B7" s="34" t="s">
        <v>93</v>
      </c>
    </row>
    <row r="8" spans="1:2" ht="9.75" customHeight="1" x14ac:dyDescent="0.2">
      <c r="A8" s="34" t="s">
        <v>94</v>
      </c>
      <c r="B8" s="34" t="s">
        <v>95</v>
      </c>
    </row>
    <row r="9" spans="1:2" ht="9.75" customHeight="1" x14ac:dyDescent="0.2">
      <c r="A9" s="34" t="s">
        <v>96</v>
      </c>
      <c r="B9" s="34" t="s">
        <v>97</v>
      </c>
    </row>
    <row r="10" spans="1:2" ht="9.75" customHeight="1" x14ac:dyDescent="0.2">
      <c r="A10" s="34" t="s">
        <v>98</v>
      </c>
      <c r="B10" s="34" t="s">
        <v>99</v>
      </c>
    </row>
    <row r="11" spans="1:2" ht="9.75" customHeight="1" x14ac:dyDescent="0.2">
      <c r="A11" s="34" t="s">
        <v>100</v>
      </c>
      <c r="B11" s="34" t="s">
        <v>99</v>
      </c>
    </row>
    <row r="12" spans="1:2" ht="9.75" customHeight="1" x14ac:dyDescent="0.2">
      <c r="A12" s="34" t="s">
        <v>101</v>
      </c>
      <c r="B12" s="34" t="s">
        <v>99</v>
      </c>
    </row>
    <row r="13" spans="1:2" ht="9.75" customHeight="1" x14ac:dyDescent="0.2">
      <c r="A13" s="34" t="s">
        <v>102</v>
      </c>
      <c r="B13" s="36" t="s">
        <v>125</v>
      </c>
    </row>
    <row r="14" spans="1:2" ht="9.75" customHeight="1" x14ac:dyDescent="0.2">
      <c r="A14" s="34" t="s">
        <v>103</v>
      </c>
      <c r="B14" s="34" t="s">
        <v>99</v>
      </c>
    </row>
    <row r="15" spans="1:2" ht="9.75" customHeight="1" x14ac:dyDescent="0.2">
      <c r="A15" s="34" t="s">
        <v>104</v>
      </c>
      <c r="B15" s="34" t="s">
        <v>99</v>
      </c>
    </row>
    <row r="16" spans="1:2" ht="9.75" customHeight="1" x14ac:dyDescent="0.2">
      <c r="A16" s="34" t="s">
        <v>105</v>
      </c>
      <c r="B16" s="34" t="s">
        <v>99</v>
      </c>
    </row>
    <row r="17" spans="1:2" ht="9.75" customHeight="1" x14ac:dyDescent="0.2">
      <c r="A17" s="34" t="s">
        <v>106</v>
      </c>
      <c r="B17" s="35" t="s">
        <v>107</v>
      </c>
    </row>
    <row r="18" spans="1:2" ht="9.75" customHeight="1" x14ac:dyDescent="0.2">
      <c r="A18" s="34" t="s">
        <v>108</v>
      </c>
      <c r="B18" s="37">
        <v>45523.511111111111</v>
      </c>
    </row>
    <row r="19" spans="1:2" ht="9.75" customHeight="1" x14ac:dyDescent="0.2">
      <c r="A19" s="34" t="s">
        <v>109</v>
      </c>
      <c r="B19" s="34" t="s">
        <v>99</v>
      </c>
    </row>
    <row r="20" spans="1:2" ht="9.75" customHeight="1" x14ac:dyDescent="0.2">
      <c r="A20" s="34" t="s">
        <v>110</v>
      </c>
      <c r="B20" s="34" t="s">
        <v>111</v>
      </c>
    </row>
    <row r="21" spans="1:2" ht="9.75" customHeight="1" x14ac:dyDescent="0.2">
      <c r="A21" s="34" t="s">
        <v>112</v>
      </c>
      <c r="B21" s="34" t="s">
        <v>113</v>
      </c>
    </row>
    <row r="22" spans="1:2" ht="9.75" customHeight="1" x14ac:dyDescent="0.2">
      <c r="A22" s="36" t="s">
        <v>114</v>
      </c>
      <c r="B22" s="38" t="s">
        <v>115</v>
      </c>
    </row>
    <row r="23" spans="1:2" ht="9.75" customHeight="1" x14ac:dyDescent="0.2">
      <c r="A23" s="36" t="s">
        <v>116</v>
      </c>
      <c r="B23" s="38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E2" sqref="E2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22" t="s">
        <v>69</v>
      </c>
      <c r="B1" s="24" t="s">
        <v>73</v>
      </c>
      <c r="C1" s="24" t="s">
        <v>74</v>
      </c>
      <c r="D1" s="24" t="s">
        <v>75</v>
      </c>
      <c r="E1" s="24" t="s">
        <v>76</v>
      </c>
      <c r="F1" s="24" t="s">
        <v>77</v>
      </c>
      <c r="G1" s="24" t="s">
        <v>78</v>
      </c>
      <c r="H1" s="24" t="s">
        <v>79</v>
      </c>
    </row>
    <row r="2" spans="1:8" ht="13.5" customHeight="1" x14ac:dyDescent="0.25">
      <c r="A2" s="22" t="s">
        <v>15</v>
      </c>
      <c r="B2" s="3" t="s">
        <v>64</v>
      </c>
      <c r="C2" s="3" t="s">
        <v>80</v>
      </c>
      <c r="D2" s="3" t="s">
        <v>67</v>
      </c>
      <c r="E2" s="3" t="s">
        <v>66</v>
      </c>
      <c r="F2" s="3" t="s">
        <v>63</v>
      </c>
      <c r="G2" s="3" t="s">
        <v>81</v>
      </c>
      <c r="H2" s="3" t="s">
        <v>82</v>
      </c>
    </row>
  </sheetData>
  <conditionalFormatting sqref="B1:H1 A1:A2">
    <cfRule type="cellIs" dxfId="37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2"/>
  <sheetViews>
    <sheetView tabSelected="1" zoomScale="145" zoomScaleNormal="145" workbookViewId="0">
      <selection sqref="A1:XFD1048576"/>
    </sheetView>
  </sheetViews>
  <sheetFormatPr defaultColWidth="8.85546875" defaultRowHeight="10.9" customHeight="1" x14ac:dyDescent="0.2"/>
  <cols>
    <col min="1" max="1" width="2.140625" style="1" customWidth="1"/>
    <col min="2" max="2" width="5.140625" style="17" customWidth="1"/>
    <col min="3" max="3" width="5.28515625" style="1" customWidth="1"/>
    <col min="4" max="4" width="5.85546875" style="1" customWidth="1"/>
    <col min="5" max="5" width="7" style="1" customWidth="1"/>
    <col min="6" max="6" width="7.140625" style="1" bestFit="1" customWidth="1"/>
    <col min="7" max="11" width="7.5703125" style="1" customWidth="1"/>
    <col min="12" max="15" width="5.85546875" style="17" customWidth="1"/>
    <col min="16" max="16" width="28.42578125" style="1" customWidth="1"/>
    <col min="17" max="17" width="30" style="1" customWidth="1"/>
    <col min="18" max="18" width="6" style="1" bestFit="1" customWidth="1"/>
    <col min="19" max="19" width="7" style="1" bestFit="1" customWidth="1"/>
    <col min="20" max="20" width="6.42578125" style="1" bestFit="1" customWidth="1"/>
    <col min="21" max="21" width="6" style="1" bestFit="1" customWidth="1"/>
    <col min="22" max="22" width="12.140625" style="1" bestFit="1" customWidth="1"/>
    <col min="23" max="23" width="11.28515625" style="1" bestFit="1" customWidth="1"/>
    <col min="24" max="16384" width="8.85546875" style="1"/>
  </cols>
  <sheetData>
    <row r="1" spans="1:23" s="4" customFormat="1" ht="48" customHeight="1" x14ac:dyDescent="0.25">
      <c r="A1" s="49" t="s">
        <v>69</v>
      </c>
      <c r="B1" s="50" t="s">
        <v>47</v>
      </c>
      <c r="C1" s="49" t="s">
        <v>48</v>
      </c>
      <c r="D1" s="49" t="s">
        <v>49</v>
      </c>
      <c r="E1" s="49" t="s">
        <v>50</v>
      </c>
      <c r="F1" s="49" t="s">
        <v>51</v>
      </c>
      <c r="G1" s="51" t="s">
        <v>52</v>
      </c>
      <c r="H1" s="51" t="s">
        <v>53</v>
      </c>
      <c r="I1" s="51" t="s">
        <v>54</v>
      </c>
      <c r="J1" s="51" t="s">
        <v>55</v>
      </c>
      <c r="K1" s="51" t="s">
        <v>56</v>
      </c>
      <c r="L1" s="52" t="s">
        <v>57</v>
      </c>
      <c r="M1" s="52" t="s">
        <v>58</v>
      </c>
      <c r="N1" s="52" t="s">
        <v>59</v>
      </c>
      <c r="O1" s="52" t="s">
        <v>60</v>
      </c>
      <c r="P1" s="52" t="s">
        <v>61</v>
      </c>
      <c r="Q1" s="52" t="s">
        <v>62</v>
      </c>
      <c r="R1" s="53" t="s">
        <v>159</v>
      </c>
      <c r="S1" s="52" t="s">
        <v>64</v>
      </c>
      <c r="T1" s="52" t="s">
        <v>65</v>
      </c>
      <c r="U1" s="52" t="s">
        <v>66</v>
      </c>
      <c r="V1" s="52" t="s">
        <v>67</v>
      </c>
      <c r="W1" s="54" t="s">
        <v>1</v>
      </c>
    </row>
    <row r="2" spans="1:23" ht="8.25" customHeight="1" x14ac:dyDescent="0.2">
      <c r="A2" s="63">
        <v>2</v>
      </c>
      <c r="B2" s="69" t="s">
        <v>83</v>
      </c>
      <c r="C2" s="69" t="s">
        <v>70</v>
      </c>
      <c r="D2" s="69" t="s">
        <v>16</v>
      </c>
      <c r="E2" s="69" t="s">
        <v>66</v>
      </c>
      <c r="F2" s="70" t="s">
        <v>126</v>
      </c>
      <c r="G2" s="64" t="s">
        <v>3</v>
      </c>
      <c r="H2" s="64" t="s">
        <v>3</v>
      </c>
      <c r="I2" s="64" t="s">
        <v>3</v>
      </c>
      <c r="J2" s="64" t="s">
        <v>3</v>
      </c>
      <c r="K2" s="64" t="s">
        <v>3</v>
      </c>
      <c r="L2" s="65" t="str">
        <f t="shared" ref="L2:N2" si="0">CONCATENATE("", C2)</f>
        <v>SUS</v>
      </c>
      <c r="M2" s="65" t="str">
        <f t="shared" si="0"/>
        <v>SomaSUS</v>
      </c>
      <c r="N2" s="65" t="str">
        <f t="shared" si="0"/>
        <v>Tema</v>
      </c>
      <c r="O2" s="65" t="str">
        <f t="shared" ref="O2" si="1">F2</f>
        <v>Código</v>
      </c>
      <c r="P2" s="65" t="s">
        <v>155</v>
      </c>
      <c r="Q2" s="65" t="s">
        <v>156</v>
      </c>
      <c r="R2" s="66" t="s">
        <v>68</v>
      </c>
      <c r="S2" s="67" t="str">
        <f t="shared" ref="S2:U2" si="2">SUBSTITUTE(C2, "_", " ")</f>
        <v>SUS</v>
      </c>
      <c r="T2" s="67" t="str">
        <f t="shared" si="2"/>
        <v>SomaSUS</v>
      </c>
      <c r="U2" s="65" t="str">
        <f t="shared" si="2"/>
        <v>Tema</v>
      </c>
      <c r="V2" s="68" t="s">
        <v>157</v>
      </c>
      <c r="W2" s="5" t="str">
        <f>CONCATENATE("Key.",C2,".",A2)</f>
        <v>Key.SUS.2</v>
      </c>
    </row>
  </sheetData>
  <phoneticPr fontId="1" type="noConversion"/>
  <conditionalFormatting sqref="F1">
    <cfRule type="duplicateValues" dxfId="36" priority="25"/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F2">
    <cfRule type="duplicateValues" dxfId="31" priority="2"/>
    <cfRule type="duplicateValues" dxfId="30" priority="3"/>
    <cfRule type="duplicateValues" dxfId="29" priority="4"/>
    <cfRule type="duplicateValues" dxfId="28" priority="5"/>
    <cfRule type="duplicateValues" dxfId="27" priority="6"/>
    <cfRule type="duplicateValues" dxfId="26" priority="7"/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</conditionalFormatting>
  <conditionalFormatting sqref="G1:O2">
    <cfRule type="cellIs" dxfId="20" priority="1" operator="equal">
      <formula>"null"</formula>
    </cfRule>
  </conditionalFormatting>
  <conditionalFormatting sqref="U2">
    <cfRule type="cellIs" dxfId="19" priority="2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 P2:Q2 A1:Q1 A3:XFD1048576 S2:XFD2 S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9"/>
  <sheetViews>
    <sheetView zoomScale="190" zoomScaleNormal="190" workbookViewId="0">
      <pane ySplit="1" topLeftCell="A2" activePane="bottomLeft" state="frozen"/>
      <selection activeCell="B22" sqref="B22"/>
      <selection pane="bottomLeft" activeCell="E23" sqref="E23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85546875" customWidth="1"/>
    <col min="5" max="5" width="6.42578125" customWidth="1"/>
    <col min="6" max="6" width="10.5703125" customWidth="1"/>
    <col min="7" max="7" width="8.85546875" customWidth="1"/>
    <col min="8" max="8" width="7" customWidth="1"/>
    <col min="9" max="9" width="4.28515625" bestFit="1" customWidth="1"/>
    <col min="10" max="10" width="4.85546875" bestFit="1" customWidth="1"/>
    <col min="11" max="11" width="5.7109375" bestFit="1" customWidth="1"/>
    <col min="12" max="12" width="5.85546875" bestFit="1" customWidth="1"/>
    <col min="13" max="13" width="3.85546875" bestFit="1" customWidth="1"/>
    <col min="14" max="14" width="4.7109375" bestFit="1" customWidth="1"/>
    <col min="15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5.140625" bestFit="1" customWidth="1"/>
    <col min="21" max="21" width="19.5703125" customWidth="1"/>
    <col min="22" max="22" width="21.140625" customWidth="1"/>
  </cols>
  <sheetData>
    <row r="1" spans="1:22" ht="26.25" customHeight="1" x14ac:dyDescent="0.25">
      <c r="A1" s="58" t="s">
        <v>26</v>
      </c>
      <c r="B1" s="58" t="s">
        <v>2</v>
      </c>
      <c r="C1" s="59" t="s">
        <v>27</v>
      </c>
      <c r="D1" s="59" t="s">
        <v>28</v>
      </c>
      <c r="E1" s="58" t="s">
        <v>2</v>
      </c>
      <c r="F1" s="59" t="s">
        <v>29</v>
      </c>
      <c r="G1" s="59" t="s">
        <v>30</v>
      </c>
      <c r="H1" s="59" t="s">
        <v>31</v>
      </c>
      <c r="I1" s="59" t="s">
        <v>32</v>
      </c>
      <c r="J1" s="59" t="s">
        <v>33</v>
      </c>
      <c r="K1" s="59" t="s">
        <v>34</v>
      </c>
      <c r="L1" s="59" t="s">
        <v>35</v>
      </c>
      <c r="M1" s="59" t="s">
        <v>36</v>
      </c>
      <c r="N1" s="59" t="s">
        <v>37</v>
      </c>
      <c r="O1" s="59" t="s">
        <v>38</v>
      </c>
      <c r="P1" s="59" t="s">
        <v>39</v>
      </c>
      <c r="Q1" s="59" t="s">
        <v>40</v>
      </c>
      <c r="R1" s="59" t="s">
        <v>41</v>
      </c>
      <c r="S1" s="59" t="s">
        <v>42</v>
      </c>
      <c r="T1" s="59" t="s">
        <v>43</v>
      </c>
      <c r="U1" s="59" t="s">
        <v>44</v>
      </c>
      <c r="V1" s="59" t="s">
        <v>45</v>
      </c>
    </row>
    <row r="2" spans="1:22" s="10" customFormat="1" ht="8.25" customHeight="1" x14ac:dyDescent="0.25">
      <c r="A2" s="25">
        <v>2</v>
      </c>
      <c r="B2" s="26" t="str">
        <f>[1]Projeto!B5</f>
        <v>BIMProp</v>
      </c>
      <c r="C2" s="71" t="s">
        <v>134</v>
      </c>
      <c r="D2" s="72" t="s">
        <v>127</v>
      </c>
      <c r="E2" s="27" t="str">
        <f>[1]Projeto!B6</f>
        <v>BIMData</v>
      </c>
      <c r="F2" s="28" t="str">
        <f t="shared" ref="F2" si="0">CONCATENATE("d_",MID(C2,FIND("_",C2,1)+1,100))</f>
        <v>d_identificar</v>
      </c>
      <c r="G2" s="16" t="str">
        <f t="shared" ref="G2:G19" si="1">MID(D2,FIND("_",D2,1)+1,100)</f>
        <v>ambiente</v>
      </c>
      <c r="H2" s="18" t="s">
        <v>135</v>
      </c>
      <c r="I2" s="19" t="s">
        <v>3</v>
      </c>
      <c r="J2" s="29" t="s">
        <v>3</v>
      </c>
      <c r="K2" s="29" t="s">
        <v>3</v>
      </c>
      <c r="L2" s="29" t="s">
        <v>3</v>
      </c>
      <c r="M2" s="29" t="s">
        <v>3</v>
      </c>
      <c r="N2" s="29" t="s">
        <v>3</v>
      </c>
      <c r="O2" s="29" t="s">
        <v>3</v>
      </c>
      <c r="P2" s="29" t="s">
        <v>3</v>
      </c>
      <c r="Q2" s="29" t="s">
        <v>3</v>
      </c>
      <c r="R2" s="29" t="s">
        <v>3</v>
      </c>
      <c r="S2" s="30" t="s">
        <v>46</v>
      </c>
      <c r="T2" s="30" t="s">
        <v>70</v>
      </c>
      <c r="U2" s="14" t="str">
        <f t="shared" ref="U2:U19" si="2">_xlfn.CONCAT("Propriedade de objeto: ",D2)</f>
        <v>Propriedade de objeto: é_ambiente</v>
      </c>
      <c r="V2" s="15" t="str">
        <f t="shared" ref="V2:V19" si="3">_xlfn.CONCAT("Valor ",H2, " da Dataprop: ",G2)</f>
        <v>Valor xsd:boolean da Dataprop: ambiente</v>
      </c>
    </row>
    <row r="3" spans="1:22" s="10" customFormat="1" ht="8.25" customHeight="1" x14ac:dyDescent="0.25">
      <c r="A3" s="25">
        <v>3</v>
      </c>
      <c r="B3" s="26" t="str">
        <f>B2</f>
        <v>BIMProp</v>
      </c>
      <c r="C3" s="60" t="str">
        <f>C2</f>
        <v>p_identificar</v>
      </c>
      <c r="D3" s="61" t="s">
        <v>136</v>
      </c>
      <c r="E3" s="27" t="str">
        <f>E2</f>
        <v>BIMData</v>
      </c>
      <c r="F3" s="31" t="str">
        <f t="shared" ref="F3:F19" si="4">CONCATENATE("d_",MID(D3,FIND("_",D3,1)+1,100))</f>
        <v>d_tema</v>
      </c>
      <c r="G3" s="11" t="str">
        <f t="shared" si="1"/>
        <v>tema</v>
      </c>
      <c r="H3" s="12" t="s">
        <v>0</v>
      </c>
      <c r="I3" s="57" t="s">
        <v>3</v>
      </c>
      <c r="J3" s="29" t="s">
        <v>3</v>
      </c>
      <c r="K3" s="29" t="s">
        <v>3</v>
      </c>
      <c r="L3" s="29" t="s">
        <v>3</v>
      </c>
      <c r="M3" s="29" t="s">
        <v>3</v>
      </c>
      <c r="N3" s="29" t="s">
        <v>3</v>
      </c>
      <c r="O3" s="29" t="s">
        <v>3</v>
      </c>
      <c r="P3" s="29" t="s">
        <v>3</v>
      </c>
      <c r="Q3" s="29" t="s">
        <v>3</v>
      </c>
      <c r="R3" s="29" t="s">
        <v>3</v>
      </c>
      <c r="S3" s="30" t="str">
        <f>S2</f>
        <v>BIM</v>
      </c>
      <c r="T3" s="30" t="str">
        <f>T2</f>
        <v>SUS</v>
      </c>
      <c r="U3" s="14" t="str">
        <f t="shared" si="2"/>
        <v>Propriedade de objeto: é_tema</v>
      </c>
      <c r="V3" s="15" t="str">
        <f t="shared" si="3"/>
        <v>Valor xsd:string da Dataprop: tema</v>
      </c>
    </row>
    <row r="4" spans="1:22" s="10" customFormat="1" ht="8.25" customHeight="1" x14ac:dyDescent="0.25">
      <c r="A4" s="25">
        <v>4</v>
      </c>
      <c r="B4" s="26" t="str">
        <f t="shared" ref="B4:C19" si="5">B3</f>
        <v>BIMProp</v>
      </c>
      <c r="C4" s="60" t="str">
        <f t="shared" si="5"/>
        <v>p_identificar</v>
      </c>
      <c r="D4" s="61" t="s">
        <v>137</v>
      </c>
      <c r="E4" s="27" t="str">
        <f t="shared" ref="E4:E19" si="6">E3</f>
        <v>BIMData</v>
      </c>
      <c r="F4" s="31" t="str">
        <f t="shared" si="4"/>
        <v>d_nome</v>
      </c>
      <c r="G4" s="11" t="str">
        <f t="shared" si="1"/>
        <v>nome</v>
      </c>
      <c r="H4" s="12" t="s">
        <v>0</v>
      </c>
      <c r="I4" s="57" t="s">
        <v>3</v>
      </c>
      <c r="J4" s="29" t="s">
        <v>3</v>
      </c>
      <c r="K4" s="29" t="s">
        <v>3</v>
      </c>
      <c r="L4" s="29" t="s">
        <v>3</v>
      </c>
      <c r="M4" s="29" t="s">
        <v>3</v>
      </c>
      <c r="N4" s="29" t="s">
        <v>3</v>
      </c>
      <c r="O4" s="29" t="s">
        <v>3</v>
      </c>
      <c r="P4" s="29" t="s">
        <v>3</v>
      </c>
      <c r="Q4" s="29" t="s">
        <v>3</v>
      </c>
      <c r="R4" s="29" t="s">
        <v>3</v>
      </c>
      <c r="S4" s="30" t="str">
        <f t="shared" ref="S4:T19" si="7">S3</f>
        <v>BIM</v>
      </c>
      <c r="T4" s="30" t="str">
        <f t="shared" si="7"/>
        <v>SUS</v>
      </c>
      <c r="U4" s="14" t="str">
        <f t="shared" si="2"/>
        <v>Propriedade de objeto: tem_nome</v>
      </c>
      <c r="V4" s="15" t="str">
        <f t="shared" si="3"/>
        <v>Valor xsd:string da Dataprop: nome</v>
      </c>
    </row>
    <row r="5" spans="1:22" s="10" customFormat="1" ht="8.25" customHeight="1" x14ac:dyDescent="0.25">
      <c r="A5" s="25">
        <v>5</v>
      </c>
      <c r="B5" s="26" t="str">
        <f t="shared" si="5"/>
        <v>BIMProp</v>
      </c>
      <c r="C5" s="60" t="str">
        <f t="shared" si="5"/>
        <v>p_identificar</v>
      </c>
      <c r="D5" s="61" t="s">
        <v>138</v>
      </c>
      <c r="E5" s="27" t="str">
        <f t="shared" si="6"/>
        <v>BIMData</v>
      </c>
      <c r="F5" s="31" t="str">
        <f t="shared" si="4"/>
        <v>d_código</v>
      </c>
      <c r="G5" s="11" t="str">
        <f t="shared" si="1"/>
        <v>código</v>
      </c>
      <c r="H5" s="12" t="s">
        <v>0</v>
      </c>
      <c r="I5" s="57" t="s">
        <v>3</v>
      </c>
      <c r="J5" s="29" t="s">
        <v>3</v>
      </c>
      <c r="K5" s="29" t="s">
        <v>3</v>
      </c>
      <c r="L5" s="29" t="s">
        <v>3</v>
      </c>
      <c r="M5" s="29" t="s">
        <v>3</v>
      </c>
      <c r="N5" s="29" t="s">
        <v>3</v>
      </c>
      <c r="O5" s="29" t="s">
        <v>3</v>
      </c>
      <c r="P5" s="29" t="s">
        <v>3</v>
      </c>
      <c r="Q5" s="29" t="s">
        <v>3</v>
      </c>
      <c r="R5" s="29" t="s">
        <v>3</v>
      </c>
      <c r="S5" s="30" t="str">
        <f t="shared" si="7"/>
        <v>BIM</v>
      </c>
      <c r="T5" s="30" t="str">
        <f t="shared" si="7"/>
        <v>SUS</v>
      </c>
      <c r="U5" s="14" t="str">
        <f t="shared" si="2"/>
        <v>Propriedade de objeto: tem_código</v>
      </c>
      <c r="V5" s="15" t="str">
        <f t="shared" si="3"/>
        <v>Valor xsd:string da Dataprop: código</v>
      </c>
    </row>
    <row r="6" spans="1:22" s="10" customFormat="1" ht="8.25" customHeight="1" x14ac:dyDescent="0.25">
      <c r="A6" s="25">
        <v>6</v>
      </c>
      <c r="B6" s="26" t="str">
        <f t="shared" si="5"/>
        <v>BIMProp</v>
      </c>
      <c r="C6" s="60" t="str">
        <f t="shared" si="5"/>
        <v>p_identificar</v>
      </c>
      <c r="D6" s="61" t="s">
        <v>139</v>
      </c>
      <c r="E6" s="27" t="str">
        <f t="shared" si="6"/>
        <v>BIMData</v>
      </c>
      <c r="F6" s="31" t="str">
        <f t="shared" si="4"/>
        <v>d_id</v>
      </c>
      <c r="G6" s="11" t="str">
        <f t="shared" si="1"/>
        <v>id</v>
      </c>
      <c r="H6" s="12" t="s">
        <v>0</v>
      </c>
      <c r="I6" s="57" t="s">
        <v>3</v>
      </c>
      <c r="J6" s="29" t="s">
        <v>3</v>
      </c>
      <c r="K6" s="29" t="s">
        <v>3</v>
      </c>
      <c r="L6" s="29" t="s">
        <v>3</v>
      </c>
      <c r="M6" s="29" t="s">
        <v>3</v>
      </c>
      <c r="N6" s="29" t="s">
        <v>3</v>
      </c>
      <c r="O6" s="29" t="s">
        <v>3</v>
      </c>
      <c r="P6" s="29" t="s">
        <v>3</v>
      </c>
      <c r="Q6" s="29" t="s">
        <v>3</v>
      </c>
      <c r="R6" s="29" t="s">
        <v>3</v>
      </c>
      <c r="S6" s="30" t="str">
        <f t="shared" si="7"/>
        <v>BIM</v>
      </c>
      <c r="T6" s="30" t="str">
        <f t="shared" si="7"/>
        <v>SUS</v>
      </c>
      <c r="U6" s="14" t="str">
        <f t="shared" si="2"/>
        <v>Propriedade de objeto: tem_id</v>
      </c>
      <c r="V6" s="15" t="str">
        <f t="shared" si="3"/>
        <v>Valor xsd:string da Dataprop: id</v>
      </c>
    </row>
    <row r="7" spans="1:22" s="10" customFormat="1" ht="8.25" customHeight="1" x14ac:dyDescent="0.25">
      <c r="A7" s="25">
        <v>7</v>
      </c>
      <c r="B7" s="26" t="str">
        <f t="shared" si="5"/>
        <v>BIMProp</v>
      </c>
      <c r="C7" s="60" t="str">
        <f t="shared" si="5"/>
        <v>p_identificar</v>
      </c>
      <c r="D7" s="61" t="s">
        <v>140</v>
      </c>
      <c r="E7" s="27" t="str">
        <f t="shared" si="6"/>
        <v>BIMData</v>
      </c>
      <c r="F7" s="31" t="str">
        <f t="shared" si="4"/>
        <v>d_uri</v>
      </c>
      <c r="G7" s="11" t="str">
        <f t="shared" si="1"/>
        <v>uri</v>
      </c>
      <c r="H7" s="12" t="s">
        <v>0</v>
      </c>
      <c r="I7" s="57" t="s">
        <v>3</v>
      </c>
      <c r="J7" s="29" t="s">
        <v>3</v>
      </c>
      <c r="K7" s="29" t="s">
        <v>3</v>
      </c>
      <c r="L7" s="29" t="s">
        <v>3</v>
      </c>
      <c r="M7" s="29" t="s">
        <v>3</v>
      </c>
      <c r="N7" s="29" t="s">
        <v>3</v>
      </c>
      <c r="O7" s="29" t="s">
        <v>3</v>
      </c>
      <c r="P7" s="29" t="s">
        <v>3</v>
      </c>
      <c r="Q7" s="29" t="s">
        <v>3</v>
      </c>
      <c r="R7" s="29" t="s">
        <v>3</v>
      </c>
      <c r="S7" s="30" t="str">
        <f t="shared" si="7"/>
        <v>BIM</v>
      </c>
      <c r="T7" s="30" t="str">
        <f t="shared" si="7"/>
        <v>SUS</v>
      </c>
      <c r="U7" s="14" t="str">
        <f t="shared" si="2"/>
        <v>Propriedade de objeto: tem_uri</v>
      </c>
      <c r="V7" s="15" t="str">
        <f t="shared" si="3"/>
        <v>Valor xsd:string da Dataprop: uri</v>
      </c>
    </row>
    <row r="8" spans="1:22" s="10" customFormat="1" ht="8.25" customHeight="1" x14ac:dyDescent="0.25">
      <c r="A8" s="25">
        <v>8</v>
      </c>
      <c r="B8" s="26" t="str">
        <f t="shared" si="5"/>
        <v>BIMProp</v>
      </c>
      <c r="C8" s="60" t="str">
        <f t="shared" si="5"/>
        <v>p_identificar</v>
      </c>
      <c r="D8" s="61" t="s">
        <v>141</v>
      </c>
      <c r="E8" s="27" t="str">
        <f t="shared" si="6"/>
        <v>BIMData</v>
      </c>
      <c r="F8" s="31" t="str">
        <f t="shared" si="4"/>
        <v>d_descrição</v>
      </c>
      <c r="G8" s="11" t="str">
        <f t="shared" si="1"/>
        <v>descrição</v>
      </c>
      <c r="H8" s="12" t="s">
        <v>0</v>
      </c>
      <c r="I8" s="57" t="s">
        <v>3</v>
      </c>
      <c r="J8" s="29" t="s">
        <v>3</v>
      </c>
      <c r="K8" s="29" t="s">
        <v>3</v>
      </c>
      <c r="L8" s="29" t="s">
        <v>3</v>
      </c>
      <c r="M8" s="29" t="s">
        <v>3</v>
      </c>
      <c r="N8" s="29" t="s">
        <v>3</v>
      </c>
      <c r="O8" s="29" t="s">
        <v>3</v>
      </c>
      <c r="P8" s="29" t="s">
        <v>3</v>
      </c>
      <c r="Q8" s="29" t="s">
        <v>3</v>
      </c>
      <c r="R8" s="29" t="s">
        <v>3</v>
      </c>
      <c r="S8" s="30" t="str">
        <f t="shared" si="7"/>
        <v>BIM</v>
      </c>
      <c r="T8" s="30" t="str">
        <f t="shared" si="7"/>
        <v>SUS</v>
      </c>
      <c r="U8" s="14" t="str">
        <f t="shared" si="2"/>
        <v>Propriedade de objeto: tem_descrição</v>
      </c>
      <c r="V8" s="15" t="str">
        <f t="shared" si="3"/>
        <v>Valor xsd:string da Dataprop: descrição</v>
      </c>
    </row>
    <row r="9" spans="1:22" s="10" customFormat="1" ht="9" customHeight="1" x14ac:dyDescent="0.25">
      <c r="A9" s="25">
        <v>9</v>
      </c>
      <c r="B9" s="26" t="str">
        <f t="shared" si="5"/>
        <v>BIMProp</v>
      </c>
      <c r="C9" s="71" t="s">
        <v>142</v>
      </c>
      <c r="D9" s="72" t="s">
        <v>128</v>
      </c>
      <c r="E9" s="27" t="str">
        <f t="shared" si="6"/>
        <v>BIMData</v>
      </c>
      <c r="F9" s="62" t="str">
        <f t="shared" si="4"/>
        <v>d_equipamento</v>
      </c>
      <c r="G9" s="16" t="str">
        <f t="shared" si="1"/>
        <v>equipamento</v>
      </c>
      <c r="H9" s="18" t="s">
        <v>135</v>
      </c>
      <c r="I9" s="19" t="s">
        <v>3</v>
      </c>
      <c r="J9" s="29" t="s">
        <v>3</v>
      </c>
      <c r="K9" s="29" t="s">
        <v>3</v>
      </c>
      <c r="L9" s="29" t="s">
        <v>3</v>
      </c>
      <c r="M9" s="29" t="s">
        <v>3</v>
      </c>
      <c r="N9" s="29" t="s">
        <v>3</v>
      </c>
      <c r="O9" s="29" t="s">
        <v>3</v>
      </c>
      <c r="P9" s="29" t="s">
        <v>3</v>
      </c>
      <c r="Q9" s="29" t="s">
        <v>3</v>
      </c>
      <c r="R9" s="29" t="s">
        <v>3</v>
      </c>
      <c r="S9" s="30" t="str">
        <f t="shared" si="7"/>
        <v>BIM</v>
      </c>
      <c r="T9" s="30" t="str">
        <f t="shared" si="7"/>
        <v>SUS</v>
      </c>
      <c r="U9" s="14" t="str">
        <f t="shared" si="2"/>
        <v>Propriedade de objeto: é_equipamento</v>
      </c>
      <c r="V9" s="15" t="str">
        <f t="shared" si="3"/>
        <v>Valor xsd:boolean da Dataprop: equipamento</v>
      </c>
    </row>
    <row r="10" spans="1:22" s="10" customFormat="1" ht="9" customHeight="1" x14ac:dyDescent="0.25">
      <c r="A10" s="25">
        <v>10</v>
      </c>
      <c r="B10" s="26" t="str">
        <f t="shared" si="5"/>
        <v>BIMProp</v>
      </c>
      <c r="C10" s="60" t="str">
        <f t="shared" si="5"/>
        <v>p_definir</v>
      </c>
      <c r="D10" s="61" t="s">
        <v>143</v>
      </c>
      <c r="E10" s="27" t="str">
        <f t="shared" si="6"/>
        <v>BIMData</v>
      </c>
      <c r="F10" s="31" t="str">
        <f t="shared" si="4"/>
        <v>d_dispositivo</v>
      </c>
      <c r="G10" s="11" t="str">
        <f t="shared" si="1"/>
        <v>dispositivo</v>
      </c>
      <c r="H10" s="12" t="s">
        <v>135</v>
      </c>
      <c r="I10" s="13" t="s">
        <v>3</v>
      </c>
      <c r="J10" s="29" t="s">
        <v>3</v>
      </c>
      <c r="K10" s="29" t="s">
        <v>3</v>
      </c>
      <c r="L10" s="29" t="s">
        <v>3</v>
      </c>
      <c r="M10" s="29" t="s">
        <v>3</v>
      </c>
      <c r="N10" s="29" t="s">
        <v>3</v>
      </c>
      <c r="O10" s="29" t="s">
        <v>3</v>
      </c>
      <c r="P10" s="29" t="s">
        <v>3</v>
      </c>
      <c r="Q10" s="29" t="s">
        <v>3</v>
      </c>
      <c r="R10" s="29" t="s">
        <v>3</v>
      </c>
      <c r="S10" s="30" t="str">
        <f t="shared" si="7"/>
        <v>BIM</v>
      </c>
      <c r="T10" s="30" t="str">
        <f t="shared" si="7"/>
        <v>SUS</v>
      </c>
      <c r="U10" s="14" t="str">
        <f t="shared" si="2"/>
        <v>Propriedade de objeto: é_dispositivo</v>
      </c>
      <c r="V10" s="15" t="str">
        <f t="shared" si="3"/>
        <v>Valor xsd:boolean da Dataprop: dispositivo</v>
      </c>
    </row>
    <row r="11" spans="1:22" s="10" customFormat="1" ht="9" customHeight="1" x14ac:dyDescent="0.25">
      <c r="A11" s="25">
        <v>11</v>
      </c>
      <c r="B11" s="26" t="str">
        <f t="shared" si="5"/>
        <v>BIMProp</v>
      </c>
      <c r="C11" s="60" t="str">
        <f t="shared" si="5"/>
        <v>p_definir</v>
      </c>
      <c r="D11" s="61" t="s">
        <v>144</v>
      </c>
      <c r="E11" s="27" t="str">
        <f t="shared" si="6"/>
        <v>BIMData</v>
      </c>
      <c r="F11" s="31" t="str">
        <f t="shared" si="4"/>
        <v>d_mobiliário</v>
      </c>
      <c r="G11" s="11" t="str">
        <f t="shared" si="1"/>
        <v>mobiliário</v>
      </c>
      <c r="H11" s="12" t="s">
        <v>135</v>
      </c>
      <c r="I11" s="13" t="s">
        <v>3</v>
      </c>
      <c r="J11" s="29" t="s">
        <v>3</v>
      </c>
      <c r="K11" s="29" t="s">
        <v>3</v>
      </c>
      <c r="L11" s="29" t="s">
        <v>3</v>
      </c>
      <c r="M11" s="29" t="s">
        <v>3</v>
      </c>
      <c r="N11" s="29" t="s">
        <v>3</v>
      </c>
      <c r="O11" s="29" t="s">
        <v>3</v>
      </c>
      <c r="P11" s="29" t="s">
        <v>3</v>
      </c>
      <c r="Q11" s="29" t="s">
        <v>3</v>
      </c>
      <c r="R11" s="29" t="s">
        <v>3</v>
      </c>
      <c r="S11" s="30" t="str">
        <f t="shared" si="7"/>
        <v>BIM</v>
      </c>
      <c r="T11" s="30" t="str">
        <f t="shared" si="7"/>
        <v>SUS</v>
      </c>
      <c r="U11" s="14" t="str">
        <f t="shared" si="2"/>
        <v>Propriedade de objeto: é_mobiliário</v>
      </c>
      <c r="V11" s="15" t="str">
        <f t="shared" si="3"/>
        <v>Valor xsd:boolean da Dataprop: mobiliário</v>
      </c>
    </row>
    <row r="12" spans="1:22" s="10" customFormat="1" ht="9" customHeight="1" x14ac:dyDescent="0.25">
      <c r="A12" s="25">
        <v>12</v>
      </c>
      <c r="B12" s="26" t="str">
        <f t="shared" si="5"/>
        <v>BIMProp</v>
      </c>
      <c r="C12" s="71" t="s">
        <v>145</v>
      </c>
      <c r="D12" s="72" t="s">
        <v>146</v>
      </c>
      <c r="E12" s="27" t="str">
        <f t="shared" si="6"/>
        <v>BIMData</v>
      </c>
      <c r="F12" s="62" t="str">
        <f t="shared" si="4"/>
        <v>d_público</v>
      </c>
      <c r="G12" s="16" t="str">
        <f t="shared" si="1"/>
        <v>público</v>
      </c>
      <c r="H12" s="18" t="s">
        <v>135</v>
      </c>
      <c r="I12" s="19" t="s">
        <v>3</v>
      </c>
      <c r="J12" s="29" t="s">
        <v>3</v>
      </c>
      <c r="K12" s="29" t="s">
        <v>3</v>
      </c>
      <c r="L12" s="29" t="s">
        <v>3</v>
      </c>
      <c r="M12" s="29" t="s">
        <v>3</v>
      </c>
      <c r="N12" s="29" t="s">
        <v>3</v>
      </c>
      <c r="O12" s="29" t="s">
        <v>3</v>
      </c>
      <c r="P12" s="29" t="s">
        <v>3</v>
      </c>
      <c r="Q12" s="29" t="s">
        <v>3</v>
      </c>
      <c r="R12" s="29" t="s">
        <v>3</v>
      </c>
      <c r="S12" s="30" t="str">
        <f t="shared" si="7"/>
        <v>BIM</v>
      </c>
      <c r="T12" s="30" t="str">
        <f t="shared" si="7"/>
        <v>SUS</v>
      </c>
      <c r="U12" s="14" t="str">
        <f t="shared" si="2"/>
        <v>Propriedade de objeto: é_público</v>
      </c>
      <c r="V12" s="15" t="str">
        <f t="shared" si="3"/>
        <v>Valor xsd:boolean da Dataprop: público</v>
      </c>
    </row>
    <row r="13" spans="1:22" s="10" customFormat="1" ht="9" customHeight="1" x14ac:dyDescent="0.25">
      <c r="A13" s="25">
        <v>13</v>
      </c>
      <c r="B13" s="26" t="str">
        <f t="shared" si="5"/>
        <v>BIMProp</v>
      </c>
      <c r="C13" s="60" t="str">
        <f t="shared" si="5"/>
        <v>p_administrar</v>
      </c>
      <c r="D13" s="61" t="s">
        <v>147</v>
      </c>
      <c r="E13" s="27" t="str">
        <f t="shared" si="6"/>
        <v>BIMData</v>
      </c>
      <c r="F13" s="31" t="str">
        <f t="shared" si="4"/>
        <v>d_órgão</v>
      </c>
      <c r="G13" s="11" t="str">
        <f t="shared" si="1"/>
        <v>órgão</v>
      </c>
      <c r="H13" s="12" t="s">
        <v>0</v>
      </c>
      <c r="I13" s="13" t="s">
        <v>3</v>
      </c>
      <c r="J13" s="29" t="s">
        <v>3</v>
      </c>
      <c r="K13" s="29" t="s">
        <v>3</v>
      </c>
      <c r="L13" s="29" t="s">
        <v>3</v>
      </c>
      <c r="M13" s="29" t="s">
        <v>3</v>
      </c>
      <c r="N13" s="29" t="s">
        <v>3</v>
      </c>
      <c r="O13" s="29" t="s">
        <v>3</v>
      </c>
      <c r="P13" s="29" t="s">
        <v>3</v>
      </c>
      <c r="Q13" s="29" t="s">
        <v>3</v>
      </c>
      <c r="R13" s="29" t="s">
        <v>3</v>
      </c>
      <c r="S13" s="30" t="str">
        <f t="shared" si="7"/>
        <v>BIM</v>
      </c>
      <c r="T13" s="30" t="str">
        <f t="shared" si="7"/>
        <v>SUS</v>
      </c>
      <c r="U13" s="14" t="str">
        <f t="shared" si="2"/>
        <v>Propriedade de objeto: é_órgão</v>
      </c>
      <c r="V13" s="15" t="str">
        <f t="shared" si="3"/>
        <v>Valor xsd:string da Dataprop: órgão</v>
      </c>
    </row>
    <row r="14" spans="1:22" s="10" customFormat="1" ht="9" customHeight="1" x14ac:dyDescent="0.25">
      <c r="A14" s="25">
        <v>14</v>
      </c>
      <c r="B14" s="26" t="str">
        <f t="shared" si="5"/>
        <v>BIMProp</v>
      </c>
      <c r="C14" s="60" t="str">
        <f t="shared" si="5"/>
        <v>p_administrar</v>
      </c>
      <c r="D14" s="61" t="s">
        <v>148</v>
      </c>
      <c r="E14" s="27" t="str">
        <f t="shared" si="6"/>
        <v>BIMData</v>
      </c>
      <c r="F14" s="31" t="str">
        <f t="shared" si="4"/>
        <v>d_unid_administrativa</v>
      </c>
      <c r="G14" s="11" t="str">
        <f t="shared" si="1"/>
        <v>unid_administrativa</v>
      </c>
      <c r="H14" s="12" t="s">
        <v>0</v>
      </c>
      <c r="I14" s="13" t="s">
        <v>3</v>
      </c>
      <c r="J14" s="29" t="s">
        <v>3</v>
      </c>
      <c r="K14" s="29" t="s">
        <v>3</v>
      </c>
      <c r="L14" s="29" t="s">
        <v>3</v>
      </c>
      <c r="M14" s="29" t="s">
        <v>3</v>
      </c>
      <c r="N14" s="29" t="s">
        <v>3</v>
      </c>
      <c r="O14" s="29" t="s">
        <v>3</v>
      </c>
      <c r="P14" s="29" t="s">
        <v>3</v>
      </c>
      <c r="Q14" s="29" t="s">
        <v>3</v>
      </c>
      <c r="R14" s="29" t="s">
        <v>3</v>
      </c>
      <c r="S14" s="30" t="str">
        <f t="shared" si="7"/>
        <v>BIM</v>
      </c>
      <c r="T14" s="30" t="str">
        <f t="shared" si="7"/>
        <v>SUS</v>
      </c>
      <c r="U14" s="14" t="str">
        <f t="shared" si="2"/>
        <v>Propriedade de objeto: é_unid_administrativa</v>
      </c>
      <c r="V14" s="15" t="str">
        <f t="shared" si="3"/>
        <v>Valor xsd:string da Dataprop: unid_administrativa</v>
      </c>
    </row>
    <row r="15" spans="1:22" s="10" customFormat="1" ht="9" customHeight="1" x14ac:dyDescent="0.25">
      <c r="A15" s="25">
        <v>15</v>
      </c>
      <c r="B15" s="26" t="str">
        <f t="shared" si="5"/>
        <v>BIMProp</v>
      </c>
      <c r="C15" s="60" t="str">
        <f t="shared" si="5"/>
        <v>p_administrar</v>
      </c>
      <c r="D15" s="61" t="s">
        <v>149</v>
      </c>
      <c r="E15" s="27" t="str">
        <f t="shared" si="6"/>
        <v>BIMData</v>
      </c>
      <c r="F15" s="31" t="str">
        <f t="shared" si="4"/>
        <v>d_unid_funcional</v>
      </c>
      <c r="G15" s="11" t="str">
        <f t="shared" si="1"/>
        <v>unid_funcional</v>
      </c>
      <c r="H15" s="12" t="s">
        <v>0</v>
      </c>
      <c r="I15" s="13" t="s">
        <v>3</v>
      </c>
      <c r="J15" s="29" t="s">
        <v>3</v>
      </c>
      <c r="K15" s="29" t="s">
        <v>3</v>
      </c>
      <c r="L15" s="29" t="s">
        <v>3</v>
      </c>
      <c r="M15" s="29" t="s">
        <v>3</v>
      </c>
      <c r="N15" s="29" t="s">
        <v>3</v>
      </c>
      <c r="O15" s="29" t="s">
        <v>3</v>
      </c>
      <c r="P15" s="29" t="s">
        <v>3</v>
      </c>
      <c r="Q15" s="29" t="s">
        <v>3</v>
      </c>
      <c r="R15" s="29" t="s">
        <v>3</v>
      </c>
      <c r="S15" s="30" t="str">
        <f t="shared" si="7"/>
        <v>BIM</v>
      </c>
      <c r="T15" s="30" t="str">
        <f t="shared" si="7"/>
        <v>SUS</v>
      </c>
      <c r="U15" s="14" t="str">
        <f t="shared" si="2"/>
        <v>Propriedade de objeto: é_unid_funcional</v>
      </c>
      <c r="V15" s="15" t="str">
        <f t="shared" si="3"/>
        <v>Valor xsd:string da Dataprop: unid_funcional</v>
      </c>
    </row>
    <row r="16" spans="1:22" s="10" customFormat="1" ht="9" customHeight="1" x14ac:dyDescent="0.25">
      <c r="A16" s="25">
        <v>16</v>
      </c>
      <c r="B16" s="26" t="str">
        <f t="shared" si="5"/>
        <v>BIMProp</v>
      </c>
      <c r="C16" s="60" t="str">
        <f t="shared" si="5"/>
        <v>p_administrar</v>
      </c>
      <c r="D16" s="61" t="s">
        <v>129</v>
      </c>
      <c r="E16" s="27" t="str">
        <f t="shared" si="6"/>
        <v>BIMData</v>
      </c>
      <c r="F16" s="31" t="str">
        <f t="shared" si="4"/>
        <v>d_setor</v>
      </c>
      <c r="G16" s="11" t="str">
        <f t="shared" si="1"/>
        <v>setor</v>
      </c>
      <c r="H16" s="12" t="s">
        <v>0</v>
      </c>
      <c r="I16" s="13" t="s">
        <v>3</v>
      </c>
      <c r="J16" s="29" t="s">
        <v>3</v>
      </c>
      <c r="K16" s="29" t="s">
        <v>3</v>
      </c>
      <c r="L16" s="29" t="s">
        <v>3</v>
      </c>
      <c r="M16" s="29" t="s">
        <v>3</v>
      </c>
      <c r="N16" s="29" t="s">
        <v>3</v>
      </c>
      <c r="O16" s="29" t="s">
        <v>3</v>
      </c>
      <c r="P16" s="29" t="s">
        <v>3</v>
      </c>
      <c r="Q16" s="29" t="s">
        <v>3</v>
      </c>
      <c r="R16" s="29" t="s">
        <v>3</v>
      </c>
      <c r="S16" s="30" t="str">
        <f t="shared" si="7"/>
        <v>BIM</v>
      </c>
      <c r="T16" s="30" t="str">
        <f t="shared" si="7"/>
        <v>SUS</v>
      </c>
      <c r="U16" s="14" t="str">
        <f t="shared" si="2"/>
        <v>Propriedade de objeto: é_setor</v>
      </c>
      <c r="V16" s="15" t="str">
        <f t="shared" si="3"/>
        <v>Valor xsd:string da Dataprop: setor</v>
      </c>
    </row>
    <row r="17" spans="1:22" s="10" customFormat="1" ht="9" customHeight="1" x14ac:dyDescent="0.25">
      <c r="A17" s="25">
        <v>17</v>
      </c>
      <c r="B17" s="26" t="str">
        <f t="shared" si="5"/>
        <v>BIMProp</v>
      </c>
      <c r="C17" s="60" t="str">
        <f t="shared" si="5"/>
        <v>p_administrar</v>
      </c>
      <c r="D17" s="61" t="s">
        <v>150</v>
      </c>
      <c r="E17" s="27" t="str">
        <f t="shared" si="6"/>
        <v>BIMData</v>
      </c>
      <c r="F17" s="31" t="str">
        <f t="shared" si="4"/>
        <v>d_divisão</v>
      </c>
      <c r="G17" s="11" t="str">
        <f t="shared" si="1"/>
        <v>divisão</v>
      </c>
      <c r="H17" s="12" t="s">
        <v>0</v>
      </c>
      <c r="I17" s="13" t="s">
        <v>3</v>
      </c>
      <c r="J17" s="29" t="s">
        <v>3</v>
      </c>
      <c r="K17" s="29" t="s">
        <v>3</v>
      </c>
      <c r="L17" s="29" t="s">
        <v>3</v>
      </c>
      <c r="M17" s="29" t="s">
        <v>3</v>
      </c>
      <c r="N17" s="29" t="s">
        <v>3</v>
      </c>
      <c r="O17" s="29" t="s">
        <v>3</v>
      </c>
      <c r="P17" s="29" t="s">
        <v>3</v>
      </c>
      <c r="Q17" s="29" t="s">
        <v>3</v>
      </c>
      <c r="R17" s="29" t="s">
        <v>3</v>
      </c>
      <c r="S17" s="30" t="str">
        <f t="shared" si="7"/>
        <v>BIM</v>
      </c>
      <c r="T17" s="30" t="str">
        <f t="shared" si="7"/>
        <v>SUS</v>
      </c>
      <c r="U17" s="14" t="str">
        <f t="shared" si="2"/>
        <v>Propriedade de objeto: é_divisão</v>
      </c>
      <c r="V17" s="15" t="str">
        <f t="shared" si="3"/>
        <v>Valor xsd:string da Dataprop: divisão</v>
      </c>
    </row>
    <row r="18" spans="1:22" s="10" customFormat="1" ht="9" customHeight="1" x14ac:dyDescent="0.25">
      <c r="A18" s="25">
        <v>18</v>
      </c>
      <c r="B18" s="26" t="str">
        <f t="shared" si="5"/>
        <v>BIMProp</v>
      </c>
      <c r="C18" s="60" t="str">
        <f t="shared" si="5"/>
        <v>p_administrar</v>
      </c>
      <c r="D18" s="61" t="s">
        <v>151</v>
      </c>
      <c r="E18" s="27" t="str">
        <f t="shared" si="6"/>
        <v>BIMData</v>
      </c>
      <c r="F18" s="31" t="str">
        <f t="shared" si="4"/>
        <v>d_departamento</v>
      </c>
      <c r="G18" s="11" t="str">
        <f t="shared" si="1"/>
        <v>departamento</v>
      </c>
      <c r="H18" s="12" t="s">
        <v>0</v>
      </c>
      <c r="I18" s="13" t="s">
        <v>3</v>
      </c>
      <c r="J18" s="29" t="s">
        <v>3</v>
      </c>
      <c r="K18" s="29" t="s">
        <v>3</v>
      </c>
      <c r="L18" s="29" t="s">
        <v>3</v>
      </c>
      <c r="M18" s="29" t="s">
        <v>3</v>
      </c>
      <c r="N18" s="29" t="s">
        <v>3</v>
      </c>
      <c r="O18" s="29" t="s">
        <v>3</v>
      </c>
      <c r="P18" s="29" t="s">
        <v>3</v>
      </c>
      <c r="Q18" s="29" t="s">
        <v>3</v>
      </c>
      <c r="R18" s="29" t="s">
        <v>3</v>
      </c>
      <c r="S18" s="30" t="str">
        <f t="shared" si="7"/>
        <v>BIM</v>
      </c>
      <c r="T18" s="30" t="str">
        <f t="shared" si="7"/>
        <v>SUS</v>
      </c>
      <c r="U18" s="14" t="str">
        <f t="shared" si="2"/>
        <v>Propriedade de objeto: é_departamento</v>
      </c>
      <c r="V18" s="15" t="str">
        <f t="shared" si="3"/>
        <v>Valor xsd:string da Dataprop: departamento</v>
      </c>
    </row>
    <row r="19" spans="1:22" s="10" customFormat="1" ht="9" customHeight="1" x14ac:dyDescent="0.25">
      <c r="A19" s="25">
        <v>19</v>
      </c>
      <c r="B19" s="26" t="str">
        <f t="shared" si="5"/>
        <v>BIMProp</v>
      </c>
      <c r="C19" s="60" t="str">
        <f>C18</f>
        <v>p_administrar</v>
      </c>
      <c r="D19" s="61" t="s">
        <v>152</v>
      </c>
      <c r="E19" s="27" t="str">
        <f t="shared" si="6"/>
        <v>BIMData</v>
      </c>
      <c r="F19" s="31" t="str">
        <f t="shared" si="4"/>
        <v>d_vol</v>
      </c>
      <c r="G19" s="11" t="str">
        <f t="shared" si="1"/>
        <v>vol</v>
      </c>
      <c r="H19" s="12" t="s">
        <v>0</v>
      </c>
      <c r="I19" s="13" t="s">
        <v>3</v>
      </c>
      <c r="J19" s="29" t="s">
        <v>3</v>
      </c>
      <c r="K19" s="29" t="s">
        <v>3</v>
      </c>
      <c r="L19" s="29" t="s">
        <v>3</v>
      </c>
      <c r="M19" s="29" t="s">
        <v>3</v>
      </c>
      <c r="N19" s="29" t="s">
        <v>3</v>
      </c>
      <c r="O19" s="29" t="s">
        <v>3</v>
      </c>
      <c r="P19" s="29" t="s">
        <v>3</v>
      </c>
      <c r="Q19" s="29" t="s">
        <v>3</v>
      </c>
      <c r="R19" s="29" t="s">
        <v>3</v>
      </c>
      <c r="S19" s="30" t="str">
        <f t="shared" si="7"/>
        <v>BIM</v>
      </c>
      <c r="T19" s="30" t="str">
        <f t="shared" si="7"/>
        <v>SUS</v>
      </c>
      <c r="U19" s="14" t="str">
        <f t="shared" si="2"/>
        <v>Propriedade de objeto: é_vol</v>
      </c>
      <c r="V19" s="15" t="str">
        <f t="shared" si="3"/>
        <v>Valor xsd:string da Dataprop: vol</v>
      </c>
    </row>
  </sheetData>
  <phoneticPr fontId="1" type="noConversion"/>
  <conditionalFormatting sqref="E2:E19">
    <cfRule type="cellIs" dxfId="18" priority="7" operator="equal">
      <formula>"null"</formula>
    </cfRule>
  </conditionalFormatting>
  <conditionalFormatting sqref="G2:G8">
    <cfRule type="duplicateValues" dxfId="17" priority="8"/>
  </conditionalFormatting>
  <conditionalFormatting sqref="G9:G13">
    <cfRule type="duplicateValues" dxfId="16" priority="6"/>
  </conditionalFormatting>
  <conditionalFormatting sqref="G14:G18">
    <cfRule type="duplicateValues" dxfId="15" priority="5"/>
  </conditionalFormatting>
  <conditionalFormatting sqref="G19">
    <cfRule type="duplicateValues" dxfId="14" priority="3"/>
  </conditionalFormatting>
  <conditionalFormatting sqref="G2:H19">
    <cfRule type="cellIs" dxfId="13" priority="1" operator="equal">
      <formula>"null"</formula>
    </cfRule>
  </conditionalFormatting>
  <conditionalFormatting sqref="H2:H19">
    <cfRule type="cellIs" dxfId="12" priority="4" operator="equal">
      <formula>"null"</formula>
    </cfRule>
  </conditionalFormatting>
  <conditionalFormatting sqref="J2:R19">
    <cfRule type="cellIs" dxfId="11" priority="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55" t="s">
        <v>15</v>
      </c>
      <c r="B1" s="56" t="s">
        <v>17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4</v>
      </c>
      <c r="L1" s="56" t="s">
        <v>5</v>
      </c>
      <c r="M1" s="56" t="s">
        <v>6</v>
      </c>
      <c r="N1" s="56" t="s">
        <v>7</v>
      </c>
      <c r="O1" s="56" t="s">
        <v>8</v>
      </c>
      <c r="P1" s="56" t="s">
        <v>9</v>
      </c>
      <c r="Q1" s="56" t="s">
        <v>10</v>
      </c>
      <c r="R1" s="56" t="s">
        <v>11</v>
      </c>
      <c r="S1" s="56" t="s">
        <v>12</v>
      </c>
      <c r="T1" s="56" t="s">
        <v>13</v>
      </c>
      <c r="U1" s="56" t="s">
        <v>14</v>
      </c>
    </row>
    <row r="2" spans="1:21" ht="9.75" customHeight="1" x14ac:dyDescent="0.15">
      <c r="A2" s="55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20">
        <v>1</v>
      </c>
      <c r="B1" s="21" t="s">
        <v>71</v>
      </c>
      <c r="C1" s="21" t="s">
        <v>72</v>
      </c>
    </row>
    <row r="2" spans="1:3" x14ac:dyDescent="0.25">
      <c r="A2" s="22">
        <v>2</v>
      </c>
      <c r="B2" s="23" t="s">
        <v>3</v>
      </c>
      <c r="C2" s="23" t="s">
        <v>3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zoomScale="190" zoomScaleNormal="190" workbookViewId="0">
      <pane ySplit="1" topLeftCell="A2" activePane="bottomLeft" state="frozen"/>
      <selection pane="bottomLeft" activeCell="J9" sqref="J9"/>
    </sheetView>
  </sheetViews>
  <sheetFormatPr defaultRowHeight="9" customHeight="1" x14ac:dyDescent="0.25"/>
  <cols>
    <col min="1" max="1" width="2.5703125" bestFit="1" customWidth="1"/>
    <col min="2" max="3" width="7.28515625" bestFit="1" customWidth="1"/>
    <col min="4" max="4" width="4.28515625" bestFit="1" customWidth="1"/>
    <col min="5" max="5" width="4.85546875" bestFit="1" customWidth="1"/>
    <col min="6" max="6" width="4.28515625" style="42" bestFit="1" customWidth="1"/>
    <col min="7" max="7" width="4.85546875" style="42" bestFit="1" customWidth="1"/>
    <col min="8" max="8" width="5.28515625" style="42" bestFit="1" customWidth="1"/>
    <col min="9" max="9" width="19.85546875" style="74" bestFit="1" customWidth="1"/>
    <col min="10" max="10" width="6" customWidth="1"/>
    <col min="11" max="11" width="52.28515625" customWidth="1"/>
    <col min="12" max="12" width="4.28515625" style="42" bestFit="1" customWidth="1"/>
    <col min="13" max="13" width="4.85546875" style="42" bestFit="1" customWidth="1"/>
    <col min="14" max="14" width="4.28515625" style="42" bestFit="1" customWidth="1"/>
    <col min="15" max="15" width="4.85546875" style="42" bestFit="1" customWidth="1"/>
    <col min="16" max="16" width="4.28515625" style="42" bestFit="1" customWidth="1"/>
    <col min="17" max="17" width="4.85546875" style="42" bestFit="1" customWidth="1"/>
    <col min="18" max="18" width="4.28515625" style="42" bestFit="1" customWidth="1"/>
    <col min="19" max="19" width="4.85546875" style="42" bestFit="1" customWidth="1"/>
    <col min="20" max="20" width="4.28515625" style="42" bestFit="1" customWidth="1"/>
    <col min="21" max="21" width="4.85546875" style="42" bestFit="1" customWidth="1"/>
    <col min="22" max="22" width="4.28515625" style="42" bestFit="1" customWidth="1"/>
    <col min="23" max="23" width="4.85546875" style="42" bestFit="1" customWidth="1"/>
  </cols>
  <sheetData>
    <row r="1" spans="1:23" ht="29.25" customHeight="1" x14ac:dyDescent="0.25">
      <c r="A1" s="39" t="s">
        <v>26</v>
      </c>
      <c r="B1" s="40" t="s">
        <v>118</v>
      </c>
      <c r="C1" s="40" t="s">
        <v>118</v>
      </c>
      <c r="D1" s="41" t="s">
        <v>119</v>
      </c>
      <c r="E1" s="41" t="s">
        <v>85</v>
      </c>
      <c r="F1" s="41" t="s">
        <v>119</v>
      </c>
      <c r="G1" s="41" t="s">
        <v>85</v>
      </c>
      <c r="H1" s="41" t="s">
        <v>119</v>
      </c>
      <c r="I1" s="40" t="s">
        <v>85</v>
      </c>
      <c r="J1" s="41" t="s">
        <v>118</v>
      </c>
      <c r="K1" s="40" t="s">
        <v>85</v>
      </c>
      <c r="L1" s="41" t="s">
        <v>119</v>
      </c>
      <c r="M1" s="41" t="s">
        <v>85</v>
      </c>
      <c r="N1" s="41" t="s">
        <v>119</v>
      </c>
      <c r="O1" s="41" t="s">
        <v>85</v>
      </c>
      <c r="P1" s="41" t="s">
        <v>119</v>
      </c>
      <c r="Q1" s="41" t="s">
        <v>85</v>
      </c>
      <c r="R1" s="41" t="s">
        <v>119</v>
      </c>
      <c r="S1" s="41" t="s">
        <v>85</v>
      </c>
      <c r="T1" s="41" t="s">
        <v>119</v>
      </c>
      <c r="U1" s="41" t="s">
        <v>85</v>
      </c>
      <c r="V1" s="41" t="s">
        <v>119</v>
      </c>
      <c r="W1" s="41" t="s">
        <v>85</v>
      </c>
    </row>
    <row r="2" spans="1:23" ht="9" customHeight="1" x14ac:dyDescent="0.25">
      <c r="A2" s="43">
        <v>2</v>
      </c>
      <c r="B2" s="44" t="s">
        <v>121</v>
      </c>
      <c r="C2" s="45" t="s">
        <v>126</v>
      </c>
      <c r="D2" s="46" t="s">
        <v>3</v>
      </c>
      <c r="E2" s="47" t="s">
        <v>3</v>
      </c>
      <c r="F2" s="46" t="s">
        <v>3</v>
      </c>
      <c r="G2" s="47" t="s">
        <v>3</v>
      </c>
      <c r="H2" s="46" t="s">
        <v>153</v>
      </c>
      <c r="I2" s="73" t="s">
        <v>158</v>
      </c>
      <c r="J2" s="46" t="s">
        <v>154</v>
      </c>
      <c r="K2" s="48" t="s">
        <v>130</v>
      </c>
      <c r="L2" s="46" t="s">
        <v>3</v>
      </c>
      <c r="M2" s="47" t="s">
        <v>3</v>
      </c>
      <c r="N2" s="46" t="s">
        <v>3</v>
      </c>
      <c r="O2" s="47" t="s">
        <v>3</v>
      </c>
      <c r="P2" s="46" t="s">
        <v>3</v>
      </c>
      <c r="Q2" s="47" t="s">
        <v>3</v>
      </c>
      <c r="R2" s="46" t="s">
        <v>3</v>
      </c>
      <c r="S2" s="47" t="s">
        <v>3</v>
      </c>
      <c r="T2" s="46" t="s">
        <v>3</v>
      </c>
      <c r="U2" s="47" t="s">
        <v>3</v>
      </c>
      <c r="V2" s="46" t="s">
        <v>3</v>
      </c>
      <c r="W2" s="47" t="s">
        <v>3</v>
      </c>
    </row>
    <row r="3" spans="1:23" ht="9" customHeight="1" x14ac:dyDescent="0.25">
      <c r="A3" s="43">
        <v>3</v>
      </c>
      <c r="B3" s="44" t="s">
        <v>122</v>
      </c>
      <c r="C3" s="45" t="s">
        <v>126</v>
      </c>
      <c r="D3" s="46" t="s">
        <v>3</v>
      </c>
      <c r="E3" s="47" t="s">
        <v>3</v>
      </c>
      <c r="F3" s="46" t="s">
        <v>3</v>
      </c>
      <c r="G3" s="47" t="s">
        <v>3</v>
      </c>
      <c r="H3" s="46" t="s">
        <v>153</v>
      </c>
      <c r="I3" s="73" t="s">
        <v>158</v>
      </c>
      <c r="J3" s="46" t="s">
        <v>154</v>
      </c>
      <c r="K3" s="48" t="s">
        <v>131</v>
      </c>
      <c r="L3" s="46" t="s">
        <v>3</v>
      </c>
      <c r="M3" s="47" t="s">
        <v>3</v>
      </c>
      <c r="N3" s="46" t="s">
        <v>3</v>
      </c>
      <c r="O3" s="47" t="s">
        <v>3</v>
      </c>
      <c r="P3" s="46" t="s">
        <v>3</v>
      </c>
      <c r="Q3" s="47" t="s">
        <v>3</v>
      </c>
      <c r="R3" s="46" t="s">
        <v>3</v>
      </c>
      <c r="S3" s="47" t="s">
        <v>3</v>
      </c>
      <c r="T3" s="46" t="s">
        <v>3</v>
      </c>
      <c r="U3" s="47" t="s">
        <v>3</v>
      </c>
      <c r="V3" s="46" t="s">
        <v>3</v>
      </c>
      <c r="W3" s="47" t="s">
        <v>3</v>
      </c>
    </row>
    <row r="4" spans="1:23" ht="9" customHeight="1" x14ac:dyDescent="0.25">
      <c r="A4" s="43">
        <v>4</v>
      </c>
      <c r="B4" s="44" t="s">
        <v>123</v>
      </c>
      <c r="C4" s="45" t="s">
        <v>126</v>
      </c>
      <c r="D4" s="46" t="s">
        <v>3</v>
      </c>
      <c r="E4" s="47" t="s">
        <v>3</v>
      </c>
      <c r="F4" s="46" t="s">
        <v>3</v>
      </c>
      <c r="G4" s="47" t="s">
        <v>3</v>
      </c>
      <c r="H4" s="46" t="s">
        <v>153</v>
      </c>
      <c r="I4" s="73" t="s">
        <v>158</v>
      </c>
      <c r="J4" s="46" t="s">
        <v>154</v>
      </c>
      <c r="K4" s="48" t="s">
        <v>132</v>
      </c>
      <c r="L4" s="46" t="s">
        <v>3</v>
      </c>
      <c r="M4" s="47" t="s">
        <v>3</v>
      </c>
      <c r="N4" s="46" t="s">
        <v>3</v>
      </c>
      <c r="O4" s="47" t="s">
        <v>3</v>
      </c>
      <c r="P4" s="46" t="s">
        <v>3</v>
      </c>
      <c r="Q4" s="47" t="s">
        <v>3</v>
      </c>
      <c r="R4" s="46" t="s">
        <v>3</v>
      </c>
      <c r="S4" s="47" t="s">
        <v>3</v>
      </c>
      <c r="T4" s="46" t="s">
        <v>3</v>
      </c>
      <c r="U4" s="47" t="s">
        <v>3</v>
      </c>
      <c r="V4" s="46" t="s">
        <v>3</v>
      </c>
      <c r="W4" s="47" t="s">
        <v>3</v>
      </c>
    </row>
    <row r="5" spans="1:23" ht="9" customHeight="1" x14ac:dyDescent="0.25">
      <c r="A5" s="43">
        <v>5</v>
      </c>
      <c r="B5" s="44" t="s">
        <v>124</v>
      </c>
      <c r="C5" s="45" t="s">
        <v>126</v>
      </c>
      <c r="D5" s="46" t="s">
        <v>3</v>
      </c>
      <c r="E5" s="47" t="s">
        <v>3</v>
      </c>
      <c r="F5" s="46" t="s">
        <v>3</v>
      </c>
      <c r="G5" s="47" t="s">
        <v>3</v>
      </c>
      <c r="H5" s="46" t="s">
        <v>153</v>
      </c>
      <c r="I5" s="73" t="s">
        <v>158</v>
      </c>
      <c r="J5" s="46" t="s">
        <v>154</v>
      </c>
      <c r="K5" s="48" t="s">
        <v>133</v>
      </c>
      <c r="L5" s="46" t="s">
        <v>3</v>
      </c>
      <c r="M5" s="47" t="s">
        <v>3</v>
      </c>
      <c r="N5" s="46" t="s">
        <v>3</v>
      </c>
      <c r="O5" s="47" t="s">
        <v>3</v>
      </c>
      <c r="P5" s="46" t="s">
        <v>3</v>
      </c>
      <c r="Q5" s="47" t="s">
        <v>3</v>
      </c>
      <c r="R5" s="46" t="s">
        <v>3</v>
      </c>
      <c r="S5" s="47" t="s">
        <v>3</v>
      </c>
      <c r="T5" s="46" t="s">
        <v>3</v>
      </c>
      <c r="U5" s="47" t="s">
        <v>3</v>
      </c>
      <c r="V5" s="46" t="s">
        <v>3</v>
      </c>
      <c r="W5" s="47" t="s">
        <v>3</v>
      </c>
    </row>
  </sheetData>
  <conditionalFormatting sqref="D1">
    <cfRule type="cellIs" dxfId="8" priority="10" operator="equal">
      <formula>"null"</formula>
    </cfRule>
  </conditionalFormatting>
  <conditionalFormatting sqref="F1">
    <cfRule type="cellIs" dxfId="7" priority="7" operator="equal">
      <formula>"null"</formula>
    </cfRule>
  </conditionalFormatting>
  <conditionalFormatting sqref="H1">
    <cfRule type="cellIs" dxfId="6" priority="9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2025-02-17T11:27:11Z</dcterms:modified>
</cp:coreProperties>
</file>