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NT_Normas\ABNT\OntoBIM\Ctecno\"/>
    </mc:Choice>
  </mc:AlternateContent>
  <xr:revisionPtr revIDLastSave="0" documentId="13_ncr:1_{3E05D069-1C44-431D-A04B-D40371C72203}" xr6:coauthVersionLast="47" xr6:coauthVersionMax="47" xr10:uidLastSave="{00000000-0000-0000-0000-000000000000}"/>
  <bookViews>
    <workbookView xWindow="-108" yWindow="-108" windowWidth="23256" windowHeight="12720" activeTab="1" xr2:uid="{47DBDC21-5BF0-4C1A-9321-4287393A9BB5}"/>
  </bookViews>
  <sheets>
    <sheet name="Classes" sheetId="1" r:id="rId1"/>
    <sheet name="Proprie" sheetId="2" r:id="rId2"/>
    <sheet name="Disju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0" i="2" l="1"/>
  <c r="T80" i="2"/>
  <c r="S80" i="2"/>
  <c r="G80" i="2"/>
  <c r="V80" i="2" s="1"/>
  <c r="F80" i="2"/>
  <c r="C80" i="2"/>
  <c r="U79" i="2"/>
  <c r="T79" i="2"/>
  <c r="S79" i="2"/>
  <c r="G79" i="2"/>
  <c r="V79" i="2" s="1"/>
  <c r="F79" i="2"/>
  <c r="C79" i="2"/>
  <c r="U78" i="2"/>
  <c r="T78" i="2"/>
  <c r="S78" i="2"/>
  <c r="G78" i="2"/>
  <c r="V78" i="2" s="1"/>
  <c r="C78" i="2"/>
  <c r="F78" i="2" s="1"/>
  <c r="G70" i="2"/>
  <c r="V70" i="2" s="1"/>
  <c r="U69" i="2"/>
  <c r="V69" i="2"/>
  <c r="U70" i="2"/>
  <c r="S70" i="2"/>
  <c r="S71" i="2" s="1"/>
  <c r="S72" i="2" s="1"/>
  <c r="S73" i="2" s="1"/>
  <c r="S74" i="2" s="1"/>
  <c r="S75" i="2" s="1"/>
  <c r="S76" i="2" s="1"/>
  <c r="S77" i="2" s="1"/>
  <c r="T70" i="2"/>
  <c r="T71" i="2"/>
  <c r="T72" i="2" s="1"/>
  <c r="T73" i="2" s="1"/>
  <c r="T74" i="2" s="1"/>
  <c r="T75" i="2" s="1"/>
  <c r="T76" i="2" s="1"/>
  <c r="T77" i="2" s="1"/>
  <c r="S69" i="2"/>
  <c r="T69" i="2"/>
  <c r="G69" i="2"/>
  <c r="C68" i="2"/>
  <c r="C69" i="2" s="1"/>
  <c r="C70" i="2" s="1"/>
  <c r="C71" i="2" s="1"/>
  <c r="C72" i="2" s="1"/>
  <c r="C73" i="2" s="1"/>
  <c r="C74" i="2" s="1"/>
  <c r="C75" i="2" s="1"/>
  <c r="C76" i="2" s="1"/>
  <c r="C77" i="2" s="1"/>
  <c r="U77" i="2"/>
  <c r="G77" i="2"/>
  <c r="V77" i="2" s="1"/>
  <c r="U76" i="2"/>
  <c r="G76" i="2"/>
  <c r="V76" i="2" s="1"/>
  <c r="U75" i="2"/>
  <c r="G75" i="2"/>
  <c r="V75" i="2" s="1"/>
  <c r="U74" i="2"/>
  <c r="G74" i="2"/>
  <c r="V74" i="2" s="1"/>
  <c r="U73" i="2"/>
  <c r="G73" i="2"/>
  <c r="V73" i="2" s="1"/>
  <c r="U72" i="2"/>
  <c r="G72" i="2"/>
  <c r="V72" i="2" s="1"/>
  <c r="U71" i="2"/>
  <c r="G71" i="2"/>
  <c r="V71" i="2" s="1"/>
  <c r="U68" i="2"/>
  <c r="G68" i="2"/>
  <c r="V68" i="2" s="1"/>
  <c r="U67" i="2"/>
  <c r="G67" i="2"/>
  <c r="V67" i="2" s="1"/>
  <c r="C67" i="2"/>
  <c r="U66" i="2"/>
  <c r="G66" i="2"/>
  <c r="V66" i="2" s="1"/>
  <c r="F66" i="2"/>
  <c r="U39" i="1"/>
  <c r="R39" i="1"/>
  <c r="P39" i="1"/>
  <c r="O39" i="1"/>
  <c r="N39" i="1"/>
  <c r="M39" i="1"/>
  <c r="L39" i="1"/>
  <c r="U38" i="1"/>
  <c r="R38" i="1"/>
  <c r="P38" i="1"/>
  <c r="O38" i="1"/>
  <c r="N38" i="1"/>
  <c r="M38" i="1"/>
  <c r="L38" i="1"/>
  <c r="U48" i="1"/>
  <c r="R48" i="1"/>
  <c r="P48" i="1"/>
  <c r="O48" i="1"/>
  <c r="N48" i="1"/>
  <c r="M48" i="1"/>
  <c r="L48" i="1"/>
  <c r="U10" i="1"/>
  <c r="R10" i="1"/>
  <c r="P10" i="1"/>
  <c r="O10" i="1"/>
  <c r="N10" i="1"/>
  <c r="M10" i="1"/>
  <c r="L10" i="1"/>
  <c r="R2" i="1"/>
  <c r="R3" i="1"/>
  <c r="R4" i="1"/>
  <c r="R5" i="1"/>
  <c r="R6" i="1"/>
  <c r="R7" i="1"/>
  <c r="R8" i="1"/>
  <c r="R9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40" i="1"/>
  <c r="R41" i="1"/>
  <c r="R42" i="1"/>
  <c r="R43" i="1"/>
  <c r="R44" i="1"/>
  <c r="R45" i="1"/>
  <c r="R46" i="1"/>
  <c r="R47" i="1"/>
  <c r="R49" i="1"/>
  <c r="R50" i="1"/>
  <c r="R51" i="1"/>
  <c r="R52" i="1"/>
  <c r="R53" i="1"/>
  <c r="R54" i="1"/>
  <c r="U26" i="1"/>
  <c r="P26" i="1"/>
  <c r="O26" i="1"/>
  <c r="N26" i="1"/>
  <c r="M26" i="1"/>
  <c r="L26" i="1"/>
  <c r="U25" i="1"/>
  <c r="P25" i="1"/>
  <c r="O25" i="1"/>
  <c r="N25" i="1"/>
  <c r="M25" i="1"/>
  <c r="L25" i="1"/>
  <c r="U24" i="1"/>
  <c r="P24" i="1"/>
  <c r="O24" i="1"/>
  <c r="N24" i="1"/>
  <c r="M24" i="1"/>
  <c r="L24" i="1"/>
  <c r="U28" i="1"/>
  <c r="P28" i="1"/>
  <c r="O28" i="1"/>
  <c r="N28" i="1"/>
  <c r="M28" i="1"/>
  <c r="L28" i="1"/>
  <c r="U46" i="1"/>
  <c r="P46" i="1"/>
  <c r="O46" i="1"/>
  <c r="N46" i="1"/>
  <c r="M46" i="1"/>
  <c r="L46" i="1"/>
  <c r="U45" i="1"/>
  <c r="P45" i="1"/>
  <c r="O45" i="1"/>
  <c r="N45" i="1"/>
  <c r="M45" i="1"/>
  <c r="L45" i="1"/>
  <c r="U44" i="1"/>
  <c r="P44" i="1"/>
  <c r="O44" i="1"/>
  <c r="N44" i="1"/>
  <c r="M44" i="1"/>
  <c r="L44" i="1"/>
  <c r="U43" i="1"/>
  <c r="P43" i="1"/>
  <c r="O43" i="1"/>
  <c r="N43" i="1"/>
  <c r="M43" i="1"/>
  <c r="L43" i="1"/>
  <c r="U47" i="1"/>
  <c r="P47" i="1"/>
  <c r="O47" i="1"/>
  <c r="N47" i="1"/>
  <c r="M47" i="1"/>
  <c r="L47" i="1"/>
  <c r="U41" i="1"/>
  <c r="P41" i="1"/>
  <c r="O41" i="1"/>
  <c r="N41" i="1"/>
  <c r="M41" i="1"/>
  <c r="L41" i="1"/>
  <c r="U42" i="1"/>
  <c r="P42" i="1"/>
  <c r="O42" i="1"/>
  <c r="N42" i="1"/>
  <c r="M42" i="1"/>
  <c r="L42" i="1"/>
  <c r="U51" i="1"/>
  <c r="P51" i="1"/>
  <c r="O51" i="1"/>
  <c r="N51" i="1"/>
  <c r="M51" i="1"/>
  <c r="L51" i="1"/>
  <c r="U49" i="1"/>
  <c r="P49" i="1"/>
  <c r="O49" i="1"/>
  <c r="N49" i="1"/>
  <c r="M49" i="1"/>
  <c r="L49" i="1"/>
  <c r="U53" i="1"/>
  <c r="P53" i="1"/>
  <c r="O53" i="1"/>
  <c r="N53" i="1"/>
  <c r="M53" i="1"/>
  <c r="L53" i="1"/>
  <c r="U52" i="1"/>
  <c r="P52" i="1"/>
  <c r="O52" i="1"/>
  <c r="N52" i="1"/>
  <c r="M52" i="1"/>
  <c r="L52" i="1"/>
  <c r="U50" i="1"/>
  <c r="P50" i="1"/>
  <c r="O50" i="1"/>
  <c r="N50" i="1"/>
  <c r="M50" i="1"/>
  <c r="L50" i="1"/>
  <c r="N2" i="1"/>
  <c r="N3" i="1"/>
  <c r="N4" i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7" i="1"/>
  <c r="N29" i="1"/>
  <c r="N30" i="1"/>
  <c r="N31" i="1"/>
  <c r="N32" i="1"/>
  <c r="N33" i="1"/>
  <c r="N34" i="1"/>
  <c r="N35" i="1"/>
  <c r="N36" i="1"/>
  <c r="N37" i="1"/>
  <c r="N40" i="1"/>
  <c r="N54" i="1"/>
  <c r="F69" i="2" l="1"/>
  <c r="F68" i="2"/>
  <c r="F67" i="2"/>
  <c r="Q39" i="1"/>
  <c r="Q38" i="1"/>
  <c r="Q48" i="1"/>
  <c r="Q10" i="1"/>
  <c r="Q25" i="1"/>
  <c r="Q26" i="1"/>
  <c r="Q24" i="1"/>
  <c r="Q28" i="1"/>
  <c r="Q46" i="1"/>
  <c r="Q44" i="1"/>
  <c r="Q45" i="1"/>
  <c r="Q43" i="1"/>
  <c r="Q47" i="1"/>
  <c r="Q41" i="1"/>
  <c r="Q42" i="1"/>
  <c r="Q51" i="1"/>
  <c r="Q49" i="1"/>
  <c r="Q53" i="1"/>
  <c r="Q52" i="1"/>
  <c r="Q50" i="1"/>
  <c r="F70" i="2" l="1"/>
  <c r="U19" i="1"/>
  <c r="P19" i="1"/>
  <c r="O19" i="1"/>
  <c r="M19" i="1"/>
  <c r="L19" i="1"/>
  <c r="U21" i="1"/>
  <c r="P21" i="1"/>
  <c r="O21" i="1"/>
  <c r="M21" i="1"/>
  <c r="L21" i="1"/>
  <c r="U20" i="1"/>
  <c r="P20" i="1"/>
  <c r="O20" i="1"/>
  <c r="M20" i="1"/>
  <c r="L20" i="1"/>
  <c r="U17" i="1"/>
  <c r="P17" i="1"/>
  <c r="O17" i="1"/>
  <c r="M17" i="1"/>
  <c r="L17" i="1"/>
  <c r="U14" i="1"/>
  <c r="P14" i="1"/>
  <c r="O14" i="1"/>
  <c r="M14" i="1"/>
  <c r="L14" i="1"/>
  <c r="U13" i="1"/>
  <c r="P13" i="1"/>
  <c r="O13" i="1"/>
  <c r="M13" i="1"/>
  <c r="L13" i="1"/>
  <c r="U12" i="1"/>
  <c r="P12" i="1"/>
  <c r="O12" i="1"/>
  <c r="M12" i="1"/>
  <c r="L12" i="1"/>
  <c r="U15" i="1"/>
  <c r="P15" i="1"/>
  <c r="O15" i="1"/>
  <c r="M15" i="1"/>
  <c r="L15" i="1"/>
  <c r="L2" i="1"/>
  <c r="L3" i="1"/>
  <c r="L4" i="1"/>
  <c r="L5" i="1"/>
  <c r="L6" i="1"/>
  <c r="L7" i="1"/>
  <c r="L8" i="1"/>
  <c r="L9" i="1"/>
  <c r="L11" i="1"/>
  <c r="L16" i="1"/>
  <c r="L18" i="1"/>
  <c r="L22" i="1"/>
  <c r="L23" i="1"/>
  <c r="L27" i="1"/>
  <c r="L29" i="1"/>
  <c r="L30" i="1"/>
  <c r="L31" i="1"/>
  <c r="L32" i="1"/>
  <c r="L33" i="1"/>
  <c r="L34" i="1"/>
  <c r="L35" i="1"/>
  <c r="L36" i="1"/>
  <c r="L37" i="1"/>
  <c r="L40" i="1"/>
  <c r="L54" i="1"/>
  <c r="C30" i="2"/>
  <c r="C31" i="2" s="1"/>
  <c r="C32" i="2" s="1"/>
  <c r="C33" i="2" s="1"/>
  <c r="C34" i="2" s="1"/>
  <c r="C35" i="2" s="1"/>
  <c r="U65" i="2"/>
  <c r="G65" i="2"/>
  <c r="V65" i="2" s="1"/>
  <c r="V64" i="2"/>
  <c r="U64" i="2"/>
  <c r="G64" i="2"/>
  <c r="U63" i="2"/>
  <c r="G63" i="2"/>
  <c r="V63" i="2" s="1"/>
  <c r="U62" i="2"/>
  <c r="G62" i="2"/>
  <c r="V62" i="2" s="1"/>
  <c r="U61" i="2"/>
  <c r="G61" i="2"/>
  <c r="V61" i="2" s="1"/>
  <c r="U60" i="2"/>
  <c r="G60" i="2"/>
  <c r="V60" i="2" s="1"/>
  <c r="U59" i="2"/>
  <c r="G59" i="2"/>
  <c r="V59" i="2" s="1"/>
  <c r="C59" i="2"/>
  <c r="C60" i="2" s="1"/>
  <c r="V58" i="2"/>
  <c r="U58" i="2"/>
  <c r="G58" i="2"/>
  <c r="F58" i="2"/>
  <c r="U57" i="2"/>
  <c r="G57" i="2"/>
  <c r="V57" i="2" s="1"/>
  <c r="U56" i="2"/>
  <c r="G56" i="2"/>
  <c r="V56" i="2" s="1"/>
  <c r="U55" i="2"/>
  <c r="G55" i="2"/>
  <c r="V55" i="2" s="1"/>
  <c r="C55" i="2"/>
  <c r="F55" i="2" s="1"/>
  <c r="U54" i="2"/>
  <c r="G54" i="2"/>
  <c r="V54" i="2" s="1"/>
  <c r="C54" i="2"/>
  <c r="F54" i="2" s="1"/>
  <c r="U53" i="2"/>
  <c r="G53" i="2"/>
  <c r="V53" i="2" s="1"/>
  <c r="F53" i="2"/>
  <c r="U52" i="2"/>
  <c r="G52" i="2"/>
  <c r="V52" i="2" s="1"/>
  <c r="U51" i="2"/>
  <c r="G51" i="2"/>
  <c r="V51" i="2" s="1"/>
  <c r="V50" i="2"/>
  <c r="U50" i="2"/>
  <c r="G50" i="2"/>
  <c r="V49" i="2"/>
  <c r="U49" i="2"/>
  <c r="G49" i="2"/>
  <c r="U48" i="2"/>
  <c r="G48" i="2"/>
  <c r="V48" i="2" s="1"/>
  <c r="U47" i="2"/>
  <c r="G47" i="2"/>
  <c r="V47" i="2" s="1"/>
  <c r="U46" i="2"/>
  <c r="G46" i="2"/>
  <c r="V46" i="2" s="1"/>
  <c r="C46" i="2"/>
  <c r="F46" i="2" s="1"/>
  <c r="U45" i="2"/>
  <c r="G45" i="2"/>
  <c r="V45" i="2" s="1"/>
  <c r="F45" i="2"/>
  <c r="U44" i="2"/>
  <c r="G44" i="2"/>
  <c r="V44" i="2" s="1"/>
  <c r="U43" i="2"/>
  <c r="G43" i="2"/>
  <c r="V43" i="2" s="1"/>
  <c r="U42" i="2"/>
  <c r="G42" i="2"/>
  <c r="V42" i="2" s="1"/>
  <c r="U41" i="2"/>
  <c r="G41" i="2"/>
  <c r="V41" i="2" s="1"/>
  <c r="C41" i="2"/>
  <c r="F41" i="2" s="1"/>
  <c r="U40" i="2"/>
  <c r="G40" i="2"/>
  <c r="V40" i="2" s="1"/>
  <c r="F40" i="2"/>
  <c r="U39" i="2"/>
  <c r="G39" i="2"/>
  <c r="V39" i="2" s="1"/>
  <c r="V38" i="2"/>
  <c r="U38" i="2"/>
  <c r="G38" i="2"/>
  <c r="V37" i="2"/>
  <c r="U37" i="2"/>
  <c r="G37" i="2"/>
  <c r="C37" i="2"/>
  <c r="F37" i="2" s="1"/>
  <c r="U36" i="2"/>
  <c r="G36" i="2"/>
  <c r="V36" i="2" s="1"/>
  <c r="F36" i="2"/>
  <c r="U35" i="2"/>
  <c r="G35" i="2"/>
  <c r="V35" i="2" s="1"/>
  <c r="U34" i="2"/>
  <c r="G34" i="2"/>
  <c r="V34" i="2" s="1"/>
  <c r="U33" i="2"/>
  <c r="G33" i="2"/>
  <c r="V33" i="2" s="1"/>
  <c r="U32" i="2"/>
  <c r="G32" i="2"/>
  <c r="V32" i="2" s="1"/>
  <c r="V31" i="2"/>
  <c r="U31" i="2"/>
  <c r="G31" i="2"/>
  <c r="U30" i="2"/>
  <c r="G30" i="2"/>
  <c r="V30" i="2" s="1"/>
  <c r="V29" i="2"/>
  <c r="U29" i="2"/>
  <c r="G29" i="2"/>
  <c r="F29" i="2"/>
  <c r="U28" i="2"/>
  <c r="G28" i="2"/>
  <c r="V28" i="2" s="1"/>
  <c r="V27" i="2"/>
  <c r="U27" i="2"/>
  <c r="G27" i="2"/>
  <c r="U26" i="2"/>
  <c r="G26" i="2"/>
  <c r="V26" i="2" s="1"/>
  <c r="U25" i="2"/>
  <c r="G25" i="2"/>
  <c r="V25" i="2" s="1"/>
  <c r="U24" i="2"/>
  <c r="G24" i="2"/>
  <c r="V24" i="2" s="1"/>
  <c r="U23" i="2"/>
  <c r="G23" i="2"/>
  <c r="V23" i="2" s="1"/>
  <c r="U22" i="2"/>
  <c r="G22" i="2"/>
  <c r="V22" i="2" s="1"/>
  <c r="U21" i="2"/>
  <c r="G21" i="2"/>
  <c r="V21" i="2" s="1"/>
  <c r="U20" i="2"/>
  <c r="G20" i="2"/>
  <c r="V20" i="2" s="1"/>
  <c r="U19" i="2"/>
  <c r="G19" i="2"/>
  <c r="V19" i="2" s="1"/>
  <c r="U18" i="2"/>
  <c r="G18" i="2"/>
  <c r="V18" i="2" s="1"/>
  <c r="C18" i="2"/>
  <c r="F18" i="2" s="1"/>
  <c r="U17" i="2"/>
  <c r="G17" i="2"/>
  <c r="V17" i="2" s="1"/>
  <c r="F17" i="2"/>
  <c r="U16" i="2"/>
  <c r="G16" i="2"/>
  <c r="V16" i="2" s="1"/>
  <c r="V15" i="2"/>
  <c r="U15" i="2"/>
  <c r="G15" i="2"/>
  <c r="F15" i="2"/>
  <c r="C15" i="2"/>
  <c r="C16" i="2" s="1"/>
  <c r="F16" i="2" s="1"/>
  <c r="V14" i="2"/>
  <c r="U14" i="2"/>
  <c r="G14" i="2"/>
  <c r="F14" i="2"/>
  <c r="U13" i="2"/>
  <c r="G13" i="2"/>
  <c r="V13" i="2" s="1"/>
  <c r="U12" i="2"/>
  <c r="G12" i="2"/>
  <c r="V12" i="2" s="1"/>
  <c r="U11" i="2"/>
  <c r="G11" i="2"/>
  <c r="V11" i="2" s="1"/>
  <c r="U10" i="2"/>
  <c r="G10" i="2"/>
  <c r="V10" i="2" s="1"/>
  <c r="U9" i="2"/>
  <c r="G9" i="2"/>
  <c r="V9" i="2" s="1"/>
  <c r="C9" i="2"/>
  <c r="F9" i="2" s="1"/>
  <c r="U8" i="2"/>
  <c r="G8" i="2"/>
  <c r="V8" i="2" s="1"/>
  <c r="F8" i="2"/>
  <c r="U7" i="2"/>
  <c r="G7" i="2"/>
  <c r="V7" i="2" s="1"/>
  <c r="U6" i="2"/>
  <c r="G6" i="2"/>
  <c r="V6" i="2" s="1"/>
  <c r="U5" i="2"/>
  <c r="G5" i="2"/>
  <c r="V5" i="2" s="1"/>
  <c r="U4" i="2"/>
  <c r="G4" i="2"/>
  <c r="V4" i="2" s="1"/>
  <c r="U3" i="2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S3" i="2"/>
  <c r="S4" i="2" s="1"/>
  <c r="G3" i="2"/>
  <c r="V3" i="2" s="1"/>
  <c r="C3" i="2"/>
  <c r="C4" i="2" s="1"/>
  <c r="U2" i="2"/>
  <c r="G2" i="2"/>
  <c r="V2" i="2" s="1"/>
  <c r="F2" i="2"/>
  <c r="U54" i="1"/>
  <c r="P54" i="1"/>
  <c r="O54" i="1"/>
  <c r="M54" i="1"/>
  <c r="U40" i="1"/>
  <c r="P40" i="1"/>
  <c r="O40" i="1"/>
  <c r="M40" i="1"/>
  <c r="U37" i="1"/>
  <c r="P37" i="1"/>
  <c r="O37" i="1"/>
  <c r="M37" i="1"/>
  <c r="U36" i="1"/>
  <c r="P36" i="1"/>
  <c r="O36" i="1"/>
  <c r="M36" i="1"/>
  <c r="U35" i="1"/>
  <c r="P35" i="1"/>
  <c r="O35" i="1"/>
  <c r="M35" i="1"/>
  <c r="U34" i="1"/>
  <c r="P34" i="1"/>
  <c r="O34" i="1"/>
  <c r="M34" i="1"/>
  <c r="U33" i="1"/>
  <c r="P33" i="1"/>
  <c r="O33" i="1"/>
  <c r="M33" i="1"/>
  <c r="U32" i="1"/>
  <c r="P32" i="1"/>
  <c r="O32" i="1"/>
  <c r="M32" i="1"/>
  <c r="U31" i="1"/>
  <c r="P31" i="1"/>
  <c r="O31" i="1"/>
  <c r="M31" i="1"/>
  <c r="U30" i="1"/>
  <c r="P30" i="1"/>
  <c r="O30" i="1"/>
  <c r="M30" i="1"/>
  <c r="U29" i="1"/>
  <c r="P29" i="1"/>
  <c r="O29" i="1"/>
  <c r="M29" i="1"/>
  <c r="U27" i="1"/>
  <c r="P27" i="1"/>
  <c r="O27" i="1"/>
  <c r="M27" i="1"/>
  <c r="U23" i="1"/>
  <c r="P23" i="1"/>
  <c r="O23" i="1"/>
  <c r="M23" i="1"/>
  <c r="U22" i="1"/>
  <c r="P22" i="1"/>
  <c r="O22" i="1"/>
  <c r="M22" i="1"/>
  <c r="U18" i="1"/>
  <c r="P18" i="1"/>
  <c r="O18" i="1"/>
  <c r="M18" i="1"/>
  <c r="U16" i="1"/>
  <c r="P16" i="1"/>
  <c r="O16" i="1"/>
  <c r="M16" i="1"/>
  <c r="U11" i="1"/>
  <c r="P11" i="1"/>
  <c r="O11" i="1"/>
  <c r="M11" i="1"/>
  <c r="U9" i="1"/>
  <c r="P9" i="1"/>
  <c r="O9" i="1"/>
  <c r="M9" i="1"/>
  <c r="U8" i="1"/>
  <c r="P8" i="1"/>
  <c r="O8" i="1"/>
  <c r="M8" i="1"/>
  <c r="U7" i="1"/>
  <c r="P7" i="1"/>
  <c r="O7" i="1"/>
  <c r="M7" i="1"/>
  <c r="U6" i="1"/>
  <c r="P6" i="1"/>
  <c r="O6" i="1"/>
  <c r="M6" i="1"/>
  <c r="U5" i="1"/>
  <c r="P5" i="1"/>
  <c r="O5" i="1"/>
  <c r="M5" i="1"/>
  <c r="U4" i="1"/>
  <c r="P4" i="1"/>
  <c r="O4" i="1"/>
  <c r="M4" i="1"/>
  <c r="U3" i="1"/>
  <c r="P3" i="1"/>
  <c r="O3" i="1"/>
  <c r="M3" i="1"/>
  <c r="U2" i="1"/>
  <c r="P2" i="1"/>
  <c r="O2" i="1"/>
  <c r="M2" i="1"/>
  <c r="C10" i="2" l="1"/>
  <c r="C11" i="2" s="1"/>
  <c r="C12" i="2" s="1"/>
  <c r="F71" i="2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Q3" i="1"/>
  <c r="Q19" i="1"/>
  <c r="Q21" i="1"/>
  <c r="Q20" i="1"/>
  <c r="Q17" i="1"/>
  <c r="Q31" i="1"/>
  <c r="Q6" i="1"/>
  <c r="Q14" i="1"/>
  <c r="Q13" i="1"/>
  <c r="Q12" i="1"/>
  <c r="Q40" i="1"/>
  <c r="Q8" i="1"/>
  <c r="Q30" i="1"/>
  <c r="Q32" i="1"/>
  <c r="Q2" i="1"/>
  <c r="Q5" i="1"/>
  <c r="Q22" i="1"/>
  <c r="Q15" i="1"/>
  <c r="Q4" i="1"/>
  <c r="Q7" i="1"/>
  <c r="Q33" i="1"/>
  <c r="Q23" i="1"/>
  <c r="Q29" i="1"/>
  <c r="Q34" i="1"/>
  <c r="Q37" i="1"/>
  <c r="Q18" i="1"/>
  <c r="Q16" i="1"/>
  <c r="Q11" i="1"/>
  <c r="Q35" i="1"/>
  <c r="Q36" i="1"/>
  <c r="Q54" i="1"/>
  <c r="Q27" i="1"/>
  <c r="Q9" i="1"/>
  <c r="F59" i="2"/>
  <c r="C38" i="2"/>
  <c r="C39" i="2" s="1"/>
  <c r="F39" i="2" s="1"/>
  <c r="T29" i="2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30" i="2"/>
  <c r="C5" i="2"/>
  <c r="F4" i="2"/>
  <c r="F32" i="2"/>
  <c r="F60" i="2"/>
  <c r="C61" i="2"/>
  <c r="F3" i="2"/>
  <c r="C42" i="2"/>
  <c r="C56" i="2"/>
  <c r="F31" i="2"/>
  <c r="C19" i="2"/>
  <c r="C47" i="2"/>
  <c r="F10" i="2" l="1"/>
  <c r="F11" i="2"/>
  <c r="F72" i="2"/>
  <c r="S30" i="2"/>
  <c r="F38" i="2"/>
  <c r="F56" i="2"/>
  <c r="C57" i="2"/>
  <c r="F57" i="2" s="1"/>
  <c r="F33" i="2"/>
  <c r="F47" i="2"/>
  <c r="C48" i="2"/>
  <c r="F19" i="2"/>
  <c r="C20" i="2"/>
  <c r="F42" i="2"/>
  <c r="C43" i="2"/>
  <c r="F5" i="2"/>
  <c r="C6" i="2"/>
  <c r="F61" i="2"/>
  <c r="C62" i="2"/>
  <c r="F12" i="2"/>
  <c r="C13" i="2"/>
  <c r="F13" i="2" s="1"/>
  <c r="F73" i="2" l="1"/>
  <c r="C44" i="2"/>
  <c r="F44" i="2" s="1"/>
  <c r="F43" i="2"/>
  <c r="F48" i="2"/>
  <c r="C49" i="2"/>
  <c r="F20" i="2"/>
  <c r="C21" i="2"/>
  <c r="F62" i="2"/>
  <c r="C63" i="2"/>
  <c r="F6" i="2"/>
  <c r="C7" i="2"/>
  <c r="F7" i="2" s="1"/>
  <c r="F34" i="2"/>
  <c r="F35" i="2"/>
  <c r="F74" i="2" l="1"/>
  <c r="F63" i="2"/>
  <c r="C64" i="2"/>
  <c r="F21" i="2"/>
  <c r="C22" i="2"/>
  <c r="F49" i="2"/>
  <c r="C50" i="2"/>
  <c r="F75" i="2" l="1"/>
  <c r="F64" i="2"/>
  <c r="C65" i="2"/>
  <c r="F65" i="2" s="1"/>
  <c r="C51" i="2"/>
  <c r="F50" i="2"/>
  <c r="F22" i="2"/>
  <c r="C23" i="2"/>
  <c r="F76" i="2" l="1"/>
  <c r="F77" i="2"/>
  <c r="C24" i="2"/>
  <c r="F23" i="2"/>
  <c r="C52" i="2"/>
  <c r="F52" i="2" s="1"/>
  <c r="F51" i="2"/>
  <c r="C25" i="2" l="1"/>
  <c r="F24" i="2"/>
  <c r="C26" i="2" l="1"/>
  <c r="F25" i="2"/>
  <c r="F26" i="2" l="1"/>
  <c r="C27" i="2"/>
  <c r="F27" i="2" l="1"/>
  <c r="C28" i="2"/>
  <c r="F30" i="2" l="1"/>
  <c r="F28" i="2"/>
</calcChain>
</file>

<file path=xl/sharedStrings.xml><?xml version="1.0" encoding="utf-8"?>
<sst xmlns="http://schemas.openxmlformats.org/spreadsheetml/2006/main" count="1859" uniqueCount="231">
  <si>
    <t>1</t>
  </si>
  <si>
    <t>Raiz</t>
  </si>
  <si>
    <t>Super
Class
2</t>
  </si>
  <si>
    <t>Super
Class
3</t>
  </si>
  <si>
    <t>Super
Class
4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</si>
  <si>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</si>
  <si>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</si>
  <si>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</si>
  <si>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</si>
  <si>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</si>
  <si>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</si>
  <si>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</si>
  <si>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</si>
  <si>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</si>
  <si>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4</t>
  </si>
  <si>
    <t>Anotações 
de ajuda
Classe 5</t>
  </si>
  <si>
    <t>Anotações 
de ajuda
Conceito</t>
  </si>
  <si>
    <t>Anotações 
de ajuda1</t>
  </si>
  <si>
    <t>Anotações 
de ajuda2</t>
  </si>
  <si>
    <t>Anotações 
de ajuda3</t>
  </si>
  <si>
    <t>Key</t>
  </si>
  <si>
    <t>Funcional</t>
  </si>
  <si>
    <t>OST_Areas</t>
  </si>
  <si>
    <t>null</t>
  </si>
  <si>
    <t>-</t>
  </si>
  <si>
    <t>OST_Rooms</t>
  </si>
  <si>
    <t>OST_MEPSystemZone</t>
  </si>
  <si>
    <t>OST_MEPSpaces</t>
  </si>
  <si>
    <t>OST_HVAC_Zones</t>
  </si>
  <si>
    <t>ifcZone</t>
  </si>
  <si>
    <t>ifcSpatialZone</t>
  </si>
  <si>
    <t>ifcSpace</t>
  </si>
  <si>
    <t>Pavimento</t>
  </si>
  <si>
    <t>Edifício</t>
  </si>
  <si>
    <t>Bloco</t>
  </si>
  <si>
    <t>Edícula</t>
  </si>
  <si>
    <t>Apartamento</t>
  </si>
  <si>
    <t>ApartamentoDuplex</t>
  </si>
  <si>
    <t>Hall</t>
  </si>
  <si>
    <t>Sala</t>
  </si>
  <si>
    <t>Quarto</t>
  </si>
  <si>
    <t>Cozinha</t>
  </si>
  <si>
    <t>WC</t>
  </si>
  <si>
    <t>Banheiro</t>
  </si>
  <si>
    <t>BanheiroSocial</t>
  </si>
  <si>
    <t>BanheiroFeminino</t>
  </si>
  <si>
    <t>BanheiroMasculino</t>
  </si>
  <si>
    <t>Circulação</t>
  </si>
  <si>
    <t>AreaServiço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</si>
  <si>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</si>
  <si>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</si>
  <si>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</si>
  <si>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</si>
  <si>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</si>
  <si>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</si>
  <si>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</si>
  <si>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</si>
  <si>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</si>
  <si>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</si>
  <si>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</si>
  <si>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</si>
  <si>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</si>
  <si>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</si>
  <si>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</si>
  <si>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</si>
  <si>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</si>
  <si>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</si>
  <si>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</si>
  <si>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</si>
  <si>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</si>
  <si>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p_classificação_bim</t>
  </si>
  <si>
    <t>é_categoria</t>
  </si>
  <si>
    <t>BIMData</t>
  </si>
  <si>
    <t>xsd:string</t>
  </si>
  <si>
    <t>Functional</t>
  </si>
  <si>
    <t>é_classe</t>
  </si>
  <si>
    <t>é_tipo</t>
  </si>
  <si>
    <t>é_entidade</t>
  </si>
  <si>
    <t>é_link</t>
  </si>
  <si>
    <t>é_grupo</t>
  </si>
  <si>
    <t>p_identificação</t>
  </si>
  <si>
    <t>tem_código</t>
  </si>
  <si>
    <t>tem_nome</t>
  </si>
  <si>
    <t>tem_id</t>
  </si>
  <si>
    <t>Reflexive</t>
  </si>
  <si>
    <t>tem_zona</t>
  </si>
  <si>
    <t>é_tema</t>
  </si>
  <si>
    <t>tem_descrição</t>
  </si>
  <si>
    <t>p_localização</t>
  </si>
  <si>
    <t>é_dentro_de</t>
  </si>
  <si>
    <t>Transitive</t>
  </si>
  <si>
    <t>é_conectado_a</t>
  </si>
  <si>
    <t>é_parte_de</t>
  </si>
  <si>
    <t>p_conjunto</t>
  </si>
  <si>
    <t>é_essencial</t>
  </si>
  <si>
    <t>é_de_apoio</t>
  </si>
  <si>
    <t>é_técnico</t>
  </si>
  <si>
    <t>é_exterior</t>
  </si>
  <si>
    <t>é_interior</t>
  </si>
  <si>
    <t>é_perimetral</t>
  </si>
  <si>
    <t>é_circulação_principal</t>
  </si>
  <si>
    <t>é_circulação_secundária</t>
  </si>
  <si>
    <t>é_acesso_principal</t>
  </si>
  <si>
    <t>é_acesso_interno</t>
  </si>
  <si>
    <t>tem_escadas</t>
  </si>
  <si>
    <t>tem_elevadores</t>
  </si>
  <si>
    <t>p_dimensão</t>
  </si>
  <si>
    <t>a_largura_min</t>
  </si>
  <si>
    <t>a_área</t>
  </si>
  <si>
    <t>xsd:double</t>
  </si>
  <si>
    <t>a_profundidade_min</t>
  </si>
  <si>
    <t>o_pedireito_min</t>
  </si>
  <si>
    <t>o_lado_min</t>
  </si>
  <si>
    <t>a_área_min</t>
  </si>
  <si>
    <t>a_área_média</t>
  </si>
  <si>
    <t>usa_AF</t>
  </si>
  <si>
    <t>usa_AFQ</t>
  </si>
  <si>
    <t>usa_esgoto</t>
  </si>
  <si>
    <t>usa_esgoto_especial</t>
  </si>
  <si>
    <t>usa_bancada_seca</t>
  </si>
  <si>
    <t>usa_bancada_úmida</t>
  </si>
  <si>
    <t>usa_bancada_elétrica</t>
  </si>
  <si>
    <t>usa_blindagem_radiológica</t>
  </si>
  <si>
    <t>usa_blindagem_antibalas</t>
  </si>
  <si>
    <t>usa_gás_GN</t>
  </si>
  <si>
    <t>usa_gás_GLP</t>
  </si>
  <si>
    <t>usa_ar_medicinal</t>
  </si>
  <si>
    <t>usa_ar_industrial</t>
  </si>
  <si>
    <t>usa_ar_sintético</t>
  </si>
  <si>
    <t>usa_vácuo_clínico</t>
  </si>
  <si>
    <t>usa_oxigênio</t>
  </si>
  <si>
    <t>usa_óxido_nitroso</t>
  </si>
  <si>
    <t>usa_luz_natural</t>
  </si>
  <si>
    <t>usa_luz_artificial_direta</t>
  </si>
  <si>
    <t>usa_luz_artificial_indireta</t>
  </si>
  <si>
    <t>usa_luz_artificial_destaque</t>
  </si>
  <si>
    <t>precisa_lux_de_trabalho</t>
  </si>
  <si>
    <t>tem_piso</t>
  </si>
  <si>
    <t>tem_parede</t>
  </si>
  <si>
    <t>tem_forro</t>
  </si>
  <si>
    <t>tem_teto</t>
  </si>
  <si>
    <t>tem_tratamento_acústico</t>
  </si>
  <si>
    <t>é_ambiente_seco</t>
  </si>
  <si>
    <t>é_ambiente_úmido</t>
  </si>
  <si>
    <t>é_espaço_verde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</si>
  <si>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</si>
  <si>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</si>
  <si>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</si>
  <si>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</si>
  <si>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</si>
  <si>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</si>
  <si>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</si>
  <si>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</si>
  <si>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</si>
  <si>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</si>
  <si>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</si>
  <si>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</si>
  <si>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</si>
  <si>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</si>
  <si>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</si>
  <si>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</si>
  <si>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</si>
  <si>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</si>
  <si>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</si>
  <si>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</si>
  <si>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p_req_hidraúlico</t>
  </si>
  <si>
    <t>p_req_bancada</t>
  </si>
  <si>
    <t>p_req_insumo</t>
  </si>
  <si>
    <t>p_req_lumínico</t>
  </si>
  <si>
    <t>p_req_acabamento</t>
  </si>
  <si>
    <t>Ambientes</t>
  </si>
  <si>
    <t>Planos</t>
  </si>
  <si>
    <t>Horizontal</t>
  </si>
  <si>
    <t>Monumento</t>
  </si>
  <si>
    <t>Monumentais</t>
  </si>
  <si>
    <t>ConjuntoEdilício</t>
  </si>
  <si>
    <t>Prediais</t>
  </si>
  <si>
    <t>Casa</t>
  </si>
  <si>
    <t>Galpão</t>
  </si>
  <si>
    <t>UnidadeHabitacional</t>
  </si>
  <si>
    <t>Residencial</t>
  </si>
  <si>
    <t>Conjugado</t>
  </si>
  <si>
    <t>CasaGeminada</t>
  </si>
  <si>
    <t>Construção</t>
  </si>
  <si>
    <t>ShaftHidráulico</t>
  </si>
  <si>
    <t>ShaftQuímico</t>
  </si>
  <si>
    <t>PlenumVentilação</t>
  </si>
  <si>
    <t>PlenumArCondicionado</t>
  </si>
  <si>
    <t>ShaftElétrica</t>
  </si>
  <si>
    <t>ShaftDados</t>
  </si>
  <si>
    <t>ElevadorSocial</t>
  </si>
  <si>
    <t>EscadaEscape</t>
  </si>
  <si>
    <t>EscadaInterna</t>
  </si>
  <si>
    <t>ElevadorDeServiço</t>
  </si>
  <si>
    <t>ElevadorDeCarga</t>
  </si>
  <si>
    <t>RampaVeicular</t>
  </si>
  <si>
    <t>RampaPedestre</t>
  </si>
  <si>
    <t>Salão</t>
  </si>
  <si>
    <t>Lobby</t>
  </si>
  <si>
    <t>Foyer</t>
  </si>
  <si>
    <t>Recepção</t>
  </si>
  <si>
    <t>Layout</t>
  </si>
  <si>
    <t>Vertical</t>
  </si>
  <si>
    <t>Eixo</t>
  </si>
  <si>
    <t>IFC</t>
  </si>
  <si>
    <t>RVT</t>
  </si>
  <si>
    <t>Shaft</t>
  </si>
  <si>
    <t>Componentes</t>
  </si>
  <si>
    <t>Temáticas</t>
  </si>
  <si>
    <t>Fechados</t>
  </si>
  <si>
    <t>Abertos</t>
  </si>
  <si>
    <t>Jardim</t>
  </si>
  <si>
    <t>Estacionamento</t>
  </si>
  <si>
    <t>Técnicos</t>
  </si>
  <si>
    <t>Conectores</t>
  </si>
  <si>
    <t>p_centrotecnologia</t>
  </si>
  <si>
    <t>tem_latitude</t>
  </si>
  <si>
    <t>tem_longitude</t>
  </si>
  <si>
    <t>tem_altitude</t>
  </si>
  <si>
    <t>tem_ct_bloco</t>
  </si>
  <si>
    <t>tem_ct_nome</t>
  </si>
  <si>
    <t>tem_ct_ocupante</t>
  </si>
  <si>
    <t>tem_ct_id</t>
  </si>
  <si>
    <t>tem_ct_código</t>
  </si>
  <si>
    <t>tem_id_modelo</t>
  </si>
  <si>
    <t>tem_coordX</t>
  </si>
  <si>
    <t>tem_coordY</t>
  </si>
  <si>
    <t>tem_coordZ</t>
  </si>
  <si>
    <t>tem_responsável</t>
  </si>
  <si>
    <t>tem_função</t>
  </si>
  <si>
    <t>tem_orientação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</si>
</sst>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b/>
      <sz val="6"/>
      <name val="Arial Nova Cond"/>
      <family val="2"/>
    </font>
    <font>
      <sz val="6"/>
      <color theme="1"/>
      <name val="Arial Nova Cond"/>
      <family val="2"/>
    </font>
    <font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color theme="2" tint="-0.499984740745262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F194"/>
        <bgColor indexed="64"/>
      </patternFill>
    </fill>
    <fill>
      <patternFill patternType="solid">
        <fgColor rgb="FFF8F194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89999084444715716"/>
        <bgColor rgb="FFFEF2CB"/>
      </patternFill>
    </fill>
    <fill>
      <patternFill patternType="solid">
        <fgColor theme="3" tint="0.89999084444715716"/>
        <bgColor rgb="FFCCFFCC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749992370372631"/>
        <bgColor rgb="FFFEF2CB"/>
      </patternFill>
    </fill>
    <fill>
      <patternFill patternType="solid">
        <fgColor theme="3" tint="0.749992370372631"/>
        <bgColor rgb="FFCCFFCC"/>
      </patternFill>
    </fill>
    <fill>
      <patternFill patternType="solid">
        <fgColor rgb="FFFFC000"/>
        <bgColor rgb="FF000000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vertical="center"/>
    </xf>
    <xf numFmtId="0" fontId="4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vertical="center"/>
    </xf>
    <xf numFmtId="0" fontId="5" fillId="10" borderId="5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vertical="center"/>
    </xf>
    <xf numFmtId="0" fontId="5" fillId="11" borderId="6" xfId="0" applyFont="1" applyFill="1" applyBorder="1" applyAlignment="1">
      <alignment vertical="center"/>
    </xf>
    <xf numFmtId="0" fontId="5" fillId="12" borderId="5" xfId="0" applyFont="1" applyFill="1" applyBorder="1" applyAlignment="1">
      <alignment vertical="center"/>
    </xf>
    <xf numFmtId="0" fontId="5" fillId="12" borderId="5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vertical="center"/>
    </xf>
    <xf numFmtId="0" fontId="1" fillId="15" borderId="5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15" borderId="4" xfId="0" applyFont="1" applyFill="1" applyBorder="1" applyAlignment="1">
      <alignment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5" fillId="17" borderId="5" xfId="0" applyFont="1" applyFill="1" applyBorder="1" applyAlignment="1">
      <alignment vertical="center"/>
    </xf>
    <xf numFmtId="0" fontId="1" fillId="18" borderId="5" xfId="0" applyFont="1" applyFill="1" applyBorder="1" applyAlignment="1">
      <alignment vertical="center"/>
    </xf>
    <xf numFmtId="0" fontId="1" fillId="18" borderId="4" xfId="0" applyFont="1" applyFill="1" applyBorder="1" applyAlignment="1">
      <alignment vertical="center"/>
    </xf>
    <xf numFmtId="0" fontId="1" fillId="19" borderId="5" xfId="0" applyFont="1" applyFill="1" applyBorder="1" applyAlignment="1">
      <alignment vertical="center"/>
    </xf>
    <xf numFmtId="0" fontId="8" fillId="8" borderId="8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vertical="center"/>
    </xf>
    <xf numFmtId="0" fontId="2" fillId="20" borderId="2" xfId="0" applyFont="1" applyFill="1" applyBorder="1" applyAlignment="1">
      <alignment horizontal="center" vertical="center" wrapText="1"/>
    </xf>
    <xf numFmtId="0" fontId="3" fillId="20" borderId="2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/>
    </xf>
    <xf numFmtId="0" fontId="6" fillId="13" borderId="2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vertical="center"/>
    </xf>
  </cellXfs>
  <cellStyles count="1">
    <cellStyle name="Normal" xfId="0" builtinId="0"/>
  </cellStyles>
  <dxfs count="119"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rgb="FFF8F19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8F19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8F19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8F19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rgb="FFF8F19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rgb="FFF8F19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8F1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3189C25-7728-4A03-94F1-2837D63F4C1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BFDB6D4F-6928-4211-BB79-AFE4B4CC707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B02021A8-8243-408C-8C43-AB7DEA6060F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9C439EA6-54E0-4098-98DA-D0DC443502B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0E746444-2139-4116-871C-C596F5CCF40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A8114D5-D0F1-4656-8D1F-18C1334A804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42AC759-0005-410B-8632-22600DFE73A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7395E998-7060-4A16-95A5-2F6BEBE8024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7D1B2840-98AD-41D4-85D9-510FBD08BBD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131F6229-FF1E-4CB1-8B3D-B9364E8389C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0DEB12D5-8683-45DA-8800-666CFEA4FFF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1AF75A36-3251-41D8-8117-F01B7DB5445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CB9146F3-26F2-4A33-8BFC-31F18E42B75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9FB8C681-EB60-4E5F-BA06-CDD70AB5EC0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E07DDE84-ACCC-45FA-979A-B37C23A354F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57ED1140-266B-4AEA-8BB3-41E90753EB3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2FF2359E-FE97-429D-9675-54C7F0458F1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55397789-74CB-408A-8E0C-0C8D2B7CF2F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F28FFA6-BD26-4819-9885-642FECB79EE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BDE987F6-24E6-4759-8CFB-96D47EE070B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69E3731E-BA7F-48E5-BB97-1A216E05179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EF3A9E2E-1BDB-4431-BFEA-F86F356795F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50F2B74A-33D4-4E96-AE0B-6484E6DB815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657FEB01-9138-4DF0-A45D-473AE3D7124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ECABD371-55B2-4834-A9FB-C90F9A9FB40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2321D029-DDED-4024-98A9-41499075D57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73C5747D-6D50-4ECE-86BD-62F7389BB5E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D420962C-0F87-41AD-9B06-69DB5F0C004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A5936F15-3ACB-4046-B7C3-033D9D8FEC9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689B1DB8-D0A7-497E-98E5-11FE357947C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FA3E479-328E-4D16-8D02-43D24B71068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E5114E8-BC73-4E2C-AC00-8CA208D1B06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019430C-B5E0-457D-A075-7FA0D7F6E21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528F6088-C27A-4D74-BA21-472DD539F6D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3749077-CE67-4A49-B852-7218984C04C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5EABC907-2D1A-4DE6-9219-6051E1D08DB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47D8E21-0248-42BE-9AB4-46BC4B36E81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7595F400-0101-4A7B-83C2-0AC63CE68F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B0493B5-645B-4D3F-83E9-C1A90317E6F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A55C73FB-E914-41E4-8E25-1BC45759921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E9910E48-23F7-4909-8777-B1FED67618E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A150E6F5-EFCE-4DAD-85FA-5704AA3BD43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0D53E82-5F30-4C8B-91D1-BC0A6A40503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E42D92AD-1B5B-4C5D-9DA8-4E30B90A29E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F9C7AFE3-BD77-4FCC-BB3E-C78C0097687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5ACA898-E1F7-4432-ABF6-A031F5DC1D3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586D7ECE-5993-4843-A644-9D1053025D4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58170386-A935-473E-AC14-F60FBDAA054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CCF16E99-CA27-4263-9E01-A87B0A97BD7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DC883EE-1E30-4782-AB12-2BC2581B397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0CF769A-E599-4ED1-9FB6-90DCD0A273F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8C80B6E6-EFE7-433F-B40C-521231C4BE6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C535F31C-3056-4391-BF2C-1D2DFABB083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72D587C9-EBFB-46DA-82E5-0FE009112C6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4BF2B44A-4EBE-464C-B40A-A14CAF0B43A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4FACDFD-7AB5-4848-9CFF-386A3C2DDA4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C46746FB-13B3-4ABE-8F89-6A6DDE1CBBF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742F40BF-6BD2-4764-95EF-8C9AE0F50A7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AC7F0AC5-B1E0-49DC-91F7-4150188124C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85CC27CA-CC13-4E85-954F-F47967A4F1B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D1702ACE-0484-4CDC-8ACC-D9AA245B05C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A48A1DF7-BE76-4C38-9396-DC4A9FFF1CE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0C490870-749F-4165-97F9-4F8A04F53BC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052FE0D-F646-4D27-B7F1-22FE87E99D4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AD233B7E-5EDF-4103-8C22-62A602E191F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16F2A513-0764-4258-BB18-96A67068052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E8D57FB2-6547-445E-8AB1-15D8229885B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D47F8178-7F27-40A1-8C6D-2D998000B59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1DF7CB1F-F348-453C-BB04-FA53979B5DE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F11EEF89-ACAF-41EA-BCEC-785394FBD22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37271C2A-F249-41B6-8AAA-1E66EE3CE23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6006B056-9E87-48AA-9375-B7AA6DCCF79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7210F803-98C4-4BF4-9C48-2096021518A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B9A252B2-AA17-45A8-876A-81310B563B9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174C7EC-1234-422A-9815-1C6D8A0B944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BFA3355-3210-4D21-85A8-D67CF7CBC67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B2A1315B-6853-448D-91CA-268C3761084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303E98A6-E38C-4CB8-94DB-F1AB324E882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9C53FE2F-C6CA-4B35-BCFD-F1E63F7D0DE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64B21C4C-EA95-4A57-A5AC-ABC1D836380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2D822BB0-D225-4932-B497-277FEE059F7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E3576729-9CF6-45ED-ADE9-F1A8438536A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CC32A079-915B-4139-8865-78B757BBA4F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AE82E310-BD09-4350-8A81-41681ED9FCD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E2B966B4-C744-47D0-863F-33C816B833F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5BC0296-8170-42E6-9237-6202B6381DE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F16AF833-FCAA-44C6-A907-69213C50B2F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EE59590-60C9-4DB0-9BFE-4113D8CCC4A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22D3E776-C2B6-47BF-8D1B-905F32192BB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43E33C3-7423-4CE2-907C-FF2E1F79399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6D3B2C3B-BAA9-4594-B2E9-B5E82950C2F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2C36E009-38AC-4129-951D-C9F2653A355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D629B9C6-5E85-4697-B34A-B41FB43C1D2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713032F0-8CBE-46C9-8A5E-3EFD7FFFBC9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6D6F2C1-92C5-4C95-A187-6B84C8AAA18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190860C3-6ABB-412E-BED2-86395BE4FFF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3BB0EECD-DC40-403A-A69B-FEE79BEA7D3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11D629B-C7CE-491F-AB73-9F1EFD54BA8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748F99EC-38A0-4A2D-894B-FBE66918E3B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88F8800-1E61-4862-9504-2B5BE4C9653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EF1C6C3B-4AA1-4595-A904-04B3AB13CD3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1433B887-DC99-4B6C-98D0-8B056A76681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C333DA0A-4803-4606-8525-D5E72337020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FA35BA49-E9A6-42B0-A55E-A42834E4015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3B67544-56D3-455D-8067-7ECEEE074F3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0D4DBD8-DB7E-4F74-9D33-1D2E84B12E2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B088C38F-C779-4FC1-AE4B-8549973A404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9D9CCDEF-A7A2-4A21-819C-CF98BFA31FF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5EADE80B-E639-4AAD-A08E-E160193795D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F122755A-A8A3-44BA-8351-181021B357C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440AB74B-7172-4813-BCAE-8D8E57261E6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F7A46E0-DD21-427D-A184-FD68A5E4863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DEE67BA1-19E3-4ABC-92C9-8E6FB78E4BF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67A5A19-22CC-4E4B-87C2-AB643F5697A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9A9C0392-0A4E-4268-9141-53BC73E417E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196B1658-EBE7-4F34-AF5A-7C124EEE673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18CDB378-2DBC-40B7-8B69-153C30BDF7A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DBB4E1BD-8348-4983-9831-C7446A49488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D352C38C-DDA8-4B96-A83F-DE8CFFB2B49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407009EB-4AEF-480A-B1D5-1DA3870211E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A8BF41C5-0300-4E0C-A9AC-523838F1B61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3BDE250C-32C3-4795-A97D-8003A986828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ECC7201C-069B-4FE7-B9BE-5CD6A21E4CF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68DEC1FF-BC27-4A33-8181-CB8313BBB1D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C718D2A-C697-48DB-8A43-0C8E661F43C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69F46EF0-2B06-4FD2-8F54-DDC1404CEB1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B94E2CF4-30EC-4169-8049-1FFDA3D78AE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0033F4C9-23F4-4600-BAE0-49A8939CCAA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CE8D3C9-C52C-4AA0-88F7-801B2A02789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38569C6-BCC9-49D4-B2DA-519EB4D082F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F27F1A91-06B5-47BE-8AA1-84DC822A9D5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FF9F67B-06EC-40CC-9A99-0B57CB6CECB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BA9E8A8D-70E0-45A4-A291-C2CF9BBDB4E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61D62AD-8B9E-4C9A-A761-4F40C03E7D7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9E9CE372-B4AA-434B-A84A-F1534AD6913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C63A38CC-F419-4245-B83A-F380F80E6EF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FAC5F31F-94DE-4ED8-B44D-CE12A7F106F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44F60FF7-54DB-457E-BA43-D8EA66D22A3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D6A7F552-9BAF-400A-802B-A4353DED68A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ED5258CC-7572-42A3-9CF9-73F3483C7A3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3DC85FC-B03C-4562-A2C6-DCF8F87ADE4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AC22B314-97CD-4EC0-ADB6-16FA59C93D9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C15A45A-7FB2-4F63-A1D9-AFE0167D3AC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10E60E8-A49A-47D6-9A89-5A39D585E2E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2B359073-BAB8-4996-AE8D-C16010EEF37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128758D9-09C4-4F26-A5F8-6E6063D57A8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EAB291AB-FDED-4A18-A5FE-8699437DD21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D6E12B-316D-42F3-9670-2E6613F7A7E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095B9877-97D6-4392-93C6-B9C6F1A60E6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51E128B6-BA23-42B0-96D4-697812A3ED3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062B4EB3-6879-41D6-9B47-85A30C92133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B2D80B5D-8EA2-4E31-8F43-FDC158DAD0D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ABC9DE82-3C17-467E-8D6E-3FF76FA83EF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B0B67127-7814-4B0C-8DCE-9B74EEEB4B7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9B1B182-172C-4818-A77E-A508D95F8B2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97386740-7ED3-44B5-895B-D294EB9068D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F02153E2-3D48-47C9-8983-CC292F7D88F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9C66C038-89FC-419E-B89E-AEC1CD6843E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629F3F-46DD-43B9-A974-65C391A1ABC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346C4641-6C75-46EE-A281-A746764EE25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9B3864E-F1E6-459D-9C6A-54DAD30A42B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5DBE77C5-DB89-4BC1-B377-BCEB6804CC7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83775B8-9244-4682-AF71-7CB3D46C348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978A46A0-6CBD-4716-991C-DE91A1D2FBD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9FE8F7BC-E653-4A89-9AAF-FD83650FCC8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83BF4801-051A-49C8-9FB3-7FE25AEDA6B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56CB40A-3E88-48C6-960C-39DB30BC8FA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95F9E05E-0CEB-4B44-92D4-AAF90D7631B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590165FD-1548-4503-9EF2-AACCFBE2B03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F20A4428-5987-4722-881E-08BAFE063A2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DEB01D45-F220-47ED-824E-DD23DCF0ECB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26169310-43E5-4DE7-9106-BB05F5F46B9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19FA69D8-CD5A-4260-8E36-AE81793B8A7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AEF7AB05-ECE2-4109-AA6F-77684C8C48B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DCCBE3D6-D0F4-48CC-BF81-1C024A500FA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480169CF-2C4B-4AB0-A52F-BEDE4498745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528FFB18-CECD-45A1-915D-CCA8306B2BB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47687944-BD29-4AC1-BDCF-06350C855F1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76F76FE-14B8-4B54-9E67-B6E69AA435B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B2510415-5CAB-4535-AE36-0053905A3AB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906ACCC0-4401-4949-A73B-AF2479E8593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BC688A5F-AC4C-4794-8B83-FF800CDD6A5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B13EC427-02B9-4B74-B59E-466C4E5FDBB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2E69AB17-557C-40FE-9DCE-2F6536A1B06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FB082C38-F8E8-4BE7-BAF5-BD498BB3DD8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299EC521-335C-4D9A-80FD-3916ED214C1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19043C53-9877-4AA4-B784-7BA49839E91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C2B0F161-BB11-4248-B658-47AF6F0E3C1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0DF27FD-1887-4C17-A2AC-85A6A97CE77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740CC66D-62AA-4764-B0D0-FCA84E8AD2D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BDEA8EDA-B31A-400F-AC5D-70AF4B858DF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547B3434-B866-4348-A011-7440A17F10B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3C30AAB-094F-442F-9868-A3A4EE78041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037C4C5B-1FD5-43C2-A09B-71A9E507340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76546A2-83BC-4845-97DA-648D79869C0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EBEA7213-DFBF-4F57-8ABF-C53A8C10903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36A73224-6C22-470B-9469-45BD85E2E98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66B03DD-24E8-4B61-AFD2-5151F0251F3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D2A10680-78FC-4223-AF37-2097F9F752D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306D1D13-8A43-47DF-96C5-F7B4CBE3DCE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A871A21B-BD02-4984-AF2B-BD4931712B5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3C3C280C-8635-4FC0-85CE-CF80E68D9F2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A246C8AE-42B9-4A5F-B631-1A29F5473D8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229585C-1372-4353-9354-C8C735C58B4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500465B7-2F1A-4AC2-9FB5-AD13D9D32DF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3DF4AA19-C2A3-4B33-87D7-8FD4AD0E670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F5A1EAAD-C0ED-49F9-89EE-C62811F0236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BB16A515-778B-47D4-ACD2-0713FB8636A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E8ACECD3-8657-4434-B408-2D5F875E910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882E54B8-FF8B-4475-9B31-6EBED51CB14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D3975611-A6D2-45C8-AB95-D87BF17D1CC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DD0B70CD-55A5-4FA2-99C8-2BCE8DC5A26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717E66D-75DD-4C23-B15A-F7E30C531F9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DF663BFB-3948-4A3F-9144-997EBD0EC40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056D7E68-C407-4710-ADB5-8883D993F11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5FB0DFBA-A5AA-45F9-AAA4-F3C962BEAA3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BD4AE020-6DD6-41DD-AD74-2F458FA87B2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ABE2A1F-91A3-43D0-946B-BBAA676EB20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9E7AA911-3AA5-4162-8AA3-6C405FD5FD2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B52C678-8381-4C4A-B15D-580A350375E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2E1ADBF0-4C59-49F1-B42A-26B3F7C9D70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AD67C208-3577-43CD-9365-1D5B0C47359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B36B2A82-041A-4003-AB3F-8C8C6C24F31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19B60403-E5DF-452D-86BA-DE20DEA78AC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24A02D6A-FC8A-4831-A746-3FEA9ED583B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2EDD5C7F-0B13-4711-9A6B-D1EC2E5888B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E6AC1F78-5101-4AD4-A623-151BDA2F5CD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0827330-AD48-4ADE-A80C-AFA6BF3350E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4B52DA40-9A68-4C92-83A4-F41D42F16C1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4BA615B0-16E4-4D0B-AB43-2E2DBD969B8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D1F85592-D669-45C0-B8D8-2AD511660ED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56A0DD5C-8B61-4616-B478-9B5F8ED1DAF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90A49D-4A89-4DD7-8AAF-A9B56C8D63B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7628240-2551-4CC5-9D80-CF64181B79F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07BBE8DC-51A3-4E90-8096-D0EA2D62311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F39E9628-9F66-43B7-9D94-80C8E8B777C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572F6ACB-9849-4E77-A4ED-6C70830C5E7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36A55C7A-40A1-4633-A2EF-F450CAC3565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269A96DE-6880-4178-A65A-A7DDBB3CB4F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686083EC-35B3-40C3-9785-6F4A4128E04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04155CDD-8E34-4997-9CD4-0F44C54BB70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AA7805FB-A76F-437B-B3CD-5E30FC84F94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6A9428A1-BBF5-473A-9BAA-117D1806F41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D031900A-E307-4A2B-BCCC-E166845EFA6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5C15A98E-7A63-4D07-9F83-B8FE1F46CC7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E5A08E2A-9FCD-4A17-B152-F2D9A800A0B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60A89579-0FD6-4648-AE29-9143D871105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76B4A40D-3ED1-4E77-B0B8-559BDA9A06B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DABD123F-BD97-4876-B913-8CD42254F2A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00EB481-DDFA-4C3F-AF4C-5CB894D4881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ACA48BF9-AAA5-4B23-965C-2BBE15BE6CC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E024FDF-037B-4BB5-B2F6-1C6C2C625BA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F9A35826-D486-426E-BC05-46C21F80DEA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F3B14F85-30DA-4056-9E94-42B9E4B925B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AC7AE7C-7D11-4BD0-9D37-09B81BD6C08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89BEC229-2547-441B-8EED-41EDB1EC733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9B79687D-2E14-416E-86BA-441868014CD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DCFF1A35-D454-4887-ABEC-83CE01F772A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39FD0049-618C-4A15-A28F-542942FA716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411DB18B-BCC9-4505-8B21-3EF698C9355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9817114E-6787-4B09-B5BE-14B03AE75E1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3B7C2674-8000-4B2F-9E7D-0A4BE7AF7DC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A339627F-D413-4CED-A934-DB9AFED2536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D88B62F3-AFC8-4A6F-B353-10FC8078B88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CE4C4648-93F3-43E0-A100-A1A30A4E975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13FC6F86-0033-4782-9A5B-3F6A93F9C62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A17F762E-2546-4803-A4E2-DA41070094D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52147D23-ABF1-4864-A8DC-987B624956E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CE642F52-DCFA-481D-8C41-0AC91E505D6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09B32E0-86FD-4433-A954-2DF7BFFDCEA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3576400-9F53-4AC9-9A2A-6D1F524D541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8DB5C52-4ED2-4252-ACCE-5EB7C4D1724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22F0802-C415-42BA-A3E4-849355A642D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6B16614-96AC-45FB-9EB2-86E481E78B2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BD37319D-A2AF-4DF1-BFAC-F70679C4622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3A8DE8A3-7175-4619-911F-C0CD16B25BA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0EE40D25-0205-417C-A00C-AA2EA386EE4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A9F2218-2527-4A40-A149-D10A76043F6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F074553-95B9-4C17-8AFA-67DE7A03762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FF70164-4471-40BD-8ACB-35C92C48566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FF484BA1-CC2A-458B-9080-A09F2C29964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98DFCB58-B699-44B7-92DF-ABC93B35CF2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4DE3259F-EC5E-48A9-850C-56E43C214DB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9586553B-3B16-4A03-A026-16865C1093A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DA16EBB0-DFB2-46EF-8C94-46C44650870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A522EF35-F6E3-453A-9E45-32DE0E7641E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018B435E-56A5-4CEE-BA3A-24EBCADF756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82D55BD5-0678-4556-9169-49DF23782E3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BB294EA5-525A-4476-9681-8C3E6336F3D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C0DB4B29-EA08-42DC-AF27-3118E598EE5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895CCDAE-8D4E-4BFF-849F-613C082B94D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9677222B-87FB-4E39-AFE9-DA07F917244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CB46A860-E9F6-4925-A4D5-A1CE6161693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6B9C993B-2465-419A-9C4D-18B3B11A7A6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91C76C1D-71C3-4A6D-8941-73FA74C885B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D5847F-7E83-401C-8EC4-BF91CA2715E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D6857D85-57E4-4725-A547-D210106FBB6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711C53FE-11A6-4F33-AF34-E4D79DFE811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CB270CED-2E21-4B20-A08B-2BF22A92548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43AB93E-1E40-459C-8040-1EB4FF5E788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A4593BCE-37A3-410B-934D-1E82B8992DC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C79AA2F-6D77-4B9B-8ACD-B49A95BF2A7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520BA341-2DC0-4CB7-9D65-BB6F7464411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835422D8-8282-47AB-8797-28D3E70E601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EB3B9BF7-7965-4B6D-8C51-3FA66E7FD8E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CDAA7112-3237-4F9F-8EF1-9E5D9404CDC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613B6ACD-CFEF-4E75-99A1-47A6F74CD43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54D102E8-AB7B-4F92-90A7-3F7064E3DEC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4693B965-76DD-46C2-A680-D8FE954C3A7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0A00B801-90AB-49EF-A5A4-B62642E14F0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3A87A8F-83F5-4966-B0F0-8D24C671965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BA56147A-6729-4222-9E8D-3D5593ECE2C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588B481-9B2D-4DCB-BE2D-005C135A381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677E87BC-BDC8-47DC-865F-3216A86EBF9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106D54AD-710F-480D-A626-AFD4C71FC33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D94FC460-6336-47F6-879A-F5ED5DBC23F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1BA0BE45-08D4-4576-9875-A23F258C9C6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0D9D751C-E098-43C0-A2C1-56A1090D7C6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A43DE69-EAC1-42E6-AF2D-B260F308AA2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56706431-0240-43BB-BED6-1C7C18CBCAD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EE02FE4A-E85F-49FA-95E8-204029E402C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6C129277-2656-49E9-BBB9-FC06DAC196F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4716AC84-E5A5-4209-BFB9-4456A92E94B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58CC9BB-6790-45F9-B03C-82B054B552A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8B69EA81-FA32-4B8C-AB7F-147D09C7A6A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01E9DC94-BD0B-4632-A161-255E25CBAE5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A420A360-E476-4BA2-A4D4-EFBCD02C9E8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26E803DB-9A84-4CA5-92DD-B2014E8B2A1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5460E72-1CB6-46EA-8266-2014EB3FF08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A28AE89-1971-41B2-BB19-F5DCC088158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915950C-18D9-4E04-8040-901DB100AD5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2A01D883-9A27-4FC6-9B05-1FC925716D6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B9143B1A-73EA-466C-A237-EB99EE9A941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3F0E94A3-ABC1-4C6A-ACAF-3EDFBDAFF8A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B0F7AA47-2E94-429E-BC51-345B4420639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D7F1184-8C7B-4FE9-9771-D4A5808258C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84A4F02-FE45-4F4F-B417-6698FD9D5E5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AD137EC7-ED0A-469C-A676-33B4EF3958D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03227BF5-6BEF-4063-A7F3-29FB876E3B3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FAAB677-40B8-4E86-A5B3-C18D5FF93E1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56AF7C64-EC50-4B66-88B4-42FBB5D68EC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1F61C02D-CF1E-4B81-9342-A38D942C0C0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9D97E6CD-8A13-477F-8AA3-626FC251E16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F836A31D-EA5C-4FBA-B963-7B8429A8CAA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D8F9195F-C6D1-40BA-9B90-91478056C8C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47D8056D-2FFA-445A-901F-6720399B636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D7D1E6B5-BC58-4E6E-91C1-23DB01BCD14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103540FB-D172-46E2-A0D4-4EB4389F152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F1AC29F5-BA00-4B21-9311-116F0286DC7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9CCA7A5-C8F8-4500-A75F-9717CF41E65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1D91936E-9446-4D34-BCAD-E8B743E288D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6C3DEDE0-3860-44DD-9098-DD00CD3E386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1C9F2FA4-A9FB-444D-B5B9-CD24F54E090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93D036FB-7286-424D-AD4E-D731F9F411F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47AC4474-43DF-4222-BDA4-EE01E291A76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7032B6EC-9105-479F-8E64-8A4D7282392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7ACFCA58-932A-4AEC-97F9-65259012284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BC1C7611-F02F-49CC-B3F9-B5DBF097D5B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29D5AECD-0B0A-4750-A2EA-16DD5CEAB87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6758AA9-82A8-484E-BFA3-0FA412B9B36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CBF2DC2-E9AA-4A24-9966-31E5EAB7A8A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E5B74CBB-1881-4F19-B737-D9B671FE3EE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7B5332E7-4D4E-4F8B-A4AF-114A8528F14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A34C6EB6-E690-4A19-BAD1-09C9CABD7DD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1AE8055A-7F2E-48F4-8746-B9DB998A7AD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3DFC70E3-9ECA-4427-A6A8-6247852BB05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609AC5FC-7148-44F2-9B53-2490A61A1AF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BB2DA471-FE21-44F9-BFDC-9DCF7155014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1DF4CD33-6FA8-4913-9243-231A15ABCF6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1EDEACB1-ED4C-4599-8360-9A0634D232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CC649BF6-94FB-4E2E-980F-8F1D496669A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9D53054E-7CEC-4D31-B1D6-2FB5694419C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33D7FA9-C97C-45B6-9BD6-0EBD8AEB2BA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D30ACC85-722C-4F70-B197-495A9469E4A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CC0612BC-C9B6-4EA5-868F-FFBA8F909BC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06121AA3-E0A6-4A9C-8289-6E3DBCF54A1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40C3AAA4-9770-4AA0-88BB-D380B919422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CDF7C33-745E-4944-A532-0CC445E63A2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05765478-8A4D-4A4F-8EFD-BF532B48A5C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1FCB3A41-5115-4252-A3D0-A02E659CA08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384B5CB-7BA8-4E3C-94F3-249E9E2E45F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76479F00-1090-47EC-A8F9-D8DACD15C3D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90E94849-A2C4-4CA6-A5E7-F7E59219A9E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69157561-DB2D-4E3A-AA6B-0904C90A887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41C24820-1D53-480C-B805-AADAC3664FB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7CCFFC82-A5C8-4895-B3D2-71E23D27E06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E950188-36B5-4563-BE87-B7156DF022E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247746EB-4F30-45CC-B22B-CF775D48F40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358D7CF-EAE7-4F6E-BBD6-0DD244ABD1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42BBFF64-7AD6-43C1-9F38-71CFEF96141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2C4097CD-6B5C-420E-AFBD-F4AB740B42E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3BE7F5EB-86DC-445C-B5EA-C12049C452D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3213ACD-C774-4D19-9912-BB3C30D23AF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04845C10-A4BA-4892-91E3-B53F55AA7F3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56D64F40-3D30-41CC-9127-FD31DA47B09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701D6B04-6A97-439F-854B-00E8F7342E8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4EE7E18D-D004-4055-B20F-AFFE7404C10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72A5DA2F-B70F-4BC7-BE4B-7CC734975A3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C680E9EE-1F73-44C3-AE1B-CC0EC982F1B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F3745002-7B5E-4AC1-89D2-EF998E46602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F1F838F-BC91-4240-90E1-D075CA45753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6C4B2A81-2A5B-4D14-8643-1C3CA969FCF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8CA80C8F-50CD-421F-935C-26AF21AA9B5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1E5562F-561E-47C9-B19D-72030DBB91B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389FCFB9-8A1A-4A7F-9E5C-0AC19870692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966AC19C-88D2-4611-8DFA-D8A2F3ABD73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7F871CE2-CE3E-41D1-95C6-DE0574293D2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356E2D85-B73A-40AF-9D98-9C8DD16C964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3198D730-7C22-4014-8D7D-2E462F3739A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B26A3EA1-77DD-42B4-BAA6-6B42A21134A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A5F7E176-C200-430B-8CD1-D2FEC91DA99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8DBDBC9C-833E-4916-A2C1-DCB70026201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982EA76-5626-4A9F-A988-800C182FBAD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E5E41257-0FA9-4DD8-88EB-BF005FAF1BA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DBE02AC9-3810-4489-8395-CD520D728E2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7BA31DE0-15EA-4C41-AFF1-D10B33462DF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0E5D5D80-BE3E-407C-918D-A38BC56061B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D34B6E1-DE1C-4F37-AFBF-F3436328D02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56912F46-EA00-4F05-B65A-5FF97C2CD26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F96C6865-A55F-4917-BFA8-ADACD93389D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2141C424-545F-4BF8-885A-4917491DB6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EE138E94-19E9-4226-BD87-068465FB27E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4E7250D7-616F-4EB7-A65E-CE2CAD2954D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E528639-5137-46A7-B609-AC14BDC4CD7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C903D07F-75E7-4505-B7EA-2429EC0A381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83964C4A-CC50-4D1D-9D7B-BFE3A2B25DD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95F35E0-A411-4BD3-8FFD-230B1E9434E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C4804B91-B19A-4EA8-BD25-0719CB47FA8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C39085CB-A8F0-4006-8354-027DCC8637C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86C1E242-1E3F-4BC2-95FC-6BF40905DD3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9BF140D6-D928-4B64-814E-8332FEB456C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D752DF9B-B60A-4767-85DC-3F3581FC69B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554C0C21-BCAA-4052-8881-A6F2B9DA5AB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D26C4B7A-4B49-4B1A-92F5-3A67E8AD6EC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9A3D643F-0EEE-458B-8FE5-EDB6BCABFE9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FFE2A8B2-F9A0-4DC1-AB1A-8A9E85AB251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29BA1A53-B342-4E16-9333-3C5D9198881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B74C3499-D6EF-4453-BB5B-0C1FEC168E8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2182E606-B5FB-42B0-8BA2-A8E81659976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06F1C1A5-BCBE-4F9D-AE55-ED6DBE223C6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6F8B6A5A-A657-4690-BD92-E0C8A57C15D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5CD131B3-77E4-41EF-89E1-2D9A7373881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A99CD8B9-3683-4168-809C-FA86481A2AD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3212571A-C1C1-488F-8102-3943D02A4DC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C5745E7D-1915-4B65-9185-EB17A002629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CB033C4-BC0F-4C9A-ABA5-2255F9CE183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14C02FD5-4A15-41A7-BAB7-898B269E323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D3A929AA-FE5B-4917-9954-07EB98F6D3D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0ABCE22A-EDF0-40AA-B2CC-3FE57857ADF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EA0F5ED6-ED7E-4656-A267-74017EBEE50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70000E83-5507-4DA8-A64A-670079B1A12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66B14ACE-9789-4502-9918-845D62DE9EC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2CE39004-D4F2-4F46-9B5E-12BEDEE4994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DE068D36-25F3-4FCE-8D03-8C0B44997A2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10E49C3F-F320-4B37-9E93-A4389C56482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2C79C0A7-C08D-407A-ABBA-94897BDB40F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0E7BDB0-349E-4913-AC2C-ABBC4754363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3446F8F5-4637-4790-B19D-ED2D6FE16F3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42163246-25BC-47DB-BD54-C54187E69DD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FF23E782-8845-446A-BF28-416914464E9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246B098E-C644-4088-80BB-9B3CAB7CDF3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04BCDB6-4DB8-44D6-B0BC-E241FDC06EA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5AB8E21-CF12-4E52-A780-5246F01FA85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FF245-219E-4A29-80D5-B24E887800F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E8C1AB95-AD1B-404C-8FEA-16C4893C008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6E0ECB6E-480E-4022-BB6B-3478C311E9A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5829B35C-8BDA-466B-9FA3-77AB8E73CF3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2664D52E-83F0-4D18-9F63-841747F1EE0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99A734D-916F-41D1-B75E-4DBF610B316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56533807-C504-4F6C-AD17-F736EFFF085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D8E290D9-97E0-4766-BCF0-00E6B3CB2E7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381FD9E4-E893-4877-BC15-7A010065352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51E86054-B744-46A5-890B-58D26FE2E19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9DA6EA99-946A-4D00-B306-4DDFC713BD4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2850D956-0CF9-4F85-909D-8A7C1EE5722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A8DFD093-1BCF-4A60-BA0C-49C248A08FF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B8A9ED51-CD0D-4114-9711-1FFEBF3B75F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40FBC134-F3A7-4221-8DB3-4DB7DC81750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1C5F1F86-5C76-4503-BB27-1E5F996627E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15AB6C54-0F7C-4A36-B3A7-1141E547479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7FD07F0F-6451-4AFC-B2F3-816DF0C2AF8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05CA15C4-B243-40A5-8C8A-B42B5F959E8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28957BB-7BCD-4E06-B31F-4754C02887C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9D7AD015-723D-4789-981A-1D617F861D2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69D61A45-78D7-4EB5-9184-92A7E6A2050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580F822-E305-45B0-9917-96AEAA9B962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0745F4CF-7727-4C6F-9526-4EC9851FAAB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A0968695-CD16-4940-A3E1-8CC551F056E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F9ED4429-9F8C-4806-A30A-8B06F5B981A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7770A60-0629-4D6F-AA98-D2D51B0B3FC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E27028D-958D-4189-B6D0-3A25124AF20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BE1E6B58-B0EA-4C98-A9FF-6539D9A9A25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845416D5-5DC3-470C-A092-2B6C8F46B18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7A3646C2-50F5-4E8F-A020-EC962157BB8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FAE2486A-8A4E-4E10-B61C-D66F9728368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58C87981-1F70-482D-BD2F-CE324292D84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709FB551-9D8C-44D4-8DD3-1C85922B31B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913FE347-6D3E-473D-B7A3-810E2E9679D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DC0DCB3-AD98-41ED-A780-665D4D70484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2CED31D-3803-426D-887F-6643A330F75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7519C0E8-0B63-4426-8A87-275C457D785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57A2BB3F-2917-4EE0-8F2F-C510D893752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A33E9B0D-5985-4D8F-BA88-95F5BDC9211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0B4DFC6-44F5-4A92-BD80-A6F546EAAB6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F3493033-C4F3-4D64-A3DD-BA780D74DF5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4DC97B2-FE63-4A0D-BC10-D4291CE3100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5E2998E-F076-4ADB-A65C-4E908E707B6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ADE8B3DA-B0E3-4E20-A63B-DD0EE92FA2F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32822764-EFDD-49B3-A8F4-95A433676A1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5CA6387-136C-4092-B02A-5DD0AD72C07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EA81ADB3-7713-494F-B0D5-0A8D0C19F96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0D3C853A-77F0-40ED-A854-6748B4B19EA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202302D7-F3AC-4AA2-87EC-D5CA21511F5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1A13E3E-7851-43A7-9B16-2AE6470B690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B3F777EB-950E-483E-8655-17AEBE74105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333A157-C506-4C4F-87C7-2D30ADB7482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036FF0FD-5BD3-4933-9BC4-267361FB8E6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B6C95-F4B2-41AA-BE3A-EA5D1007E2E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67B2A2FE-49D2-4578-A951-7F19E924903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A4E58B3F-7631-4C42-B84D-CA40E782EC3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08969E20-D5F6-469C-828F-0EF704DDA1A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529766E0-EE8D-4150-B463-B908842E383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20488C9A-1D23-44E6-AC7F-D63BFE07A00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4D0DFF0A-FA70-418D-8683-03E689E54DC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FEFD2C2B-B250-4F7E-B2D0-849C9F61F22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7EFB441B-4958-48AF-8DD4-411EC194687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DD11AE4A-3C74-48F8-8696-77B3A2A24DD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4B92DC31-5C5B-4CB5-BD97-83D442F9AAB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28E46-A63E-4B39-90A5-171E8C107A0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D72FA4AE-5AEE-4088-B17D-CB5E3597549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961899F-ED00-48CB-B410-E7D3E64F716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21AE89DD-43AE-4D65-865D-82FBE5FF434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FD6C2CF7-400D-4E42-8FC6-69F472F789D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E61205AA-1DE9-4AB6-9FB9-3DB216BD902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3217C183-1E9F-4FFC-AB88-2D68E1BBDB3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FCA5F50D-08CF-48D2-8746-69439EBF622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52C20E8-58BF-4DC4-94B4-FB3A3B68D29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CE140FB6-6C3A-4466-843A-FC2511B80F4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ACF38778-F61C-4092-8D7B-CDC36FD42D9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098FF843-FF34-4DA5-A607-20870A3C025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0188FABC-C8DD-4C6E-A727-9DCB252B946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B2957149-7773-4C37-90F7-2BCBC3F9E77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DF17D484-8876-4E06-9B15-05AB15A2207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17274EF5-D031-4BE6-837C-9FB274C6D8A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1EAC1EED-BBEE-4682-92E1-8A2AF0F8876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D5284551-81B7-43E4-8DE7-A6D6AD40374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F3BDCE89-8270-4E77-8692-9B3F647CE67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EC96BC58-885C-4594-ADCB-114D1C3C949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61F8C8A2-EA17-42EE-9DA2-EAE08D220A8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16DFEF11-9238-4CEF-BF1B-99BF284371D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526E997B-56CB-4C77-81A2-FD13288BBE4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670F75EE-0071-41A6-88A7-24D5EF7C937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28281C14-C76E-4593-8103-523E74B3685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A66D86CC-49E4-4C97-BE63-5E6C1AF9853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460BC92-E356-4F09-B97F-EA22836CA9F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C5645E4A-2177-4E9D-AE6C-01D4FB3B401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B7DAFECF-ACBF-41F3-AC55-B17DA5E7EF5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F110C997-C8DB-449D-86F3-2B7F7195036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1DD15BE4-4F32-45F6-AB4B-B122EF36DFB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07780F98-70A4-4B0A-81D5-3A3317F8266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EBB3C336-CEA9-4969-83A0-B73BA20E9DC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BAB051BB-CEE0-4B07-B5E4-4CD8758CDA7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32BC4DD3-E557-4FFB-83D9-854D4AE7A15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49E7D51F-DCC2-431D-9D29-4F7143D0276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1654B890-2D3E-4190-BB76-10DFA5387DC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EB876B6A-3CDD-4185-93B7-BA65630775B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9D0587B4-A7ED-4A0B-897E-A6FF50EAF18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3C23E087-4F11-41F4-A15A-91520CA26F4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35006A8E-861B-45F6-A83D-DE135D63FF3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B5B304E-3CD4-4D0E-AE4E-3B2A59A70BF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7BD3F750-240E-4F01-9937-AC3ECED104F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49350F3D-570D-4B55-A0E7-74611486F08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99A06072-6B0B-4280-9243-A8A35FC9A24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8F268545-D324-4077-8452-E3AEDCBC41C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E7591675-CC06-469F-93D8-287646703DA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897C9B8D-E783-4BD4-9074-19934DD51E4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CF2795F0-52FF-4B1D-A894-67638491C5F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8D336FF7-CBDF-4CA3-9853-1B462F7F665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1E5B5CA1-8559-42DE-B185-574D28108AC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C77A5F58-0B84-4AB7-89BB-10E02E3627F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946D918-3E79-4676-806A-038284B1843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2F41C295-8C46-45EC-96B0-BDBB46E181B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650A0319-8496-46D4-A415-7FF56504A15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D234BB6C-F85A-4B78-8D3C-D4835E050B4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CB30090-7307-406B-85C5-7FF8D13FE9E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6EFC0DC-5824-4D64-A608-1FB0E7ECB53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26A386F1-BCA4-4FF5-9920-33B4033C011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34C90762-6AE4-4390-BFC0-8513ED71335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6CB397BE-12BF-4324-ACCE-900FDC4BC67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8F7E5FFD-A95A-4A6B-8B6C-02FC75B7036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9C03BEB-05B0-42E0-86D4-5A9CF3D0C3B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5E72B5B-A37A-468F-B11D-7DF3C69458E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43A07C88-8056-4C09-93DB-D362269061B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E236153B-CBE5-42B4-8F60-9C80CA13C77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78758A46-0314-4573-996F-2DC0D27AA64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16EB9840-231F-4107-BF92-C806398EB38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16150A23-35E3-4A4C-804B-72156E8E68A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6C0D4B9A-7CFC-4E21-BC9E-1ECB3525EE5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AEF38666-7F64-400E-AF38-877EDB1AA6A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0885EBCA-91DA-4E75-91FF-F4EFB2E0E55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D69E23B7-0C42-4035-AAA4-4F5179F6493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F4A3BBF-A648-4FD7-85CC-CF1EB1E6986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946C2437-5BD2-4BC4-9962-223A50FA779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FADD5581-18C6-45C6-B6F3-6FD2F72D9FC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500962B7-F9DB-494B-A503-1D92A341D85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1568A001-BE1A-43FB-BB2E-C23137FAE40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F1E000EE-4BC4-4336-A2AB-3BF7344BC8B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05265D9-54DB-4092-9893-F3EC5D2FC4B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4E0F8C0C-33D9-401C-9069-CA4E796268E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BAC1AC9-B879-4AC1-A8D2-CAF0B8DCC90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E26194A-8070-4319-BE75-01FA3CD5B22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FBCDA5B8-F1A2-457E-88F7-8D64FDDBB92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2AFBA4A4-F26D-4062-8FCA-6C851E8DF82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024002F4-3581-419C-84AE-25DD5B42CBA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8899CDB-F743-46CC-9E2F-D9531E20D0A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BC7C4999-6ACB-4903-A3FF-7C3AEDB52C9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349D14A6-BBC8-47E0-A1FA-41A54E73535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5183F7A-E025-4D1D-8998-52B4F24A0D5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07F3047C-AC02-4FD0-BFCF-96F14A841A0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498DF97E-E5B3-48A7-A9CC-71ACCA9CFCD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B1F55E4F-5435-42AA-AFAB-E4D7C8D200F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0BB1CB8B-1566-4B50-A77B-056B14F44E2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501065C8-980B-4D0C-9977-DFAEDDE5E9E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D3C3FD55-3494-4030-BA44-47017F507CB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8E07DE33-E87C-459C-86B2-BF61EF54823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95A33283-C53E-41F7-BF16-41415BB8EFB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9C053118-233C-4D86-B52A-BD74B7E1FE5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2EFE4276-D42A-4CE2-B75C-FC7401E53A7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15AADABC-3A82-4CDE-8062-F1DF0A9947D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96DFA630-D5FB-464D-ABB5-41F442F5C6C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66C48277-3AAD-4687-B393-F1F1566D375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EF8EC4E2-E321-42A7-8061-494ED7D40A3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3E30FA1C-3ED4-487A-8DDE-28DC81E7D47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6178CEE3-5D95-4C48-A3B0-3799CCB1BF6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6687C726-07A9-4C2A-BCF1-39F9B768B55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C6DADFCD-7EFA-43A1-BDED-623C209CB66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6A95D367-EB8B-45A8-AF22-E0ED6B116CE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95C94908-791B-4F6C-B7B7-7E25F258F5B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056CCCD-46E8-4F90-81A1-879B1ACF996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5D06B59D-D485-4CE3-ACBE-208DFBF9D2D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3F24A64-9D5F-47E7-830A-9EECB167EDA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5D101BF7-516C-4F67-9DAE-B28ECFA17E8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AD3D5F96-0901-48B8-836E-2778D9BE923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0212AD-43E5-4350-9122-CE9E884653E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8ED7DF5-2AB0-4C22-BC6F-6DB363D0E69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FB259DAF-3262-4747-B661-B32C29370DA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DAB9C577-2570-48C8-AD49-BD4B69FE7CC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34C69877-19E5-4850-BB70-0FE392E99C6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B6BFBB40-4F40-4060-BE78-83013779312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0A9E9BA9-2C16-4D23-9719-D5E1BE0A9EB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92E1C020-A6E9-473F-87E7-80079B37C19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A9BF60DE-0ACD-4E1B-9BEB-EFFF704A4AC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A733A6E-FFA6-4126-87CA-534D931C3AB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DF25FE9C-547C-4F0B-BA80-BA746C216BD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B1B9AFEA-B622-416B-8AF4-71E94C3BE72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C9EBC15-DEF6-4B45-9787-529145F581A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63FD3BF9-611F-4A4F-BDA5-880383DEEC1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AE6EAE0-AE8F-413C-859B-F87DC083F5E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D9609FE2-4B10-4149-BA02-50A4E62A024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0455E20C-F17A-4481-AF48-CE1D31BB511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D97C84B-B80D-4B3B-8739-3D8BB585D74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525C3E55-32E3-4254-B016-886717F1BEA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9C3B1231-D64A-4BC7-8B11-2A455AC6A79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795C09EF-C8C6-4D5D-A1D8-00C6B0EF550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36D7D0-CC3D-448E-911E-32712347B8A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42272FC6-D117-4944-A5B0-E8FC05F72A1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9FB093D-7B9D-46C5-97DE-DE79BDC3130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1E97EEF5-C694-489F-97C2-266BFE45435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6334C499-2B26-475E-8642-554A0A557B1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9D9EBA5C-9584-488C-AEB0-93A88D054C7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A4334D2-FED1-47AA-842B-C9C1A34E955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E96D609-7741-440D-9524-CB9C65F11CF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8969490A-8814-48F4-A2DE-4C51AF244EE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B1CAA2F0-C30E-41CC-86BE-EB652961EC1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A51CF12B-DFD1-4418-AA40-752B27D9FA8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8BE6D785-6D2C-4D08-BD91-0F16F50E909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1AE5B8CD-0435-4D31-84C0-5E830F1EBEF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BEF80730-B069-4CFF-A186-B8351349EF5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814BEFE5-D944-4E38-8823-C5BF8C119B8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B743F58E-6530-405A-BF2A-68892392D1B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FF8AECBB-240B-4826-A05F-46BAF8F595C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E6F4003D-80F3-4551-A4C5-FFB9AED05A5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2E947383-EDFE-4032-97B9-9569FDA109F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61556A01-265F-4F1B-AB46-5FEA8D1D8DC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CCFCDAD-7F20-43B3-8A53-1E3D585010C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DEDDBC4-1CAD-48F4-83A8-D840583A577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335E6DCE-222A-4A42-8054-D4424F8E037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143FEDFF-5329-4E2A-B3F3-BDDC757ED12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2E43BA33-E39F-4E38-B7D1-20293143A10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1752961B-EF4A-46BC-AEF8-AA3FD6A774B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9E0E291B-A63A-45F9-B265-2D7032B58D7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B64CB3D3-19E8-4AA9-B19B-28B0F218418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949C4290-FF3C-48D2-948B-90BC71E64D0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F3700454-429C-4F91-B339-45333E0EAA3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1D1825F4-F3A8-4C94-BC2E-0089EFD9560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64D6A183-30B9-4230-ADF6-06BE890954A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C39FFBCC-A470-4004-ACC9-8BBA3F61B2A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313C27E-FE18-4214-833D-0F4DC996CAA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6036473C-C746-469A-85C1-000B4C63FA1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CE84B4E2-76BA-4C3F-89BD-0C925D8DA2B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3C59EEA9-BE95-436B-ABC8-50D5B06ABA7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C371D5BD-9B53-4DDA-974A-5763D3EAF12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63133588-A767-47D0-87FE-9A1C580B43D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9F5ED47B-A8C0-4161-AD5E-80D67970C8D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EE238A72-F8AF-42F9-9C0B-624F545015F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F7E2337A-6331-4D26-9DF2-F73E2A8E472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FF0F8C1A-3D6C-4AAB-9479-AD579A77DE7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F18D9AC-541B-470A-B1A7-2078DEC345E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35E179B2-838B-42E3-B511-E1954036A06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48E203FE-9DB2-4E25-9494-10E610EA0A6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05AC7041-30E5-4492-B8D9-11C0CCCCE78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43A2235F-7B87-45B0-AD69-83BEDAC60C5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53E70542-5D05-4FB2-8700-9BF79477089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10546961-4B55-4DF9-ADFD-6FDE6FAF9B7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C5FABCE1-D24F-4ADF-A6FE-83005313250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FAB6C6B7-119D-47FD-AADD-DE85350E1C3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7F8388D5-80D7-4544-B03F-EFDD26E9D5F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9610ABCE-EFE5-4AC2-94D6-7BF4BBFC4E9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CCB1993B-9F9C-49DE-917E-5374C70A75D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885B114B-8B6F-4306-A12E-B92430AD6CF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ACB58CAC-827F-4A42-A087-1E5194028E2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8F67A24C-3F58-4900-90D4-BD2A2C38AFC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A1EFE9FF-0626-43C0-87CB-E391FAEBA27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F5E05064-4B58-4098-A3F8-63F7F7446AD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19C9D546-758E-4D7A-8085-D565B0F8AEB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40A9A3ED-1618-44D7-9FE8-7535A54841A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C5844753-A8D4-4879-BA28-1AC3A4AE4AC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2791EA19-BB4C-415A-B43D-8946763B53E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DFABBE5B-2D52-4767-B733-D080439CE09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9CE30950-C029-4C1E-BD67-F8945EBD4EE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C69146CB-1515-40BC-BB27-75B8549C8AD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BBB80083-E90E-4247-8150-48D9F77203C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4D57AD8B-7909-4144-A40B-C82066D7783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4BCB240-6154-47E3-BBA9-18C6F25A205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EF9A1F67-57C1-4F0B-9BF3-955EE207F31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A665AA4D-F519-4E99-92E5-D71465DFD02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6C511F74-675C-44F4-9514-78982C6A90F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B51152B4-D216-4AAE-A470-7283641DA3F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9AA7EA55-88DE-4D6F-B66E-C11A33FA45D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7A7CED22-0EA4-4346-AE38-2AA15F63C64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3A3566A5-A616-4BBB-8F99-B84D30FB863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9E99F812-3D6A-400F-AFB0-2AF447AE0DA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E831CCE0-9465-4399-88A9-881C2748AE9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D5E514EE-F47D-4CA4-83D3-B917B6DC657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9F1E0F32-8D4A-4057-B344-559F2732D9D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9EFCD19-CE23-4F51-8535-DDB6C1BDD3E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36F3A6D4-360D-47C3-B7F8-AD6BD1D4ED9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F546518A-9825-4D0D-94BA-5BA1E2DB93F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5BDA9580-2E19-46F7-9721-421CAA75FD7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8EE09FE6-4637-40C4-989E-01F50401D5B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24903B0C-9990-4B85-8D2B-ECF8AE35789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4D2264DF-323B-431A-80FC-65C1170F6F5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E2A37B43-7BDF-4761-A8E1-A299F23AF84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95A0C868-9DC8-40B0-8ADB-6CF935D56C5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D57CCA59-F5EC-4081-A6F6-394003CEBE3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B2D9C6CF-7F7B-429E-94B9-B8C4920F42F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1D756BE0-B425-4096-A1AC-A822AEED817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8C83A13-A47D-45F5-9A7D-A696A27C03B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9FE60CB9-70CB-46A9-9513-2100862511C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AC5E2CED-FD06-4DBF-9396-01E5203DEDD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E59CFC6A-AA90-48A2-AB52-012789C7B3D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65429816-4D1D-4983-A32B-2396A8C04FA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A0CAD611-A111-49F4-9536-6F4CEA6FFC3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35D11795-F21C-4140-BCAA-370D646CCC4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85AC31E1-A458-47FA-96CF-A5EA0DAFC36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B601808-8029-4AF7-9DC0-C5138480950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B3D4680-85AB-4878-88EE-78B27D3D1AB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59DD6C63-C8E0-4E1A-8009-C24E752A6F0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957B9A9-30C7-49F6-BAD0-2B84A9FA3E8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041DD76C-9A4E-46AB-8FD3-AED543BD3CB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FF1E68C5-5EFB-4FB9-A7BD-7F09C55845A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40B8BAEC-4882-4DD5-9055-862A63D2809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EB47E987-96D1-41C1-AC1A-DAC5CCF14C1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888B1368-D38B-4B43-BF86-B7E1C88B409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780EF13-9F94-408A-B7F7-A46B8A14C20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BD49F12A-6B4E-4EC7-9717-0A1A183F8DB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B268AF43-A19C-4C58-A0BF-7B4E74B3753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FD7DFED-4B6A-494F-AFFD-A008E8A5D28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3C9AFEA6-5DD2-4EA0-960F-3AE7F80B057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1A287789-5CA2-4085-A402-7BC2C0B8FCD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98B757EE-E991-4DB2-A5DA-5CBD2F6489D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FB046DD-6ACE-4B53-8667-D1073ECA532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3A640863-8DF6-4D97-9485-EF41537683B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A76493DC-F579-41F5-8968-AEBF5560FB3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0A696E07-7407-4016-A8DE-778F72E3B7A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CB46E56C-9112-4F1D-A80D-4F0E163F995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959FCACC-A2CA-4DC9-847E-E74CE826A01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89FA9A2A-5EFD-4F7F-BFDC-79187B4D4B7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B2006CD-F25F-476B-A59F-A4F7EFC0485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8D446B9B-1356-453A-846D-C7A4366C399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0B571292-F726-4850-8601-3FF8D103D50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DCDC9617-3FAF-4BB8-9FAD-762ED86CC9C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D3D492EB-04CD-4211-89C0-7E1C8A2DE63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44DA1DDA-4330-42CB-AD76-DF16A8AF4E0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BC434D35-9B7A-4234-B3E2-0880F593A70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C1A14AB4-1B23-4AF7-BF24-929DD295D6B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C184BE5F-3DEB-4F46-8A5D-2FAFD3310E9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07502B93-B734-4CBD-9066-97AD2E4443E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C24AA7E8-3B6A-4493-97AC-0058F528959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795AE66E-C570-4992-BC67-9A536F35D26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6358C9B4-DF74-466C-B281-2B0A568A14F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8A138E5E-BC85-4668-BBA0-85B7E6BF013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38854F3B-6592-4222-B1DD-7D8269F7A66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10619C78-66D4-4F23-8FE9-00CA156C33B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414B1E61-4431-409B-8E1A-86C817E056E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69F79177-390F-49DB-9419-15113FE8AD7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BFE662E9-6797-46BA-AA5F-63FA8E24CA9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2B7B6E85-A72A-4982-8661-5A1F28572EA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BF448A64-D329-4EC0-9E9C-CD3EBDEDF5F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5C081990-A250-4B29-9560-E2BF790B022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5E57D7FF-CFD3-4030-ABA8-75E9D408B20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CBFEF4DB-3204-453C-9C37-34891EB9CCD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042FCC80-2622-4CDF-850F-E58204EE913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0A0C002A-04CD-4A8A-9F64-4A7477C4DC6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EF82D2D1-22F6-4CD5-9B57-DF35B771926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984E5CB-16E1-46EB-B5E4-2FEE1C0A3C1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472120A9-CC17-4A93-BDFE-AFC33F475DD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B1831E0A-32F2-482B-B531-10342787672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C0CA1804-3545-4645-AD60-8B5910E178A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7EBF99BE-CEFC-4EC5-8D42-D2BA3B3F70F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8766E684-524D-4B81-AB7E-C4430AB428F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5D611949-C9CD-4B5E-869C-CF4F0324C91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54088E11-F828-474C-80A4-B099FE2F875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3F83FB6F-1ACF-43DF-B670-1BE05249C10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1E257A64-3565-4DD4-A018-1DF1008EED7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82BF16B0-B0CB-4EFC-8637-38984B09E92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C9CD6DD-23B5-475D-AA62-6DB244C73E7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BC3FD184-11BD-4BC9-9E64-4ACF1C1BBE4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44393E8C-A5F1-4D34-98C2-2246FD4C74E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B07B08FE-5EA3-4F18-9CB9-775C9C4769A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47AFBF8F-CBF1-4A39-BA14-4A670CAC2A2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9AFD5C2-FE10-409A-8CD5-BC7EBA600CB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9CCBD55A-F469-43AF-8CA0-5E2E1A211A7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EF636A61-CB46-43C1-A316-7FE5CFDBD64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3F94696A-439B-4B17-8B25-ABEC9024C91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41B25F2-3EDB-45C5-BD30-5F9B825E322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850C768-9352-4FCB-8EBE-802603BF415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05239EE5-CEDA-4971-8816-C11F74E58F4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E187FA7B-725F-4DDC-85C6-AAE1BC18671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5C858119-59F3-4275-A0AF-AC227F193B1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D56D1A3B-6382-4699-AE84-C55A27D2583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E87670E6-56F0-4B99-8141-7CFE4BF152E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3034C0A-7F96-47C1-9B9E-BA465D9E5C5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545E2863-A35D-4574-8F03-82CCEEE6FC5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30C908F-D4F2-4461-8F89-13FA70F312D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47D3B32B-4EE9-459B-8A66-C1FC5C31F91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CE412720-7BA2-4A36-9258-D36710A3375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62DF77A0-09B6-476D-AB01-CFDBCCA43C6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92E5241-4592-474C-A05E-FEA03823138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23971D6F-E308-433E-962A-74CCCCBF593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B6EA8A16-3956-4108-9B0C-184CB1E149B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CCAF177C-3C54-4F54-9B3E-4209B58A9AC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98E2102-6E3F-4C26-B2D1-A7062E6700C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43FBB7E4-7D3F-478E-B5D4-52B10BE58E2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334CE05-6424-4692-B918-F8D23E51484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DDF5E41E-C48A-411E-B699-5420FC96BAE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B4BFAC5-F09C-495C-B041-82C14AF1024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88CB0147-F416-46F4-87D8-F623BF67865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03D4B4FF-5E02-47EC-826A-91EA45A7BED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3A547AA1-1030-4274-9591-8397D7C742A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4074AE0D-3824-48DD-8FCB-D870AA72C17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5DF734AB-ED4E-4C20-BCAA-ED58806EA75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88D947AD-E5DB-48CE-B564-1067D1B7740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8D30E8EF-4862-4EC5-8B4C-43FC8E2EE76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7B701CE8-5DE9-4D58-B68B-7CD53DBEB93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237D9591-C1A2-4BEF-983C-B8842A17F06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EE1C5EC7-20C7-455E-83A7-4F454A54C34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F541CD32-A948-4A3D-8775-743CCDADB3C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5D529962-68AF-4871-8078-12CF0119E38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866171C8-7B8A-4B8B-9147-E914E2EB799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4F99887-FA12-475C-A3CA-67A704ECF34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DFBDC924-7717-4E3D-B41F-71C67257CC1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979DC00F-38B7-4845-9146-4C00DF8087A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A525A94C-77DB-4479-B3E3-6BED8F3ACB2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6E24C67-9DFB-4759-97A4-6FAED05D6F2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CBDD8494-E355-4965-BD9A-EA2FCC11057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0544F336-54B8-4C5F-8C59-21D33AD9865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A4CD72FC-671E-40B3-9833-566A48BF401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7B563265-14CA-4805-8BEF-8423CCFBE54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57BF5C85-E336-466F-9380-C1A97B96376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1ECB9D94-D089-4607-8952-239094B36C4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EF84DF41-6617-4CF1-8604-550F8EA0518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AF49A88-74CB-4BAC-81AC-B1B66155175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E61FF78A-0F8A-4350-8AFA-740C07D6ECB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83E964B8-F573-4F94-B25E-BC321685FDD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B0B1C456-A2F2-4AB5-9E48-180DF867414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C511BCD8-AB71-4384-BBE8-290D8426481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D3990B09-0F15-466A-855B-351A7984E32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36CCB928-2AFA-4D38-A1A7-42D167893B5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6841F1C2-DB9E-4325-B956-1C9BD4BC706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656E9DC3-4EF9-4699-A47A-4AEBEE08568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F5CA4BE5-071A-4756-85DF-AC94266E2C4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F2587210-CB5D-44B9-A018-2A18961C8B0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9CE76EB-D827-4A8F-82EF-56DDA0153DF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3D521195-D412-468A-B9E8-6F86470C966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5558F22A-7BD9-43E1-8B80-ED40B9BE56A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8AC58EB2-0F50-4450-8ED9-97F2652E272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140E1A38-83E7-42A8-8755-BB1D23F7A30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2D134F1C-770A-4692-999A-E4D4E7FEF2A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57C9A78F-0E01-42D5-AD44-3070F33D92F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3466A8E-3EB2-48C7-8530-73D94A08067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D3A40E04-9E55-43E3-9979-6F0907325EA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E08B0D20-FCE2-4192-B184-8985C56E49F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95FE0C35-BBDD-4F09-99F6-FB21D59A6BD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0B375F59-CF8C-4293-9262-A9606ACE336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A9DB5745-0CEB-413C-B2D9-F380791C53F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CA0C2A46-7201-44AA-BBA9-7A3734B3A01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D65B664E-CBF9-4B91-A863-5935F2AFF7F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A09018B5-E75A-4C92-895D-8B4C96EE1CA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FA87D389-58BC-437A-ACBF-F6D31A02C55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9737C15F-56B6-4E2C-AED1-D85F18F741A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22317789-B81F-4326-A113-973C23EF2D8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7C437718-3E3D-40EE-8291-693352817AF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7CCC8211-BB92-42FD-9AEB-8979B512CA7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F7026CC9-D453-4502-A852-ABFD8B74DF1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EDCA6156-F3D7-4718-B454-0A0430E8684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3501A53A-1DC7-486A-8EC5-08BC3AD86C5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36DCA870-D181-4A18-BEAA-EE530F133CD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9AB2362D-E2AF-4726-AC08-4F1B830F888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37F8C7AC-E604-4B4B-ABFB-DEEC55DF5A8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863E943D-EDD0-456F-ADA4-1823639B7DE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BFEE74B6-D1F4-4B1A-81CF-25D2926A5AA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AD04782F-C56C-4C86-A01C-FBA96D16D35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427E0975-2685-4866-8514-6979243A7C1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F81609C6-A687-46B2-92C9-BD5D0B341AB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019B6DE6-E608-43CB-ADDB-3676D615CFD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ADBD037B-EB19-4375-908B-147FFB231DA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E6E8A25A-64A9-43A1-89A8-B08F3145131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6AA3EF59-A8F7-457D-A81E-A635C7E568F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D3DF38EF-89E7-4388-AAE9-FFE35004142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443329A4-1428-454E-B1B6-4318B206B09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F87B5468-6035-4E3A-B1AF-56CB3EC66B2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93CA493D-599A-4E3F-BEA7-43365B89E9B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B8E32B84-803C-45DA-8A64-9B874C966ED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BB8F3D2D-176D-4A5B-AF93-479735C1AD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B0EE9D83-B437-4AF9-A894-C843F197A14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D7F5331B-088D-48D6-AA9D-5317805C215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6B1BFED-D49A-49FA-A31E-16FA6C9432B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DA000FEC-CE79-4B56-AA62-3E4CC322D36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CE9BD46A-F168-4553-A780-147DA90B1E1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9CD993E4-8FE3-45E8-BE79-DBBF8EF9964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84FCED73-3BAB-42DA-8181-E6F515CDFF9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18C020B-FB37-47B6-B8FA-766FE3BB572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3DD8A47A-F365-479D-9C49-030F18D58D0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CCD7121C-5468-427F-81B3-49D3EC5950C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194C37D8-54D3-407C-B5B6-164DBB4E903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DB601791-7AB2-4B5C-8718-24B4A9F955E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5FFA05B6-DF37-4BA3-80FF-2F8A9F74C50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22B95AEF-8255-44B4-8D0A-C43BA1B1253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7D15F93C-B9C8-4932-9C3B-C77E936095D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A497B332-EE30-4D92-95CC-37D0D40CD01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B5BD4DDC-308E-4079-8AF4-B700497EF63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3EB28DC5-49E1-411B-AD55-C73CA04CF93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19E2379A-6C34-4661-8B06-6C3110173EF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AC230E7F-62CC-4258-B563-379B66DC722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8559BB6D-8880-472A-AC4A-E1040955031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3EE336DB-FC2D-4994-9448-0066836DD83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0A7B9CD8-E94C-4753-828D-93B01B2B589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3D341AAF-EC4C-4EA7-B214-103057078EA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8EAF9067-0B39-4082-94B1-A0FEA7BE17A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01AED458-6C2E-4DD6-90EF-3906133D56B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6F6AE73D-A447-40EF-904B-D2B07F960C5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ABB4381A-F636-4C51-B027-D4F505EE054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C20380D4-B2FD-417E-9DC3-554C7F3DE6B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C24760D-3939-4BD2-B912-89212B56900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7BBC853-A9FB-41C3-B1D8-AEBB8FE1B2C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9DD82E7C-53EF-4251-B1FF-D78EFDC1936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81621233-7D71-4130-A75B-1A021256777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9D1BDEB8-1997-4CAC-8804-486E140EC4E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581EBD3B-C72B-41F0-91DC-6222C1CD368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B89A35DB-5ED8-46C1-A7D5-D2DCEE939BE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CA72D5E4-242A-42D2-B20A-382FCA26E6A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476FEDD6-D24F-4326-8061-AC4265016C6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5BCC84F9-C78A-47A7-88F1-676CB5C8AEB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7F3BD1E7-F74D-4224-81F7-52ACB63562E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E3BC9930-5EC9-428D-A243-5AF61A65EF6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ADCCA636-9975-4516-985B-FE507701E88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3432E524-17C9-4E99-97D7-90D31A888DC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57515503-A6BF-4550-AA1D-27B75B469FD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E0B5745E-F44F-428E-9EBF-205E9D2F482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58227677-A34B-44C6-9E88-C945DAFC52B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75A3A997-32FB-48F7-9C1C-4C84E066C7D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95F0974-E247-4B08-8E0F-3C6AF1BBEFA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46DC88BC-1156-4721-8299-51D37E01174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EFFC95D8-1F86-403B-B095-26A879D22F1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39F5C649-0B3A-4ACD-B482-6161C8787C6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4E17F4FE-EDCC-42CA-995A-97F61975401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37116D86-3923-4353-8792-1433AB1E52D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7D5ADE89-E003-459B-890B-2111BFA9F1B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E84AB831-AB73-40CC-89A5-9FC1E8E5EB6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CDD70266-B154-4141-B3C1-00623B41AC8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3EF8086F-DA52-493C-B6DB-3B5EBA9EA65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94CE2B5E-6FFB-4671-8345-8A6F9CDE1FB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10C3F311-D061-487E-A69D-FC5DAF8DE75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0153FAFA-4F02-4E92-A0B3-C5F94F7DB27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BC12AC2-838A-4856-A167-46ECF0BDCB4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729E235-888C-4688-9328-3E447EE4FE6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F8AE5D60-9CC2-41FC-8C68-CA0F9B4CDC7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047C6F05-C82D-4C78-8CA2-496343BF454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9D5ADB6D-F45F-4414-9DF8-A3C031AF602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213F7658-689C-4451-9D21-18BEA0195DC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35BDA2A2-975E-45A6-B6EE-9C444A63899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8FC0CC35-FEA5-4568-8D15-2F67FD31060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B47B74E-96D7-48FF-9D4A-EAAFBD306C0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2DC05CB7-ADB1-49B1-ABAA-80B0FAC2249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F0F6E23A-EE91-4414-9643-C9E398D7B3D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FF11A080-A3A0-4295-8C8D-E796A9D8328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C6C94BCE-C0D2-4A79-846C-E34EFE3F990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9710F538-CC34-4F4B-A3D5-2785CD1825B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771BBC49-0CC5-42AC-8636-0AC0C8E933F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83E95F12-0AA0-4001-BA9E-2E4FEF9CE90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8F3D4EDC-8D34-4187-A235-CA493ACA90B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51E0B892-91EB-4B11-895A-48F238D89A0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EE117124-A463-44EE-AF37-0B2A0CB3081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CB64E63D-CF17-486A-8BDF-1783604D681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B0F1019A-D9AC-46ED-A98F-89DBA282B2A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6B7C2EBC-88A3-469A-9135-D493E4E9357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689AF203-8FF5-4491-B17F-5AD7F0837AC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DDCDA6E6-DEDE-4987-91BB-58476A45E39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19C94B53-EF13-45B9-AC9F-4CFBCEBF1FF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67B779A8-6CDD-4312-B1B9-C8ECCD6A37A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48FBB08-9A35-4936-AE57-DF1DC79FB17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98D7DD5A-E138-4B3E-B3FC-8D5777DD322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626C1AD-535C-4E59-9D15-A5A3D687939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9EBA0579-B3AC-4ED0-A225-4A32DAF0730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79FAFB9-B802-4A04-AA13-0CFDC88DBDA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E42BF248-12EC-445C-B194-A78536C0CFB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017C2224-5CFE-41F5-9881-0BB2504F42E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52591BDF-E03E-46F1-B46F-2D882C62B57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2326C7B2-74D6-4EA9-A096-71A43728C4A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20425CE2-36D4-4B74-B4CA-E466BBB11BC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DDA73696-AA9B-4276-A3B8-7ACF850F87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D8DC1635-0184-4C1F-B8AE-D20598C98AF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8F117484-9857-44E8-AF45-1F45AC3266C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EEAF7224-65D7-445B-89C1-1E4B185F172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D01E7159-1A5A-4612-9813-C3C35492F1A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1EEE7D88-EC47-4FC9-90F5-2DE6EB62E4B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2BBDD309-E209-46B6-9733-2AD96358A2D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237D1870-CBF2-45D8-9948-EE73E2CCEE2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6742D462-8D76-4283-94C6-6AD09848445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E84F10C2-8890-4C6F-8FDF-F51AACBCDEF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282B46A-2165-49B9-A5A5-3400C278D00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FB1395CE-7C88-4CD4-B02B-1C589774455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9FF80FAC-F4F9-46FB-80F6-A63B849C055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AA491E9B-62F7-4384-955C-68E10818FCD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3671DDDD-7E56-4D2A-A84E-E9111B8823B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40A80681-7688-4692-8843-A6A633C1624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B787C4C-FF44-4161-90EC-4F2DD6F3CB0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0D7FB194-E1D8-465D-8D3D-14DD46A375E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C4BB322B-9218-483A-9450-F2F03F51F62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EE10FD26-5E20-4E92-A1C3-6BC1771E037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B4CAB7C8-CF1B-46B3-B518-29E74AB3DC7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2C9F1233-95D1-4931-B707-C37028D9B06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2BA6E09B-3E6E-4020-A2DD-60596C076E5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3F948457-536B-47B4-955F-2CF8481116C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C7C08471-BFF6-440E-AA4B-D2EDDA0AE3F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B1AD3BC9-53C4-4355-BCFA-F90314EE8E0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7FBAFCD1-15CE-42B1-A29A-B179D76BB7C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46B2D1EF-5496-4C10-9A1E-AA189788933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B4E1D83D-3F9C-4334-B0FD-3EA02317944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380721D0-99C7-4A00-BC07-E2D1A9D512D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BC0569E-D76F-4818-8E16-5B5853D6E22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632354F-DC1C-48D2-B806-98F91493FF4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702769C0-D62C-4AE8-AE66-746FFEB445C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F47EBF47-9243-404E-8708-82CFE846837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E3B9ED49-111A-4D66-85EE-3D26A5609F7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B63228BA-7710-47E5-8A45-8E0D61242E7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B46E7688-23F7-46FF-8DE8-FBCB92CF9D2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CC9BFFA8-B356-44AA-B5BA-002E0A5646F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707DBD6D-BD66-46A8-82C9-D85C24CCE11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0CD560B-C0E8-4405-9D03-7613B44C4FD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D48D813D-1F85-4475-A0FE-9B2EA5B93B1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7DFE0BA-654D-466B-ADC0-2962F8AC258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704A3265-C551-47BE-9421-ACA730974CB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11645E6-EA70-4F4B-A08B-EE05B354659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BA7106C0-6F41-4599-90A9-84EC823D277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F8855B77-AB19-43F8-830D-B4934325EB1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D7A4E3D9-183B-4E50-8333-FC967855FA5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05ABA441-D9F6-4F89-BC7B-1249722E105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F3A9C128-425B-4755-96F1-6E352A189A1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8FAB939F-AD8C-479A-80D4-666EC212645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3C605AE6-3AE2-4169-91F6-CBEE1A8A2D2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77433CD4-300C-434A-9528-BCC1743AEE4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7ACF9258-9E3C-47E1-B2DC-34C0AAF0FCD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E9208256-F338-4BFB-815B-44787D4FC03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0BC43E9C-9D67-4044-B03A-660481D0821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427E4B5-8D68-45C1-97D3-1FFC8C707BF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12FF618A-9AA2-4F21-8CDB-E51C93EBFC3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87FB248-3537-41BC-8E8E-699D537AD60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6F14476D-6D11-4CA4-ACBE-D21F4710A21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E3165906-60FD-4971-8AAD-C9AB19EB50F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C1A83B12-E4B6-4AD9-89DA-A96F8D48C01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B69C75C8-2E77-44FE-82BC-66447B3D9F1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A01E302E-F5B0-4995-A2D8-AD6358B8608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8FDAE51D-818B-4D8F-A953-A888C03740E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B1AA82F0-6A50-4DE2-80C2-E6F772B50FB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EF46CDB4-9E91-4128-B7D6-77378180D1C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539A8C35-A875-4989-9104-02966D36826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38D509C5-B4E9-40AE-B607-9F48B5AC85A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28A5D32A-4CFB-49DF-9FF1-4773A601131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01F590B8-2E0C-4946-8EAC-FB5B130462E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D64D3BAA-774C-43B3-AFB9-3BF3FC3197A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173E324C-5E42-4662-A43A-43587FF65AC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902893F-DFBF-4ABB-9C55-B202A817B8D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2E3A34AB-AA95-494D-8E42-7656E771698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AD8D380C-9400-4CB3-B772-C599DA66155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64337331-18C4-426C-B766-DE2549C059B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D4906DE9-17BA-4122-A871-34CC17415D1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79505C18-AAC6-49C7-BF63-E488782BBFE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6A3A9F67-CC07-4E93-887D-DE8834209A4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48E8B39F-A567-45CD-A3B5-F4E28CE4E73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7774462B-04AD-49BC-9208-163CAFCBFEB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A3B0C853-CA60-4F04-ABB4-FB1A42A6BC5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BBF17188-733B-4E6E-86BA-9303CF6C836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3A0B40FD-B683-46BA-8C12-656A782E01D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E40A16C1-8F83-4A22-8670-501C9292C4F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3A5240F7-E631-4AC9-BADA-07D56289FBB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C41D3516-B385-4F11-9916-204C26058D2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9A799E2D-3E87-4755-8310-86333E52A43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F4299F10-15B1-4EC1-B13C-34108D21CA9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31F50B05-9A9D-42D8-B0F1-6F3B9DA82DA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427EB817-657F-404D-AF2A-FA56C81C2D6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D0EEE951-567A-4A89-99F8-7E08EE0FD24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5CC540E4-1391-4651-A17A-FB78E9B53BD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504401B2-159B-4525-B1B0-DBCE5D1BDCB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89081A3E-BF4E-4A14-9232-14745E15896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C3E7F64B-1823-4C40-A0A4-280C2A59785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F1272EF0-715C-408E-B4C4-CEAAF70F223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3880C2AA-F6D7-4823-AB98-6F0587709B3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1D65477A-45C8-421E-A1BD-4B73BC11B45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E46B9123-AA5B-49AE-9CB6-4F36F6D0FB5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AE434EDB-0A66-4A78-B918-0CC8B10BFB6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CB75CFCA-015E-4826-A802-5103983E90C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21916B54-00AB-448B-8C8A-B87ADE35306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F2E6DDA9-6A4E-4D37-BED6-14D1358BAFA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9059752F-DA69-491E-8D24-43F3F1BBC1F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2B032232-47AE-400F-8E9B-FC545AB346F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9E3886D1-E951-48BD-8101-79CB80D4F1A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9EC685CA-612D-488E-A724-0C01917FA5F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B4E8B9F-5161-4A24-8C64-9D544931852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573B9D12-EFCA-4DDB-AB7C-2DA76680FE8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AB2A43F-A851-4341-B500-E7B713CCE5F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8788D84B-5865-4918-BD73-316F5227858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84E8E4FD-EFA4-41F2-96CF-F18440DD978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C0F529F5-EEE3-44C3-B49A-67BF2A687E3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8115211D-D2E6-4DE7-9390-B994DAA2D48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BF7E59F2-FE30-4E2F-A24D-5748A9FAEBE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5F84996C-E787-4DDA-9952-8D633E8D6B1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89B5EE0C-87CB-4006-B80E-75E90F25931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44E1B211-DC19-463E-83AE-3F396FDDB97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2DDC68E8-BEB1-4E16-A84D-499F6F6E81F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13244B1E-AEAF-4462-AE43-A8C38A610CB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42488244-F4EB-4161-95D8-FA7E4572836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39A19A3F-30D9-43C8-B610-F732A1473A4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60E5EEC6-44E4-4E78-A8A5-96133F66F9A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4F60E49F-28C9-4478-B08D-362CAED0BFA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D85794D1-5B65-4D2D-BFB6-3A3E1C52395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6349088A-B720-4738-B049-B5D9BEA3D1F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048A96DC-B7C1-4EFD-925A-474CEEFCA48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967C3920-BFC6-4681-A50C-A3ABB9EC845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313E34D3-BA53-4179-908D-4E20802652F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A21F3276-6FF8-4B70-A0BA-F4A5A9DEEAC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6AA6FFE5-6C95-4725-A569-71E63B018C8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F8F1A506-45DF-4C8E-ABC3-6E37F2831EE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87EE1A30-84CD-426D-8944-03B042F8806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137EEB80-E1B4-4A78-A2A5-717E5A2F16F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3A23C203-7282-45E4-A277-C3D24BF0A56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86146D47-96C6-4CE4-AA64-F3F37AD4DA8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AD72D193-3D17-48F2-9D13-F31F4E596BB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05B61F4D-C555-48DE-971D-57F22D6AACE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19D359E1-BDE9-4782-BC18-6F145A79A6A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B30E0E57-DCF8-4DA8-9392-2A228471B83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69E55A56-2DAC-4C68-9126-894E1A6AE06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4F7C6FA7-8D20-4FA2-AB4E-C9E13E1B1E8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E49DB27C-0DC7-4A4F-8B95-816377A716C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5259A0C0-BB11-4E57-BC97-E8A26B828F8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FFBCD131-0895-48B3-A7AF-E274EDC228A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20D7D680-5430-445E-9D3D-BB76CACB9E1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A330EDF9-D1F1-48D1-B3F8-7A730D1AE8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9CC737E8-A075-4474-9B7E-7B2F5E19627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C3E67109-CFA0-4976-A469-9FF6CCB0BD1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0FA09BEE-72FE-4074-955E-72B24E1D719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6AAD5C5-CDCD-4606-9DB7-7594E215D1A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0E494F81-CDE4-4EC3-8485-FA48E482065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DCC1D008-29DC-4E07-AD5C-40C8DE0C289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BE4AB06D-63DD-4AFE-8A4E-A99F6FEA460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1169115-C651-4502-81AB-73F3DFD95B6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6A2908D8-03EB-4C87-BB0E-9680270988E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9A3AC97C-80B1-4852-85F6-860755AB5E7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E01EAFE5-6F14-4555-B393-FF7D066E5DD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272F10F1-0563-40F7-9D14-1AA7B319043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4E881BB5-D2E6-44B4-8A29-3C97F75A594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74969EE5-E9E0-4A32-BEA1-936876B45E4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A2BCB3-C031-426B-B633-A3719E06A0D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0C97D318-F854-4312-8496-973256D2DF3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C198C0A9-A545-498D-BA97-EB57EAD0176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4AFC0FC-9F03-4DF9-B69B-91556F5149C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7EAFD8D0-4712-4A94-9DB1-16BBD22A9A3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4BEA4F66-4883-45E7-9A78-0E39AA296B5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409DA5B7-1563-4D66-93BB-37DDCA9EAF2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7420B7-0245-44C1-ABD4-AEC2AEF3CF0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941B7650-50CF-4228-8147-F410D124E54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A437FD53-D4CA-4CA8-9F54-DE38585B1E8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537D196F-E4DB-4940-B726-45D4218AA75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73F439A8-F947-4A59-A06F-E2E3DD1C618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7C14DEE8-E26B-447A-89BD-C2DB86CAB51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2A9E0EC6-C2B7-4D54-9125-C07AC1C0F3B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DE40632A-BD4E-4687-8EEB-BB8199FE2C5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C2A126C8-79F9-4BE4-8106-1D17FF447C1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EE4DCAB4-5846-4DF7-9BC2-33097922330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B84E3119-F30D-41AE-8127-A316F3A1BAB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EC15848E-F2B4-4B22-B09B-85EAE07CD8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A255EED8-2AB4-4504-A5E9-35B711DBAD8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3679A992-6CF1-4D24-A901-F5A39A0E0BD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938BC84B-748C-4BF7-AE74-4425CCB83AF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EEBBD9C3-23E4-444C-86FC-337041236A8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37881F0A-7F45-406F-B4FD-2CB33D3A7F5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077A2CB0-C857-45E2-8625-F5217D0DA6A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3C72C805-8C37-4CE4-A72F-BAD39563906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0A055B21-10FA-41B9-A58D-9E3296695F8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BFAD2142-AFC6-4D98-B625-113688CABA6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3294F762-3991-423A-B9B4-B8D2B1CE033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DBB5941-AA98-4D7A-A9D2-77C36D2265A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90FC4260-9E60-462E-9FE6-59CB1F7B265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9CF570F4-D733-4DD2-99CD-7E8ED6E05A1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9E6D5F9-BD61-447E-BC5A-31577E60960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6419827A-0BD8-4759-A136-648C33C9438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BFEA962B-4D00-412E-8824-7B6FAAF8EDB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29DB3049-A2EC-4B1E-9EA3-0299089DC7C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D86CA6E-BD2C-40B4-9755-B3A1835732F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DC2716B-26E1-4114-A305-22AAD2A7872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40C198A0-C6CE-47C9-87E6-DF5B85DED30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EEFE3B9D-81C1-4C79-99F6-A8C95135937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C69E804D-DE7E-47DF-867A-75E0E5B8D22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40A1F235-AA5C-480B-B4F9-FEEBCB75A9F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E21FC9DD-BB78-4F7A-AB93-7FC066CB1A6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69E30A09-E978-4CEA-A246-2C3AD084797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79D9571-6FFB-4C98-942A-322772C6E09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78DE47FD-2011-42FC-A719-F1AF966D756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0E9FFDFB-3601-497A-8989-3BAC7B608A7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8C96A926-FB59-4930-9983-9D37A5BC33D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B6C6DCB4-0215-467C-A7EC-05AA45BB57D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433AE0DF-837D-400A-8498-AC51D4470A1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98A56F92-85E2-404F-B666-5EB6EA8138C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AE75A573-4609-4BDF-BF56-516D8114E97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A4880DD1-6DBA-4750-9FEA-482AD8F7052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247659A2-7646-4A80-AD93-00B0CE10AB7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8037C64-C3F1-40BF-A9C6-5B03223F91E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C2F9DDF-1B6F-402C-976B-12531A778A3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42994C55-15A2-4713-8858-84F20C8F6BA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B3BC830C-4084-4007-B13D-786E266B970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4E3BA442-EA09-4E12-B97E-F1CA98A4525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50F34271-7A75-47E3-B19F-DFBD52FAC15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7995C3E4-CE04-455A-BA84-073CF3AC165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C09EA5F1-0546-4895-B97E-FE613726770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B7B4FAC4-D7C4-459A-8507-F20A94135CA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2F6C767D-D6AE-47DD-8624-52B8F086F98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144F189C-7853-427B-B3C4-7E45D8C3902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4AAB9873-A881-48AD-999A-97A9D6297F8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1BDED8BA-383A-4832-A70A-D1A3712FD51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6E92ED4E-1EF2-4F6F-A567-8B9530D634D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5129E61A-34BC-4419-995A-C655FFDB82D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13C629D-EF40-4B4A-AA4E-1E22459ED07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FC1C1C94-ED2F-44A9-998A-EFFA6316D93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1A64C9A3-77EB-4FB2-ADC2-B3C081AC3AB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7A9E5DE9-DB9A-4A68-B861-DECF57FECCD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91D43CE1-4121-4774-93E8-71D6ACA7986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2A2267A9-E27B-448E-8B8C-EF01D4402E2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3A2F7921-8775-49F1-8D31-AA5647E1214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032B123B-D9FE-4347-B33F-23DD46C119B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54CCCF57-3AC2-4B8F-B8E3-8E810D2391B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68CA7FA-90DD-4814-B574-F8FF8508179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25FE5CC9-5AB8-4481-A68D-C9A5EC2EF85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99E9EC85-B3F0-4AC4-B0DD-DF25820723F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2C5841B4-C890-40F3-B846-E390A5F1FC8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0672C045-C24A-4172-B47F-B388B02C98F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C7EF035B-1092-4D31-9C85-D3FCAC1BE4C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68E2C1FB-B53A-433A-8BBE-9189B28BEDE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38FCB9A3-A1B9-4086-A37A-38AB44AA706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3FC8205F-A5D1-4306-A6FC-77692F13527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585A931C-11B3-465D-A953-6F477A29EA7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33C2DBF2-68B0-45D2-B672-6EE949D6E46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327D4704-03E5-4F13-9DCC-929DA49BE2D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5421503F-D01E-4B12-875C-5FF23578A1C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6F2F91E9-BE2E-48F9-A1F5-FB9029F30CA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F523FB86-2A92-452D-95F9-E341DE2F8E6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3F943149-EAF6-4FA8-AE4D-EF49218BEB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5BD75CFA-70FE-45B9-9335-7CC4D5FF8F8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3E61F2E8-0BAB-4E7D-A027-C9AADB5C12F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30F4D4B1-2785-427B-8750-E7FFA39CB85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623C5E31-23C2-4723-AE67-AA85C85FC04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4EF6AEAE-8620-4DD9-9041-7C390EDA879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7F257373-F3DA-4F46-B859-C6ECB4413F1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5EC90FE4-BAD6-42E3-8B85-4D2462D9FD4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D9E3327C-296B-4909-9DA7-4A36DD76183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B395819A-4F57-403B-A54E-42C46AED58D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AC3B89B-5086-47C0-8C81-F0BD5541A12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AC1B333D-F0EA-4F10-B8B1-82478A5E0B2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A2D245E8-8ECF-49C3-99C7-821189421A3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8A534764-6F91-47FA-96CB-5A980681884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A21B7799-9E54-4D92-B07B-E4A7DEB089C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1B1402CF-4A7A-4C97-942E-37D7D4B2552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E514EDCE-14B0-4CF4-90CD-32AA7596DA0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7E1665FD-83FF-4869-80DB-0652A51EE06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631B6B7E-61DD-4F26-8B10-99DA579B3CD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B29655BA-A40F-4902-A423-E5F5B5B5FC7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9B783CB4-DA42-4DD7-9FBC-4C08F582E61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20E19A96-7C2F-46DA-B58C-200B6A96949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1908A54C-1AA8-498A-894A-8D52A0C39E0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D1F5F242-4A06-4B17-B6DD-C604ADAFE08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2F3D317-6D54-4C38-87E6-B82731FC135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177D11F0-99A0-4D19-841D-78CF75DE1F8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16E140A4-5019-4E6E-833F-CE94AF0EED2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E2027B47-A86F-4FDA-BCCA-8FF1BEF8621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FA9E6099-DB95-4CFD-BF86-E233E801F7B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D2A11F4-7BB6-4E98-8FE4-EAB0C01A1DE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27A553F7-6853-407B-9E04-2E817B604D0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16B26574-54B6-4A2E-9267-289DDCBE4AB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CFC805E8-D0B1-4A7D-8BC7-CC255B1F0FA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0E4FD187-9378-4011-88EA-A46612EA1B7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2436055B-2F59-4B69-B0EC-4AC158ED3F2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9C393823-C459-4933-8DE0-C2C35B0F410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63F8FB82-F5E6-47BC-BC98-AF54F8278B6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7F7564FB-18F6-4A71-B6F4-0099D803459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1ACA995A-85B7-4050-B554-B9EDFCE8ABB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6337E06C-342D-4E70-8C2F-C19FFB218D6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6C4A09B1-D613-40A3-849C-1305E6C3789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2ADE8E86-64D9-46F3-8EDE-8D90B50EA68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A5C3434A-23E1-4243-B65C-A7EBFB8C5FC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6DECDC45-3FBE-4A01-A077-08912A47E50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1869F67F-686B-42C0-A0B4-7D5F4F7FD95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43640F28-2A05-4F33-9C0C-1E3E10E340E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7E6BEFF1-5CC9-4933-ABED-7E5913E7981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929104A2-8DD5-43B1-B366-9DC8CD920F6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191835C8-CE34-448E-8033-2044203D971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B6D9506E-9FD4-4ED0-A5DE-93662DDBD5C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EA231DE0-22EE-44DC-BA02-267A7C31761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02D97B60-CD30-4B4B-9A19-FE9EC9615E9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AFC06E6-4BAF-4CCC-9785-DAB8E348B5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718B4B3E-ED41-4F38-8B31-CD7E8E84085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A916DF21-7BF8-4B40-94E1-D654A652E3F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46BEDDF0-C970-4764-BB33-B28C634C380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F9231024-16B7-4ED5-A38C-0A16D190B5B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41511D71-1095-4A1A-95A0-374C5298035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72184E4C-9651-41BC-ADE7-784550DCE93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EBAA5A9D-D1BF-464E-B740-7B8014F684C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5FDC445C-B4CF-4465-A70F-748ED9505BD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8A69CAE-DBB5-4087-8862-D0D7313C5DD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D3D2CD0C-DEC1-44E0-87CA-7385ABB5199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71085B8-653A-4C82-898D-1A5857A01B5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B3C5D1C7-3AD9-4C22-8828-45940BDAE65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D486655-F4CC-447A-A6EF-1A4351032BE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DC156099-1710-48E4-B64B-2ADAE2ADDF0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CDB4C8DE-6D96-472E-8381-9C1092E2801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991B760-F733-4C70-AD7D-E9DF6662D83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72082B9F-458A-4E25-B454-4CACBE113B0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5C983626-F860-4EDB-B05F-5C41E93C1D0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3CFB3D7E-FDAB-4DB4-A06F-FD20C8E7DB4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E970C8-8D40-4940-B65A-73E0A9BD634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E553AF95-1BAB-4100-AD2F-0FCFA2A1E66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13AF750F-0D3A-411E-83B1-188F41660C4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E473042D-65DE-4AE3-B86F-7A1499ED91C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15E779B-2D6C-4B9E-8BB9-790F62A6B08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36251DF-6DEF-48C6-8604-56C2F4A99A6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B5ABAAFC-B78F-4828-9CE2-D88E969D8F4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034ED20C-D8CD-4A06-8B11-455232B992F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8136D3B-C130-471F-B817-A7AB25897F5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5069C0EA-029C-4013-8349-9412227639D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A03A6E5-0B4C-470D-A547-61BA3CFC647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C5F6BF0-9D42-4C7C-8960-43F3D5317C0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E72A9509-6EC9-4B9A-B464-61DA82EFD0B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7E77821C-DAA7-40F6-A86C-27F474E12EB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BBD0B017-D8B5-488B-8EA8-44C3E1E6E0E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D0A597A-E380-4EB3-982A-E246C91217A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E221A0-EF75-4B81-AC2F-3A57EF55C3A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923C7510-C6A6-4806-B3E4-498897091AB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8E37FE25-FEEB-422A-9064-2D5DC30FA9B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9702989C-47D0-427A-836B-7335E9DF555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454F5C6-CC3B-4EA5-8B95-449F37C5391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7A7AF296-C1AE-497C-B0EA-B259802F045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F2AB8273-127E-4C1D-A35F-57D81EB1ACB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2CFB69C-3729-4A01-A161-CE0DD27E2AB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30C840AF-CAB2-4E5B-82E2-6469A638B9D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181498F7-1B9F-4F51-9527-DD733A43C9C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BE0A197-CEFE-4A60-9448-9E3017E1208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074976CD-4315-411E-A39C-CE0839E60EC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1D1CA9F8-DA9D-422F-B7F8-2D55B59F30A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1D9DBC78-9E6C-4F1F-B4B7-445EB916441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256EB6E7-90B6-427A-B739-7456C3B6D1C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94E20666-5451-4193-A8DA-E2B4BFCE3EE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DA749611-55A0-415F-B0B1-E41227D3056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322E90AA-3BB9-4749-8C7F-2A19505C34D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E86FFEF-187E-4747-8C3B-C686BAD5B81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2065018B-F4BF-4E9A-B355-6B611F81691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CAC2F346-F61A-4187-9830-EECBCC8CAF2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23DD8686-5496-49F0-9332-75A8C3F41AB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558DFE24-A7AA-4EE7-BCAF-66BC09DE1EF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03965F0B-F31C-4D45-BAF0-E8CD14E5B0F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68FA2F8C-C316-4D22-8092-3263BCE7FE1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81C75782-92C0-479D-90A9-968B963A90E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1C7426CA-F1E9-44FA-BD46-09333A55E3A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5D6D3C24-10F3-4F47-9BD1-2FDA603ECA6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039CCFEB-FE92-44E3-9660-8959751F5F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CA89AFCF-0CA4-4BA2-A5B8-B368B42EF35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EFA39506-71B3-433C-AD7E-DAFD10BCE0B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EA9DBCAF-9D1C-429C-80A3-F5F36CCD7C9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F5FB85A-18E9-40FA-8646-262008849F7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5321765D-9067-43CF-B3E6-7BB9D36C854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B8E402D8-CBB9-4ADD-8C35-F8E0AC1E607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94A8B514-F346-4261-B271-E780F98BF7F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84D0E434-6AB5-4F30-9B6D-CBD2D4C087A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4BF59062-C186-45CA-A3F0-0530BE83E91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AFC5D1B-8423-4E4F-BCE6-39E171D561C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87E617DC-9149-4BA2-955F-9613DB14B67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F44486C9-D9F6-4AA4-9C86-A8C7C06E6B1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561AE2C3-7A87-4F8D-B165-3E44C8225EA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B580B2C-6F08-46E8-8C81-FC0EDFB5F3D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381D491D-175C-4084-B051-D4BF2A90DB8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F823C3D5-CB8F-4213-B870-BCD825ABAA9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92898481-15BD-4F72-909D-DBD1502C74C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E8FFF5DE-A8D8-4851-9744-3D0B1D41394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DE8CBFB5-6B3E-489B-8514-566EFC8A0DE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8BE47A28-6A1E-425B-B85C-3EEB7B4FB37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5576E809-0563-4115-95C9-1365C577FBA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65B3DB99-F3F5-431C-9404-6825625E46A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648E9225-D70D-4B1F-AB05-7C83113921D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0F9C50E2-E56F-477C-BCF1-BF685C4BF90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88C7B59D-E706-46A5-8104-379AC2A0CD3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6003F4C3-C72F-4512-9FD3-D7A8C9314DB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70AFFB93-19CC-4A1D-A7BE-9E09DFC354C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1876DC58-7C59-417F-BA35-A0FAFFF188E6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E6E30E06-BA26-4D28-9C1A-900F6182968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9DFE6F54-4B96-40BD-B5B2-3480C82EEC9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72CA317-6F29-462C-813D-A4C09C509C9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0E684078-3960-4FC9-AE77-753317299A2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5C66DC5D-7679-45E2-97C0-00BF73A1342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84E6619E-FE45-42E7-8B81-589E630F7E2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6B250B6-9097-48EF-8A0F-8EA9D71FB94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048EC930-A16C-4C57-9A7F-BA28ADCC0F0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FC9E06A3-B899-4F85-80E2-4F754C48D66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3A4B2B4D-DFB6-4104-B79F-F2777E84DAF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30F8F18-4FF5-4DE8-A3C8-7E8D076FBBDE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7AE32B9C-9857-4A60-A646-2EB4F481D4C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AB8437DA-F3CF-4612-85E4-76AF329FDAB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3B8E4986-B4CB-46A3-A87F-7E5F52B76FA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913378C-6CE5-4004-B056-E351195B49F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3B7644F4-5B39-46A6-8E17-727B0B983D6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0C7C4801-D728-4BDA-808F-CD7771D40EA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66E30262-28E3-4A48-9EBB-66C57993E62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1FAF9064-C8A8-4FEC-9C15-387F61F7FA6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B9660342-16AF-4F00-8459-F05F52B7A05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AF5A42DB-7895-4E37-B9CA-474972BFB8D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EF45873D-62AE-40AA-856C-307B01F0A84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6B89D984-FF53-4A58-80D9-D48BB114A14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24B87051-8341-4D14-B070-8C6C9645171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C215085F-06AB-43B7-958A-6196015AA65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8AB1446A-01AF-49B0-9350-B0797858F1F9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AE00F07A-7AB4-4DBF-9273-B3D5174D9E3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C7D05290-5371-4D00-803F-580CC15011C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C8984BB5-2E8D-4A76-A230-25BB3195A7C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AD5184AC-25C4-47C6-BEBE-4AC33F4D607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F16048D1-50F5-4335-A7F0-2DE93995761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8F3B7B53-6E9C-4FDB-994A-D6C3F246BC2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C4CBEA56-A7BA-4499-9F21-FB449D377CC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72182739-94A4-4536-AB36-794A54E3F8E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94C7D543-90CA-46DC-8C47-CAB95C35BC3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594F16A6-8A86-42DA-A778-975777B22C9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D4F00EF0-D8A5-4407-8F0E-67A379829EA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15643CCF-C4B0-4380-A6A0-09F574E5D44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E71AE96-532A-472E-AD36-5357667E980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AD0FEEB1-FF73-42A4-9169-701BE413D98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496C1C8A-0CFF-46B5-B2A8-D44A80519B6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A364283B-4B92-4915-8163-499DA79DF4B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D9EF295A-13F1-416F-905D-A77A643804BA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FB1D5AB-8B4A-41C0-9A91-8E0AA3924537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33397486-677E-401F-B1CF-ABA88AEB0A3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FE65E1D0-1D57-4B2F-B958-B9EAA9C7395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18ED6899-074D-4B43-9776-279ED2E595D4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83809E56-E2CE-40D8-B9D2-3FA4800B549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C21F6A5A-C2E6-4D1F-803E-44F93995922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16EFB98-5BE1-4E89-8F43-C8719E9142FD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6D1BF8BF-4530-4B61-B204-3415EE1F6441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1FB0C13D-C283-49FD-95B7-F933BF3BEAA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8817FD45-BAD1-46D0-B06B-88A1CD572E0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7BB5202F-8F27-4AAF-9480-FF88E1CD441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7DEE1AB6-8488-4578-A05E-284F5DD6629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7D04BBDB-4B8E-4510-A2C5-211EA6FD56E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8B995CE1-13EB-4286-B2DD-BA1C8FA8040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A73B037-00D0-4A42-9AAB-79A13A8D457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1D2C29EC-377E-4F14-81A8-B7ACE57DB250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0E7C68E3-1EAC-4AB9-81BD-CFCCDA16FC7B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061123BA-CCC7-4483-A826-943C5A6EDE7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06B7873A-283F-4124-B25C-75F651E6260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958B397B-CA2C-454D-8C01-D7FFB1368AD8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ADE5E66A-8DB3-405A-9D0F-80C5AE931565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55516CA4-2E0F-4B28-9AB4-4D0F582B808F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49A32630-B8D5-4362-B87F-30B1147D5E5C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E28439BD-82C3-42D6-A940-B210436CB172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1A4F479D-E676-4225-8BC9-DFF6BECD636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A49B2475-22B7-408A-AE9D-1ADF00953833}"/>
            </a:ext>
          </a:extLst>
        </xdr:cNvPr>
        <xdr:cNvSpPr/>
      </xdr:nvSpPr>
      <xdr:spPr>
        <a:xfrm>
          <a:off x="609600" y="17449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00FFDF-DCE2-4362-B8D3-FFB3FB752A93}" name="Tabla3" displayName="Tabla3" ref="A1:U54" totalsRowShown="0" headerRowDxfId="118" dataDxfId="116" headerRowBorderDxfId="117" tableBorderDxfId="115" totalsRowBorderDxfId="114">
  <tableColumns count="21">
    <tableColumn id="1" xr3:uid="{49924D99-FF0D-4D9B-877B-350BE6F215AF}" name="1" dataDxfId="113"/>
    <tableColumn id="2" xr3:uid="{97CB3D0F-6EB0-4C5A-89D0-C6F371B015CB}" name="Raiz" dataDxfId="112"/>
    <tableColumn id="3" xr3:uid="{DE57B273-51AB-4F7A-A291-04EBFCDDA3D1}" name="Super_x000a_Class_x000a_2" dataDxfId="111"/>
    <tableColumn id="4" xr3:uid="{D8C2A9E4-353B-43DB-B9EC-9BF8F3FFC2B7}" name="Super_x000a_Class_x000a_3" dataDxfId="110"/>
    <tableColumn id="5" xr3:uid="{41704A04-8A64-4E69-AAFE-52146FBEDCAA}" name="Super_x000a_Class_x000a_4" dataDxfId="109"/>
    <tableColumn id="6" xr3:uid="{7C7E5E1D-C32B-4ED8-A25E-4D06407A6210}" name="Classe_x000a_5" dataDxfId="108"/>
    <tableColumn id="7" xr3:uid="{80894290-55B3-4D5F-8E34-9B4668E5421C}" name="EquivalentTo: _x000a_Raiz_x000a_Condições _x000a_necessárias" dataDxfId="107"/>
    <tableColumn id="8" xr3:uid="{62D1FFEE-E48D-46B4-8EF8-E9AA40E7DB74}" name="EquivalentTo: _x000a_Classe2_x000a_Condições _x000a_necessárias" dataDxfId="106"/>
    <tableColumn id="9" xr3:uid="{E40B5498-87F6-4AB2-A3DE-190DBF80C224}" name="EquivalentTo: _x000a_Classe3_x000a_Condições _x000a_necessárias" dataDxfId="105"/>
    <tableColumn id="10" xr3:uid="{91F85BEF-A25E-43ED-AE9D-BABE8E38AF0E}" name="EquivalentTo: _x000a_Classe4 _x000a_Condições _x000a_necessárias" dataDxfId="104"/>
    <tableColumn id="11" xr3:uid="{20949A22-C1D4-43AD-B40F-D800FC7F4A82}" name="EquivalentTo: _x000a_Classe5_x000a_Condições _x000a_necessárias" dataDxfId="103"/>
    <tableColumn id="12" xr3:uid="{AA8605D9-E2B8-43D8-ACA8-DAE8C65E5A64}" name="Anotações _x000a_de ajuda_x000a_Classe 1" dataDxfId="102">
      <calculatedColumnFormula>_xlfn.CONCAT("",B2)</calculatedColumnFormula>
    </tableColumn>
    <tableColumn id="13" xr3:uid="{B59F1BE0-B28C-4BE6-A23E-E45B192CD476}" name="Anotações _x000a_de ajuda_x000a_Classe 2" dataDxfId="101">
      <calculatedColumnFormula>_xlfn.CONCAT(C2," ")</calculatedColumnFormula>
    </tableColumn>
    <tableColumn id="14" xr3:uid="{0B67D295-8A47-4E33-92E4-9959C862BAD3}" name="Anotações _x000a_de ajuda_x000a_Classe 3" dataDxfId="100">
      <calculatedColumnFormula>_xlfn.CONCAT(D2," ")</calculatedColumnFormula>
    </tableColumn>
    <tableColumn id="15" xr3:uid="{2F68DE06-EAC8-49EC-8BEA-41EFD9DA42E0}" name="Anotações _x000a_de ajuda_x000a_Classe 4" dataDxfId="99">
      <calculatedColumnFormula>_xlfn.CONCAT(E2," ")</calculatedColumnFormula>
    </tableColumn>
    <tableColumn id="22" xr3:uid="{AF4EF018-29D6-4DF9-9CDD-8F7422492EE8}" name="Anotações _x000a_de ajuda_x000a_Classe 5">
      <calculatedColumnFormula>_xlfn.CONCAT(F2," ")</calculatedColumnFormula>
    </tableColumn>
    <tableColumn id="16" xr3:uid="{BF92037E-7C04-433D-851E-BC2DDE99745B}" name="Anotações _x000a_de ajuda_x000a_Conceito" dataDxfId="98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E6E81294-09C9-445F-8C4F-FB89C20BED4F}" name="Anotações _x000a_de ajuda1" dataDxfId="97">
      <calculatedColumnFormula>_xlfn.CONCAT("Consultar ",S2)</calculatedColumnFormula>
    </tableColumn>
    <tableColumn id="18" xr3:uid="{160A01C4-C27E-433E-8C2C-B34D861E5AF1}" name="Anotações _x000a_de ajuda2" dataDxfId="96"/>
    <tableColumn id="19" xr3:uid="{B5F6E69B-A44C-4297-B655-385EBBC86FB1}" name="Anotações _x000a_de ajuda3" dataDxfId="95"/>
    <tableColumn id="20" xr3:uid="{2F4F46EE-433C-4AE7-A51A-C4CBDBEB9063}" name="Key" dataDxfId="94">
      <calculatedColumnFormula>_xlfn.CONCAT("Ambi-key_",A2)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C1F94F-F8DF-48B3-82F7-CD815C0E8E7C}" name="Tabla4" displayName="Tabla4" ref="A1:U3" totalsRowShown="0" headerRowDxfId="93" dataDxfId="91" headerRowBorderDxfId="92" tableBorderDxfId="90" totalsRowBorderDxfId="89">
  <tableColumns count="21">
    <tableColumn id="1" xr3:uid="{941826B2-AC08-4773-B8FF-17F8E3103FAE}" name="1" dataDxfId="88"/>
    <tableColumn id="2" xr3:uid="{1447116D-9F21-4AD2-8838-892C5439790C}" name="Disjunta 1" dataDxfId="87"/>
    <tableColumn id="3" xr3:uid="{4F18A825-AA21-46E9-A2D7-0DDEA4816C47}" name="Disjunta 2" dataDxfId="86"/>
    <tableColumn id="4" xr3:uid="{BFA1D455-9270-4EC9-A72A-BB099CE0022C}" name="Disjunta 3" dataDxfId="85"/>
    <tableColumn id="5" xr3:uid="{FCE9F95E-70D6-4697-9E87-C3A1310CFB44}" name="Disjunta 4" dataDxfId="84"/>
    <tableColumn id="6" xr3:uid="{2847065B-6804-4514-B6A2-45786FF27345}" name="Disjunta 5" dataDxfId="83"/>
    <tableColumn id="7" xr3:uid="{6F5D9C06-D325-48F5-A27D-452428CAB3A8}" name="Disjunta 6" dataDxfId="82"/>
    <tableColumn id="8" xr3:uid="{CBC52E0E-F7F6-4CD9-BF8E-9F749CF8B15E}" name="Disjunta 7" dataDxfId="81"/>
    <tableColumn id="9" xr3:uid="{33F14CE2-7534-428B-A23F-D95E30E042F2}" name="Disjunta 8" dataDxfId="80"/>
    <tableColumn id="10" xr3:uid="{322AD187-B505-482B-A0D2-AC1936624822}" name="Disjunta 9" dataDxfId="79"/>
    <tableColumn id="11" xr3:uid="{AA5D6934-F1B9-4C69-A9F3-3461003FE1B4}" name="Disjunta 10" dataDxfId="78"/>
    <tableColumn id="12" xr3:uid="{C1B6E84B-3F98-4870-9747-44AD99EF2F4B}" name="Disjunta 11" dataDxfId="77"/>
    <tableColumn id="13" xr3:uid="{616D4C58-130D-4301-A374-AF15867BC86D}" name="Disjunta 12" dataDxfId="76"/>
    <tableColumn id="14" xr3:uid="{2B2E24F0-AD06-4DC1-9603-D78766BBDBC5}" name="Disjunta 13" dataDxfId="75"/>
    <tableColumn id="15" xr3:uid="{C5835BF0-3F3C-45ED-A9F8-D2BA46772FD7}" name="Disjunta 14" dataDxfId="74"/>
    <tableColumn id="16" xr3:uid="{FC4A2CCE-EBE7-41D9-9E26-5272C01DCFFC}" name="Disjunta 15" dataDxfId="73"/>
    <tableColumn id="17" xr3:uid="{E522A2A0-9431-4A04-9F50-B5226805310C}" name="Disjunta 16" dataDxfId="72"/>
    <tableColumn id="18" xr3:uid="{C8EE77D9-0A2D-49A3-9B13-8086EF55AAB4}" name="Disjunta 17" dataDxfId="71"/>
    <tableColumn id="19" xr3:uid="{42CD86C7-9079-444E-A8F5-C894D5C00219}" name="Disjunta 18" dataDxfId="70"/>
    <tableColumn id="20" xr3:uid="{DE26B8EA-EB9B-4CB2-8789-897B190F6D41}" name="Disjunta 19" dataDxfId="69"/>
    <tableColumn id="21" xr3:uid="{3698BEB0-30A1-4038-8D7E-5A483EAB04F4}" name="Disjunta 20" dataDxfId="6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DB5F8-2249-45BA-B89B-760034147A12}">
  <dimension ref="A1:U54"/>
  <sheetViews>
    <sheetView zoomScale="190" zoomScaleNormal="190" workbookViewId="0">
      <pane ySplit="1" topLeftCell="A2" activePane="bottomLeft" state="frozen"/>
      <selection pane="bottomLeft" activeCell="E7" sqref="E7"/>
    </sheetView>
  </sheetViews>
  <sheetFormatPr defaultRowHeight="8.4" customHeight="1" x14ac:dyDescent="0.3"/>
  <cols>
    <col min="1" max="1" width="2.109375" bestFit="1" customWidth="1"/>
    <col min="2" max="2" width="5.33203125" customWidth="1"/>
    <col min="3" max="3" width="6.77734375" customWidth="1"/>
    <col min="4" max="4" width="7.44140625" bestFit="1" customWidth="1"/>
    <col min="5" max="5" width="9.109375" customWidth="1"/>
    <col min="6" max="6" width="13.109375" bestFit="1" customWidth="1"/>
    <col min="7" max="8" width="7.6640625" bestFit="1" customWidth="1"/>
    <col min="9" max="10" width="9.44140625" bestFit="1" customWidth="1"/>
    <col min="11" max="11" width="7.6640625" bestFit="1" customWidth="1"/>
    <col min="12" max="12" width="5.88671875" customWidth="1"/>
    <col min="13" max="13" width="6" customWidth="1"/>
    <col min="14" max="14" width="7.21875" customWidth="1"/>
    <col min="15" max="15" width="10.6640625" customWidth="1"/>
    <col min="16" max="16" width="12.44140625" customWidth="1"/>
    <col min="17" max="17" width="35.21875" customWidth="1"/>
    <col min="18" max="18" width="7.5546875" bestFit="1" customWidth="1"/>
    <col min="19" max="19" width="6.5546875" customWidth="1"/>
    <col min="20" max="20" width="6.33203125" customWidth="1"/>
    <col min="21" max="21" width="7.6640625" bestFit="1" customWidth="1"/>
  </cols>
  <sheetData>
    <row r="1" spans="1:21" ht="47.4" customHeight="1" x14ac:dyDescent="0.3">
      <c r="A1" s="1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6" t="s">
        <v>20</v>
      </c>
    </row>
    <row r="2" spans="1:21" ht="8.4" customHeight="1" x14ac:dyDescent="0.3">
      <c r="A2" s="1">
        <v>2</v>
      </c>
      <c r="B2" s="11" t="s">
        <v>201</v>
      </c>
      <c r="C2" s="11" t="s">
        <v>21</v>
      </c>
      <c r="D2" s="13" t="s">
        <v>207</v>
      </c>
      <c r="E2" s="12" t="s">
        <v>205</v>
      </c>
      <c r="F2" s="12" t="s">
        <v>22</v>
      </c>
      <c r="G2" s="3" t="s">
        <v>23</v>
      </c>
      <c r="H2" s="3" t="s">
        <v>23</v>
      </c>
      <c r="I2" s="3" t="s">
        <v>23</v>
      </c>
      <c r="J2" s="3" t="s">
        <v>23</v>
      </c>
      <c r="K2" s="3" t="s">
        <v>23</v>
      </c>
      <c r="L2" s="4" t="str">
        <f t="shared" ref="L2:L54" si="0">_xlfn.CONCAT("",B2)</f>
        <v>Layout</v>
      </c>
      <c r="M2" s="4" t="str">
        <f t="shared" ref="M2:P27" si="1">_xlfn.CONCAT(C2," ")</f>
        <v xml:space="preserve">Funcional </v>
      </c>
      <c r="N2" s="4" t="str">
        <f t="shared" ref="N2:N54" si="2">_xlfn.CONCAT(D2," ")</f>
        <v xml:space="preserve">Componentes </v>
      </c>
      <c r="O2" s="4" t="str">
        <f t="shared" si="1"/>
        <v xml:space="preserve">RVT </v>
      </c>
      <c r="P2" s="5" t="str">
        <f t="shared" si="1"/>
        <v xml:space="preserve">OST_Areas </v>
      </c>
      <c r="Q2" s="4" t="str">
        <f t="shared" ref="Q2:Q41" si="3">_xlfn.CONCAT(SUBSTITUTE(L2, "null", " ")," ",SUBSTITUTE(M2, "null", " ")," ",SUBSTITUTE(N2, "null", " ")," ",SUBSTITUTE(O2, "null", " ")," ", SUBSTITUTE(F2, "null", " "))</f>
        <v>Layout Funcional  Componentes  RVT  OST_Areas</v>
      </c>
      <c r="R2" s="4" t="str">
        <f t="shared" ref="R2:R34" si="4">_xlfn.CONCAT("Consultar ",S2)</f>
        <v>Consultar -</v>
      </c>
      <c r="S2" s="6" t="s">
        <v>24</v>
      </c>
      <c r="T2" s="6" t="s">
        <v>24</v>
      </c>
      <c r="U2" s="17" t="str">
        <f t="shared" ref="U2:U54" si="5">_xlfn.CONCAT("Ambi-key_",A2)</f>
        <v>Ambi-key_2</v>
      </c>
    </row>
    <row r="3" spans="1:21" ht="8.4" customHeight="1" x14ac:dyDescent="0.3">
      <c r="A3" s="1">
        <v>3</v>
      </c>
      <c r="B3" s="11" t="s">
        <v>201</v>
      </c>
      <c r="C3" s="11" t="s">
        <v>21</v>
      </c>
      <c r="D3" s="13" t="s">
        <v>207</v>
      </c>
      <c r="E3" s="12" t="s">
        <v>205</v>
      </c>
      <c r="F3" s="12" t="s">
        <v>25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4" t="str">
        <f t="shared" si="0"/>
        <v>Layout</v>
      </c>
      <c r="M3" s="4" t="str">
        <f t="shared" si="1"/>
        <v xml:space="preserve">Funcional </v>
      </c>
      <c r="N3" s="4" t="str">
        <f t="shared" si="2"/>
        <v xml:space="preserve">Componentes </v>
      </c>
      <c r="O3" s="4" t="str">
        <f t="shared" si="1"/>
        <v xml:space="preserve">RVT </v>
      </c>
      <c r="P3" s="5" t="str">
        <f t="shared" si="1"/>
        <v xml:space="preserve">OST_Rooms </v>
      </c>
      <c r="Q3" s="4" t="str">
        <f t="shared" si="3"/>
        <v>Layout Funcional  Componentes  RVT  OST_Rooms</v>
      </c>
      <c r="R3" s="4" t="str">
        <f t="shared" si="4"/>
        <v>Consultar -</v>
      </c>
      <c r="S3" s="6" t="s">
        <v>24</v>
      </c>
      <c r="T3" s="6" t="s">
        <v>24</v>
      </c>
      <c r="U3" s="17" t="str">
        <f t="shared" si="5"/>
        <v>Ambi-key_3</v>
      </c>
    </row>
    <row r="4" spans="1:21" ht="8.4" customHeight="1" x14ac:dyDescent="0.3">
      <c r="A4" s="1">
        <v>4</v>
      </c>
      <c r="B4" s="11" t="s">
        <v>201</v>
      </c>
      <c r="C4" s="11" t="s">
        <v>21</v>
      </c>
      <c r="D4" s="13" t="s">
        <v>207</v>
      </c>
      <c r="E4" s="12" t="s">
        <v>205</v>
      </c>
      <c r="F4" s="12" t="s">
        <v>26</v>
      </c>
      <c r="G4" s="3" t="s">
        <v>23</v>
      </c>
      <c r="H4" s="3" t="s">
        <v>23</v>
      </c>
      <c r="I4" s="3" t="s">
        <v>23</v>
      </c>
      <c r="J4" s="3" t="s">
        <v>23</v>
      </c>
      <c r="K4" s="3" t="s">
        <v>23</v>
      </c>
      <c r="L4" s="4" t="str">
        <f t="shared" si="0"/>
        <v>Layout</v>
      </c>
      <c r="M4" s="4" t="str">
        <f t="shared" si="1"/>
        <v xml:space="preserve">Funcional </v>
      </c>
      <c r="N4" s="4" t="str">
        <f t="shared" si="2"/>
        <v xml:space="preserve">Componentes </v>
      </c>
      <c r="O4" s="4" t="str">
        <f t="shared" si="1"/>
        <v xml:space="preserve">RVT </v>
      </c>
      <c r="P4" s="5" t="str">
        <f t="shared" si="1"/>
        <v xml:space="preserve">OST_MEPSystemZone </v>
      </c>
      <c r="Q4" s="4" t="str">
        <f t="shared" si="3"/>
        <v>Layout Funcional  Componentes  RVT  OST_MEPSystemZone</v>
      </c>
      <c r="R4" s="4" t="str">
        <f t="shared" si="4"/>
        <v>Consultar -</v>
      </c>
      <c r="S4" s="6" t="s">
        <v>24</v>
      </c>
      <c r="T4" s="6" t="s">
        <v>24</v>
      </c>
      <c r="U4" s="17" t="str">
        <f t="shared" si="5"/>
        <v>Ambi-key_4</v>
      </c>
    </row>
    <row r="5" spans="1:21" ht="8.4" customHeight="1" x14ac:dyDescent="0.3">
      <c r="A5" s="1">
        <v>5</v>
      </c>
      <c r="B5" s="11" t="s">
        <v>201</v>
      </c>
      <c r="C5" s="11" t="s">
        <v>21</v>
      </c>
      <c r="D5" s="13" t="s">
        <v>207</v>
      </c>
      <c r="E5" s="12" t="s">
        <v>205</v>
      </c>
      <c r="F5" s="12" t="s">
        <v>27</v>
      </c>
      <c r="G5" s="3" t="s">
        <v>23</v>
      </c>
      <c r="H5" s="3" t="s">
        <v>23</v>
      </c>
      <c r="I5" s="3" t="s">
        <v>23</v>
      </c>
      <c r="J5" s="3" t="s">
        <v>23</v>
      </c>
      <c r="K5" s="3" t="s">
        <v>23</v>
      </c>
      <c r="L5" s="4" t="str">
        <f t="shared" si="0"/>
        <v>Layout</v>
      </c>
      <c r="M5" s="4" t="str">
        <f t="shared" si="1"/>
        <v xml:space="preserve">Funcional </v>
      </c>
      <c r="N5" s="4" t="str">
        <f t="shared" si="2"/>
        <v xml:space="preserve">Componentes </v>
      </c>
      <c r="O5" s="4" t="str">
        <f t="shared" si="1"/>
        <v xml:space="preserve">RVT </v>
      </c>
      <c r="P5" s="5" t="str">
        <f t="shared" si="1"/>
        <v xml:space="preserve">OST_MEPSpaces </v>
      </c>
      <c r="Q5" s="4" t="str">
        <f t="shared" si="3"/>
        <v>Layout Funcional  Componentes  RVT  OST_MEPSpaces</v>
      </c>
      <c r="R5" s="4" t="str">
        <f t="shared" si="4"/>
        <v>Consultar -</v>
      </c>
      <c r="S5" s="6" t="s">
        <v>24</v>
      </c>
      <c r="T5" s="6" t="s">
        <v>24</v>
      </c>
      <c r="U5" s="17" t="str">
        <f t="shared" si="5"/>
        <v>Ambi-key_5</v>
      </c>
    </row>
    <row r="6" spans="1:21" ht="8.4" customHeight="1" x14ac:dyDescent="0.3">
      <c r="A6" s="1">
        <v>6</v>
      </c>
      <c r="B6" s="11" t="s">
        <v>201</v>
      </c>
      <c r="C6" s="11" t="s">
        <v>21</v>
      </c>
      <c r="D6" s="13" t="s">
        <v>207</v>
      </c>
      <c r="E6" s="12" t="s">
        <v>205</v>
      </c>
      <c r="F6" s="12" t="s">
        <v>28</v>
      </c>
      <c r="G6" s="3" t="s">
        <v>23</v>
      </c>
      <c r="H6" s="3" t="s">
        <v>23</v>
      </c>
      <c r="I6" s="3" t="s">
        <v>23</v>
      </c>
      <c r="J6" s="3" t="s">
        <v>23</v>
      </c>
      <c r="K6" s="3" t="s">
        <v>23</v>
      </c>
      <c r="L6" s="4" t="str">
        <f t="shared" si="0"/>
        <v>Layout</v>
      </c>
      <c r="M6" s="4" t="str">
        <f t="shared" si="1"/>
        <v xml:space="preserve">Funcional </v>
      </c>
      <c r="N6" s="4" t="str">
        <f t="shared" si="2"/>
        <v xml:space="preserve">Componentes </v>
      </c>
      <c r="O6" s="4" t="str">
        <f t="shared" si="1"/>
        <v xml:space="preserve">RVT </v>
      </c>
      <c r="P6" s="5" t="str">
        <f t="shared" si="1"/>
        <v xml:space="preserve">OST_HVAC_Zones </v>
      </c>
      <c r="Q6" s="4" t="str">
        <f t="shared" si="3"/>
        <v>Layout Funcional  Componentes  RVT  OST_HVAC_Zones</v>
      </c>
      <c r="R6" s="4" t="str">
        <f t="shared" si="4"/>
        <v>Consultar -</v>
      </c>
      <c r="S6" s="6" t="s">
        <v>24</v>
      </c>
      <c r="T6" s="6" t="s">
        <v>24</v>
      </c>
      <c r="U6" s="17" t="str">
        <f t="shared" si="5"/>
        <v>Ambi-key_6</v>
      </c>
    </row>
    <row r="7" spans="1:21" ht="8.4" customHeight="1" x14ac:dyDescent="0.3">
      <c r="A7" s="1">
        <v>7</v>
      </c>
      <c r="B7" s="11" t="s">
        <v>201</v>
      </c>
      <c r="C7" s="11" t="s">
        <v>21</v>
      </c>
      <c r="D7" s="13" t="s">
        <v>207</v>
      </c>
      <c r="E7" s="12" t="s">
        <v>204</v>
      </c>
      <c r="F7" s="12" t="s">
        <v>29</v>
      </c>
      <c r="G7" s="3" t="s">
        <v>23</v>
      </c>
      <c r="H7" s="3" t="s">
        <v>23</v>
      </c>
      <c r="I7" s="3" t="s">
        <v>23</v>
      </c>
      <c r="J7" s="3" t="s">
        <v>23</v>
      </c>
      <c r="K7" s="3" t="s">
        <v>23</v>
      </c>
      <c r="L7" s="4" t="str">
        <f t="shared" si="0"/>
        <v>Layout</v>
      </c>
      <c r="M7" s="4" t="str">
        <f t="shared" si="1"/>
        <v xml:space="preserve">Funcional </v>
      </c>
      <c r="N7" s="4" t="str">
        <f t="shared" si="2"/>
        <v xml:space="preserve">Componentes </v>
      </c>
      <c r="O7" s="4" t="str">
        <f t="shared" si="1"/>
        <v xml:space="preserve">IFC </v>
      </c>
      <c r="P7" s="5" t="str">
        <f t="shared" si="1"/>
        <v xml:space="preserve">ifcZone </v>
      </c>
      <c r="Q7" s="4" t="str">
        <f t="shared" si="3"/>
        <v>Layout Funcional  Componentes  IFC  ifcZone</v>
      </c>
      <c r="R7" s="4" t="str">
        <f t="shared" si="4"/>
        <v>Consultar -</v>
      </c>
      <c r="S7" s="6" t="s">
        <v>24</v>
      </c>
      <c r="T7" s="6" t="s">
        <v>24</v>
      </c>
      <c r="U7" s="17" t="str">
        <f t="shared" si="5"/>
        <v>Ambi-key_7</v>
      </c>
    </row>
    <row r="8" spans="1:21" ht="8.4" customHeight="1" x14ac:dyDescent="0.3">
      <c r="A8" s="1">
        <v>8</v>
      </c>
      <c r="B8" s="11" t="s">
        <v>201</v>
      </c>
      <c r="C8" s="11" t="s">
        <v>21</v>
      </c>
      <c r="D8" s="13" t="s">
        <v>207</v>
      </c>
      <c r="E8" s="12" t="s">
        <v>204</v>
      </c>
      <c r="F8" s="12" t="s">
        <v>30</v>
      </c>
      <c r="G8" s="3" t="s">
        <v>23</v>
      </c>
      <c r="H8" s="3" t="s">
        <v>23</v>
      </c>
      <c r="I8" s="3" t="s">
        <v>23</v>
      </c>
      <c r="J8" s="3" t="s">
        <v>23</v>
      </c>
      <c r="K8" s="3" t="s">
        <v>23</v>
      </c>
      <c r="L8" s="4" t="str">
        <f t="shared" si="0"/>
        <v>Layout</v>
      </c>
      <c r="M8" s="4" t="str">
        <f t="shared" si="1"/>
        <v xml:space="preserve">Funcional </v>
      </c>
      <c r="N8" s="4" t="str">
        <f t="shared" si="2"/>
        <v xml:space="preserve">Componentes </v>
      </c>
      <c r="O8" s="4" t="str">
        <f t="shared" si="1"/>
        <v xml:space="preserve">IFC </v>
      </c>
      <c r="P8" s="5" t="str">
        <f t="shared" si="1"/>
        <v xml:space="preserve">ifcSpatialZone </v>
      </c>
      <c r="Q8" s="4" t="str">
        <f t="shared" si="3"/>
        <v>Layout Funcional  Componentes  IFC  ifcSpatialZone</v>
      </c>
      <c r="R8" s="4" t="str">
        <f t="shared" si="4"/>
        <v>Consultar -</v>
      </c>
      <c r="S8" s="6" t="s">
        <v>24</v>
      </c>
      <c r="T8" s="6" t="s">
        <v>24</v>
      </c>
      <c r="U8" s="17" t="str">
        <f t="shared" si="5"/>
        <v>Ambi-key_8</v>
      </c>
    </row>
    <row r="9" spans="1:21" ht="8.4" customHeight="1" x14ac:dyDescent="0.3">
      <c r="A9" s="1">
        <v>9</v>
      </c>
      <c r="B9" s="11" t="s">
        <v>201</v>
      </c>
      <c r="C9" s="11" t="s">
        <v>21</v>
      </c>
      <c r="D9" s="13" t="s">
        <v>207</v>
      </c>
      <c r="E9" s="12" t="s">
        <v>204</v>
      </c>
      <c r="F9" s="13" t="s">
        <v>31</v>
      </c>
      <c r="G9" s="3" t="s">
        <v>23</v>
      </c>
      <c r="H9" s="3" t="s">
        <v>23</v>
      </c>
      <c r="I9" s="3" t="s">
        <v>23</v>
      </c>
      <c r="J9" s="3" t="s">
        <v>23</v>
      </c>
      <c r="K9" s="3" t="s">
        <v>23</v>
      </c>
      <c r="L9" s="4" t="str">
        <f t="shared" si="0"/>
        <v>Layout</v>
      </c>
      <c r="M9" s="5" t="str">
        <f t="shared" si="1"/>
        <v xml:space="preserve">Funcional </v>
      </c>
      <c r="N9" s="5" t="str">
        <f t="shared" si="2"/>
        <v xml:space="preserve">Componentes </v>
      </c>
      <c r="O9" s="5" t="str">
        <f t="shared" si="1"/>
        <v xml:space="preserve">IFC </v>
      </c>
      <c r="P9" s="5" t="str">
        <f t="shared" si="1"/>
        <v xml:space="preserve">ifcSpace </v>
      </c>
      <c r="Q9" s="5" t="str">
        <f t="shared" si="3"/>
        <v>Layout Funcional  Componentes  IFC  ifcSpace</v>
      </c>
      <c r="R9" s="5" t="str">
        <f t="shared" si="4"/>
        <v>Consultar -</v>
      </c>
      <c r="S9" s="6" t="s">
        <v>24</v>
      </c>
      <c r="T9" s="6" t="s">
        <v>24</v>
      </c>
      <c r="U9" s="17" t="str">
        <f t="shared" si="5"/>
        <v>Ambi-key_9</v>
      </c>
    </row>
    <row r="10" spans="1:21" ht="8.4" customHeight="1" x14ac:dyDescent="0.3">
      <c r="A10" s="1">
        <v>10</v>
      </c>
      <c r="B10" s="11" t="s">
        <v>201</v>
      </c>
      <c r="C10" s="14" t="s">
        <v>21</v>
      </c>
      <c r="D10" s="53" t="s">
        <v>171</v>
      </c>
      <c r="E10" s="12" t="s">
        <v>202</v>
      </c>
      <c r="F10" s="12" t="s">
        <v>203</v>
      </c>
      <c r="G10" s="3" t="s">
        <v>23</v>
      </c>
      <c r="H10" s="3" t="s">
        <v>23</v>
      </c>
      <c r="I10" s="3" t="s">
        <v>23</v>
      </c>
      <c r="J10" s="3" t="s">
        <v>23</v>
      </c>
      <c r="K10" s="3" t="s">
        <v>23</v>
      </c>
      <c r="L10" s="4" t="str">
        <f t="shared" ref="L10" si="6">_xlfn.CONCAT("",B10)</f>
        <v>Layout</v>
      </c>
      <c r="M10" s="4" t="str">
        <f t="shared" ref="M10" si="7">_xlfn.CONCAT(C10," ")</f>
        <v xml:space="preserve">Funcional </v>
      </c>
      <c r="N10" s="4" t="str">
        <f t="shared" ref="N10" si="8">_xlfn.CONCAT(D10," ")</f>
        <v xml:space="preserve">Planos </v>
      </c>
      <c r="O10" s="4" t="str">
        <f t="shared" ref="O10" si="9">_xlfn.CONCAT(E10," ")</f>
        <v xml:space="preserve">Vertical </v>
      </c>
      <c r="P10" s="5" t="str">
        <f t="shared" ref="P10" si="10">_xlfn.CONCAT(F10," ")</f>
        <v xml:space="preserve">Eixo </v>
      </c>
      <c r="Q10" s="4" t="str">
        <f>_xlfn.CONCAT(SUBSTITUTE(L10, "null", " ")," ",SUBSTITUTE(M10, "null", " ")," ",SUBSTITUTE(N10, "null", " ")," ",SUBSTITUTE(O10, "null", " ")," ", SUBSTITUTE(F10, "null", " "))</f>
        <v>Layout Funcional  Planos  Vertical  Eixo</v>
      </c>
      <c r="R10" s="4" t="str">
        <f t="shared" si="4"/>
        <v>Consultar -</v>
      </c>
      <c r="S10" s="6" t="s">
        <v>24</v>
      </c>
      <c r="T10" s="6" t="s">
        <v>24</v>
      </c>
      <c r="U10" s="17" t="str">
        <f t="shared" ref="U10" si="11">_xlfn.CONCAT("Ambi-key_",A10)</f>
        <v>Ambi-key_10</v>
      </c>
    </row>
    <row r="11" spans="1:21" ht="8.4" customHeight="1" x14ac:dyDescent="0.3">
      <c r="A11" s="1">
        <v>11</v>
      </c>
      <c r="B11" s="11" t="s">
        <v>201</v>
      </c>
      <c r="C11" s="14" t="s">
        <v>21</v>
      </c>
      <c r="D11" s="53" t="s">
        <v>171</v>
      </c>
      <c r="E11" s="12" t="s">
        <v>172</v>
      </c>
      <c r="F11" s="12" t="s">
        <v>32</v>
      </c>
      <c r="G11" s="3" t="s">
        <v>23</v>
      </c>
      <c r="H11" s="3" t="s">
        <v>23</v>
      </c>
      <c r="I11" s="3" t="s">
        <v>23</v>
      </c>
      <c r="J11" s="3" t="s">
        <v>23</v>
      </c>
      <c r="K11" s="3" t="s">
        <v>23</v>
      </c>
      <c r="L11" s="4" t="str">
        <f t="shared" si="0"/>
        <v>Layout</v>
      </c>
      <c r="M11" s="4" t="str">
        <f t="shared" si="1"/>
        <v xml:space="preserve">Funcional </v>
      </c>
      <c r="N11" s="4" t="str">
        <f t="shared" si="2"/>
        <v xml:space="preserve">Planos </v>
      </c>
      <c r="O11" s="4" t="str">
        <f t="shared" si="1"/>
        <v xml:space="preserve">Horizontal </v>
      </c>
      <c r="P11" s="5" t="str">
        <f t="shared" si="1"/>
        <v xml:space="preserve">Pavimento </v>
      </c>
      <c r="Q11" s="4" t="str">
        <f>_xlfn.CONCAT(SUBSTITUTE(L11, "null", " ")," ",SUBSTITUTE(M11, "null", " ")," ",SUBSTITUTE(N11, "null", " ")," ",SUBSTITUTE(O11, "null", " ")," ", SUBSTITUTE(F11, "null", " "))</f>
        <v>Layout Funcional  Planos  Horizontal  Pavimento</v>
      </c>
      <c r="R11" s="4" t="str">
        <f t="shared" si="4"/>
        <v>Consultar -</v>
      </c>
      <c r="S11" s="6" t="s">
        <v>24</v>
      </c>
      <c r="T11" s="6" t="s">
        <v>24</v>
      </c>
      <c r="U11" s="17" t="str">
        <f t="shared" si="5"/>
        <v>Ambi-key_11</v>
      </c>
    </row>
    <row r="12" spans="1:21" ht="8.4" customHeight="1" x14ac:dyDescent="0.3">
      <c r="A12" s="1">
        <v>12</v>
      </c>
      <c r="B12" s="11" t="s">
        <v>201</v>
      </c>
      <c r="C12" s="14" t="s">
        <v>21</v>
      </c>
      <c r="D12" s="53" t="s">
        <v>183</v>
      </c>
      <c r="E12" s="12" t="s">
        <v>174</v>
      </c>
      <c r="F12" s="12" t="s">
        <v>173</v>
      </c>
      <c r="G12" s="3" t="s">
        <v>23</v>
      </c>
      <c r="H12" s="3" t="s">
        <v>23</v>
      </c>
      <c r="I12" s="3" t="s">
        <v>23</v>
      </c>
      <c r="J12" s="3" t="s">
        <v>23</v>
      </c>
      <c r="K12" s="3" t="s">
        <v>23</v>
      </c>
      <c r="L12" s="4" t="str">
        <f t="shared" si="0"/>
        <v>Layout</v>
      </c>
      <c r="M12" s="4" t="str">
        <f t="shared" si="1"/>
        <v xml:space="preserve">Funcional </v>
      </c>
      <c r="N12" s="4" t="str">
        <f t="shared" si="2"/>
        <v xml:space="preserve">Construção </v>
      </c>
      <c r="O12" s="4" t="str">
        <f t="shared" si="1"/>
        <v xml:space="preserve">Monumentais </v>
      </c>
      <c r="P12" s="5" t="str">
        <f t="shared" si="1"/>
        <v xml:space="preserve">Monumento </v>
      </c>
      <c r="Q12" s="4" t="str">
        <f>_xlfn.CONCAT(SUBSTITUTE(L12, "null", " ")," ",SUBSTITUTE(M12, "null", " ")," ",SUBSTITUTE(N12, "null", " ")," ",SUBSTITUTE(O12, "null", " ")," ", SUBSTITUTE(F12, "null", " "))</f>
        <v>Layout Funcional  Construção  Monumentais  Monumento</v>
      </c>
      <c r="R12" s="4" t="str">
        <f t="shared" si="4"/>
        <v>Consultar -</v>
      </c>
      <c r="S12" s="6" t="s">
        <v>24</v>
      </c>
      <c r="T12" s="6" t="s">
        <v>24</v>
      </c>
      <c r="U12" s="17" t="str">
        <f t="shared" si="5"/>
        <v>Ambi-key_12</v>
      </c>
    </row>
    <row r="13" spans="1:21" ht="8.4" customHeight="1" x14ac:dyDescent="0.3">
      <c r="A13" s="1">
        <v>13</v>
      </c>
      <c r="B13" s="11" t="s">
        <v>201</v>
      </c>
      <c r="C13" s="14" t="s">
        <v>21</v>
      </c>
      <c r="D13" s="53" t="s">
        <v>183</v>
      </c>
      <c r="E13" s="12" t="s">
        <v>176</v>
      </c>
      <c r="F13" s="12" t="s">
        <v>175</v>
      </c>
      <c r="G13" s="3" t="s">
        <v>23</v>
      </c>
      <c r="H13" s="3" t="s">
        <v>23</v>
      </c>
      <c r="I13" s="3" t="s">
        <v>23</v>
      </c>
      <c r="J13" s="3" t="s">
        <v>23</v>
      </c>
      <c r="K13" s="3" t="s">
        <v>23</v>
      </c>
      <c r="L13" s="4" t="str">
        <f t="shared" ref="L13:L14" si="12">_xlfn.CONCAT("",B13)</f>
        <v>Layout</v>
      </c>
      <c r="M13" s="4" t="str">
        <f t="shared" ref="M13:M14" si="13">_xlfn.CONCAT(C13," ")</f>
        <v xml:space="preserve">Funcional </v>
      </c>
      <c r="N13" s="4" t="str">
        <f t="shared" si="2"/>
        <v xml:space="preserve">Construção </v>
      </c>
      <c r="O13" s="4" t="str">
        <f t="shared" ref="O13:O14" si="14">_xlfn.CONCAT(E13," ")</f>
        <v xml:space="preserve">Prediais </v>
      </c>
      <c r="P13" s="5" t="str">
        <f t="shared" ref="P13:P14" si="15">_xlfn.CONCAT(F13," ")</f>
        <v xml:space="preserve">ConjuntoEdilício </v>
      </c>
      <c r="Q13" s="4" t="str">
        <f>_xlfn.CONCAT(SUBSTITUTE(L13, "null", " ")," ",SUBSTITUTE(M13, "null", " ")," ",SUBSTITUTE(N13, "null", " ")," ",SUBSTITUTE(O13, "null", " ")," ", SUBSTITUTE(F13, "null", " "))</f>
        <v>Layout Funcional  Construção  Prediais  ConjuntoEdilício</v>
      </c>
      <c r="R13" s="4" t="str">
        <f t="shared" si="4"/>
        <v>Consultar -</v>
      </c>
      <c r="S13" s="6" t="s">
        <v>24</v>
      </c>
      <c r="T13" s="6" t="s">
        <v>24</v>
      </c>
      <c r="U13" s="17" t="str">
        <f t="shared" ref="U13:U14" si="16">_xlfn.CONCAT("Ambi-key_",A13)</f>
        <v>Ambi-key_13</v>
      </c>
    </row>
    <row r="14" spans="1:21" ht="8.4" customHeight="1" x14ac:dyDescent="0.3">
      <c r="A14" s="1">
        <v>14</v>
      </c>
      <c r="B14" s="11" t="s">
        <v>201</v>
      </c>
      <c r="C14" s="14" t="s">
        <v>21</v>
      </c>
      <c r="D14" s="53" t="s">
        <v>183</v>
      </c>
      <c r="E14" s="12" t="s">
        <v>176</v>
      </c>
      <c r="F14" s="12" t="s">
        <v>33</v>
      </c>
      <c r="G14" s="7" t="s">
        <v>23</v>
      </c>
      <c r="H14" s="8" t="s">
        <v>23</v>
      </c>
      <c r="I14" s="7" t="s">
        <v>23</v>
      </c>
      <c r="J14" s="7" t="s">
        <v>23</v>
      </c>
      <c r="K14" s="3" t="s">
        <v>23</v>
      </c>
      <c r="L14" s="4" t="str">
        <f t="shared" si="12"/>
        <v>Layout</v>
      </c>
      <c r="M14" s="4" t="str">
        <f t="shared" si="13"/>
        <v xml:space="preserve">Funcional </v>
      </c>
      <c r="N14" s="4" t="str">
        <f t="shared" si="2"/>
        <v xml:space="preserve">Construção </v>
      </c>
      <c r="O14" s="4" t="str">
        <f t="shared" si="14"/>
        <v xml:space="preserve">Prediais </v>
      </c>
      <c r="P14" s="4" t="str">
        <f t="shared" si="15"/>
        <v xml:space="preserve">Edifício </v>
      </c>
      <c r="Q14" s="4" t="str">
        <f t="shared" ref="Q14" si="17">_xlfn.CONCAT(SUBSTITUTE(L14, "null", " ")," ",SUBSTITUTE(M14, "null", " ")," ",SUBSTITUTE(N14, "null", " ")," ",SUBSTITUTE(O14, "null", " ")," ", SUBSTITUTE(F14, "null", " "))</f>
        <v>Layout Funcional  Construção  Prediais  Edifício</v>
      </c>
      <c r="R14" s="9" t="str">
        <f t="shared" si="4"/>
        <v>Consultar -</v>
      </c>
      <c r="S14" s="6" t="s">
        <v>24</v>
      </c>
      <c r="T14" s="6" t="s">
        <v>24</v>
      </c>
      <c r="U14" s="17" t="str">
        <f t="shared" si="16"/>
        <v>Ambi-key_14</v>
      </c>
    </row>
    <row r="15" spans="1:21" ht="8.4" customHeight="1" x14ac:dyDescent="0.3">
      <c r="A15" s="1">
        <v>15</v>
      </c>
      <c r="B15" s="11" t="s">
        <v>201</v>
      </c>
      <c r="C15" s="14" t="s">
        <v>21</v>
      </c>
      <c r="D15" s="53" t="s">
        <v>183</v>
      </c>
      <c r="E15" s="12" t="s">
        <v>176</v>
      </c>
      <c r="F15" s="12" t="s">
        <v>34</v>
      </c>
      <c r="G15" s="3" t="s">
        <v>23</v>
      </c>
      <c r="H15" s="3" t="s">
        <v>23</v>
      </c>
      <c r="I15" s="3" t="s">
        <v>23</v>
      </c>
      <c r="J15" s="3" t="s">
        <v>23</v>
      </c>
      <c r="K15" s="3" t="s">
        <v>23</v>
      </c>
      <c r="L15" s="4" t="str">
        <f t="shared" ref="L15" si="18">_xlfn.CONCAT("",B15)</f>
        <v>Layout</v>
      </c>
      <c r="M15" s="4" t="str">
        <f t="shared" ref="M15" si="19">_xlfn.CONCAT(C15," ")</f>
        <v xml:space="preserve">Funcional </v>
      </c>
      <c r="N15" s="4" t="str">
        <f t="shared" si="2"/>
        <v xml:space="preserve">Construção </v>
      </c>
      <c r="O15" s="4" t="str">
        <f t="shared" ref="O15" si="20">_xlfn.CONCAT(E15," ")</f>
        <v xml:space="preserve">Prediais </v>
      </c>
      <c r="P15" s="5" t="str">
        <f t="shared" ref="P15" si="21">_xlfn.CONCAT(F15," ")</f>
        <v xml:space="preserve">Bloco </v>
      </c>
      <c r="Q15" s="4" t="str">
        <f>_xlfn.CONCAT(SUBSTITUTE(L15, "null", " ")," ",SUBSTITUTE(M15, "null", " ")," ",SUBSTITUTE(N15, "null", " ")," ",SUBSTITUTE(O15, "null", " ")," ", SUBSTITUTE(F15, "null", " "))</f>
        <v>Layout Funcional  Construção  Prediais  Bloco</v>
      </c>
      <c r="R15" s="4" t="str">
        <f t="shared" si="4"/>
        <v>Consultar -</v>
      </c>
      <c r="S15" s="6" t="s">
        <v>24</v>
      </c>
      <c r="T15" s="6" t="s">
        <v>24</v>
      </c>
      <c r="U15" s="17" t="str">
        <f t="shared" ref="U15" si="22">_xlfn.CONCAT("Ambi-key_",A15)</f>
        <v>Ambi-key_15</v>
      </c>
    </row>
    <row r="16" spans="1:21" ht="8.4" customHeight="1" x14ac:dyDescent="0.3">
      <c r="A16" s="1">
        <v>16</v>
      </c>
      <c r="B16" s="11" t="s">
        <v>201</v>
      </c>
      <c r="C16" s="14" t="s">
        <v>21</v>
      </c>
      <c r="D16" s="53" t="s">
        <v>183</v>
      </c>
      <c r="E16" s="12" t="s">
        <v>176</v>
      </c>
      <c r="F16" s="12" t="s">
        <v>35</v>
      </c>
      <c r="G16" s="3" t="s">
        <v>23</v>
      </c>
      <c r="H16" s="3" t="s">
        <v>23</v>
      </c>
      <c r="I16" s="3" t="s">
        <v>23</v>
      </c>
      <c r="J16" s="3" t="s">
        <v>23</v>
      </c>
      <c r="K16" s="3" t="s">
        <v>23</v>
      </c>
      <c r="L16" s="4" t="str">
        <f t="shared" si="0"/>
        <v>Layout</v>
      </c>
      <c r="M16" s="4" t="str">
        <f t="shared" si="1"/>
        <v xml:space="preserve">Funcional </v>
      </c>
      <c r="N16" s="4" t="str">
        <f t="shared" si="2"/>
        <v xml:space="preserve">Construção </v>
      </c>
      <c r="O16" s="4" t="str">
        <f t="shared" si="1"/>
        <v xml:space="preserve">Prediais </v>
      </c>
      <c r="P16" s="5" t="str">
        <f t="shared" si="1"/>
        <v xml:space="preserve">Edícula </v>
      </c>
      <c r="Q16" s="4" t="str">
        <f>_xlfn.CONCAT(SUBSTITUTE(L16, "null", " ")," ",SUBSTITUTE(M16, "null", " ")," ",SUBSTITUTE(N16, "null", " ")," ",SUBSTITUTE(O16, "null", " ")," ", SUBSTITUTE(F16, "null", " "))</f>
        <v>Layout Funcional  Construção  Prediais  Edícula</v>
      </c>
      <c r="R16" s="4" t="str">
        <f t="shared" si="4"/>
        <v>Consultar -</v>
      </c>
      <c r="S16" s="6" t="s">
        <v>24</v>
      </c>
      <c r="T16" s="6" t="s">
        <v>24</v>
      </c>
      <c r="U16" s="17" t="str">
        <f t="shared" si="5"/>
        <v>Ambi-key_16</v>
      </c>
    </row>
    <row r="17" spans="1:21" ht="8.4" customHeight="1" x14ac:dyDescent="0.3">
      <c r="A17" s="1">
        <v>17</v>
      </c>
      <c r="B17" s="11" t="s">
        <v>201</v>
      </c>
      <c r="C17" s="14" t="s">
        <v>21</v>
      </c>
      <c r="D17" s="53" t="s">
        <v>183</v>
      </c>
      <c r="E17" s="12" t="s">
        <v>176</v>
      </c>
      <c r="F17" s="12" t="s">
        <v>177</v>
      </c>
      <c r="G17" s="7" t="s">
        <v>23</v>
      </c>
      <c r="H17" s="8" t="s">
        <v>23</v>
      </c>
      <c r="I17" s="7" t="s">
        <v>23</v>
      </c>
      <c r="J17" s="7" t="s">
        <v>23</v>
      </c>
      <c r="K17" s="3" t="s">
        <v>23</v>
      </c>
      <c r="L17" s="4" t="str">
        <f t="shared" ref="L17" si="23">_xlfn.CONCAT("",B17)</f>
        <v>Layout</v>
      </c>
      <c r="M17" s="4" t="str">
        <f t="shared" ref="M17" si="24">_xlfn.CONCAT(C17," ")</f>
        <v xml:space="preserve">Funcional </v>
      </c>
      <c r="N17" s="4" t="str">
        <f t="shared" si="2"/>
        <v xml:space="preserve">Construção </v>
      </c>
      <c r="O17" s="4" t="str">
        <f t="shared" ref="O17" si="25">_xlfn.CONCAT(E17," ")</f>
        <v xml:space="preserve">Prediais </v>
      </c>
      <c r="P17" s="4" t="str">
        <f t="shared" ref="P17" si="26">_xlfn.CONCAT(F17," ")</f>
        <v xml:space="preserve">Casa </v>
      </c>
      <c r="Q17" s="4" t="str">
        <f t="shared" ref="Q17" si="27">_xlfn.CONCAT(SUBSTITUTE(L17, "null", " ")," ",SUBSTITUTE(M17, "null", " ")," ",SUBSTITUTE(N17, "null", " ")," ",SUBSTITUTE(O17, "null", " ")," ", SUBSTITUTE(F17, "null", " "))</f>
        <v>Layout Funcional  Construção  Prediais  Casa</v>
      </c>
      <c r="R17" s="9" t="str">
        <f t="shared" si="4"/>
        <v>Consultar -</v>
      </c>
      <c r="S17" s="6" t="s">
        <v>24</v>
      </c>
      <c r="T17" s="6" t="s">
        <v>24</v>
      </c>
      <c r="U17" s="17" t="str">
        <f t="shared" ref="U17" si="28">_xlfn.CONCAT("Ambi-key_",A17)</f>
        <v>Ambi-key_17</v>
      </c>
    </row>
    <row r="18" spans="1:21" ht="8.4" customHeight="1" x14ac:dyDescent="0.3">
      <c r="A18" s="1">
        <v>18</v>
      </c>
      <c r="B18" s="11" t="s">
        <v>201</v>
      </c>
      <c r="C18" s="14" t="s">
        <v>21</v>
      </c>
      <c r="D18" s="53" t="s">
        <v>183</v>
      </c>
      <c r="E18" s="12" t="s">
        <v>176</v>
      </c>
      <c r="F18" s="12" t="s">
        <v>178</v>
      </c>
      <c r="G18" s="7" t="s">
        <v>23</v>
      </c>
      <c r="H18" s="8" t="s">
        <v>23</v>
      </c>
      <c r="I18" s="7" t="s">
        <v>23</v>
      </c>
      <c r="J18" s="7" t="s">
        <v>23</v>
      </c>
      <c r="K18" s="3" t="s">
        <v>23</v>
      </c>
      <c r="L18" s="4" t="str">
        <f t="shared" si="0"/>
        <v>Layout</v>
      </c>
      <c r="M18" s="4" t="str">
        <f t="shared" si="1"/>
        <v xml:space="preserve">Funcional </v>
      </c>
      <c r="N18" s="4" t="str">
        <f t="shared" si="2"/>
        <v xml:space="preserve">Construção </v>
      </c>
      <c r="O18" s="4" t="str">
        <f t="shared" si="1"/>
        <v xml:space="preserve">Prediais </v>
      </c>
      <c r="P18" s="4" t="str">
        <f t="shared" si="1"/>
        <v xml:space="preserve">Galpão </v>
      </c>
      <c r="Q18" s="4" t="str">
        <f t="shared" si="3"/>
        <v>Layout Funcional  Construção  Prediais  Galpão</v>
      </c>
      <c r="R18" s="9" t="str">
        <f t="shared" si="4"/>
        <v>Consultar -</v>
      </c>
      <c r="S18" s="6" t="s">
        <v>24</v>
      </c>
      <c r="T18" s="6" t="s">
        <v>24</v>
      </c>
      <c r="U18" s="17" t="str">
        <f t="shared" si="5"/>
        <v>Ambi-key_18</v>
      </c>
    </row>
    <row r="19" spans="1:21" ht="8.4" customHeight="1" x14ac:dyDescent="0.3">
      <c r="A19" s="1">
        <v>19</v>
      </c>
      <c r="B19" s="11" t="s">
        <v>201</v>
      </c>
      <c r="C19" s="14" t="s">
        <v>21</v>
      </c>
      <c r="D19" s="53" t="s">
        <v>208</v>
      </c>
      <c r="E19" s="12" t="s">
        <v>180</v>
      </c>
      <c r="F19" s="12" t="s">
        <v>179</v>
      </c>
      <c r="G19" s="7" t="s">
        <v>23</v>
      </c>
      <c r="H19" s="8" t="s">
        <v>23</v>
      </c>
      <c r="I19" s="7" t="s">
        <v>23</v>
      </c>
      <c r="J19" s="7" t="s">
        <v>23</v>
      </c>
      <c r="K19" s="3" t="s">
        <v>23</v>
      </c>
      <c r="L19" s="4" t="str">
        <f t="shared" si="0"/>
        <v>Layout</v>
      </c>
      <c r="M19" s="4" t="str">
        <f t="shared" si="1"/>
        <v xml:space="preserve">Funcional </v>
      </c>
      <c r="N19" s="4" t="str">
        <f t="shared" si="2"/>
        <v xml:space="preserve">Temáticas </v>
      </c>
      <c r="O19" s="4" t="str">
        <f t="shared" si="1"/>
        <v xml:space="preserve">Residencial </v>
      </c>
      <c r="P19" s="4" t="str">
        <f t="shared" si="1"/>
        <v xml:space="preserve">UnidadeHabitacional </v>
      </c>
      <c r="Q19" s="4" t="str">
        <f t="shared" si="3"/>
        <v>Layout Funcional  Temáticas  Residencial  UnidadeHabitacional</v>
      </c>
      <c r="R19" s="9" t="str">
        <f t="shared" si="4"/>
        <v>Consultar -</v>
      </c>
      <c r="S19" s="6" t="s">
        <v>24</v>
      </c>
      <c r="T19" s="6" t="s">
        <v>24</v>
      </c>
      <c r="U19" s="17" t="str">
        <f t="shared" si="5"/>
        <v>Ambi-key_19</v>
      </c>
    </row>
    <row r="20" spans="1:21" ht="8.4" customHeight="1" x14ac:dyDescent="0.3">
      <c r="A20" s="1">
        <v>20</v>
      </c>
      <c r="B20" s="11" t="s">
        <v>201</v>
      </c>
      <c r="C20" s="14" t="s">
        <v>21</v>
      </c>
      <c r="D20" s="53" t="s">
        <v>208</v>
      </c>
      <c r="E20" s="12" t="s">
        <v>180</v>
      </c>
      <c r="F20" s="12" t="s">
        <v>182</v>
      </c>
      <c r="G20" s="7" t="s">
        <v>23</v>
      </c>
      <c r="H20" s="8" t="s">
        <v>23</v>
      </c>
      <c r="I20" s="7" t="s">
        <v>23</v>
      </c>
      <c r="J20" s="7" t="s">
        <v>23</v>
      </c>
      <c r="K20" s="3" t="s">
        <v>23</v>
      </c>
      <c r="L20" s="4" t="str">
        <f t="shared" ref="L20:L21" si="29">_xlfn.CONCAT("",B20)</f>
        <v>Layout</v>
      </c>
      <c r="M20" s="4" t="str">
        <f t="shared" ref="M20:M21" si="30">_xlfn.CONCAT(C20," ")</f>
        <v xml:space="preserve">Funcional </v>
      </c>
      <c r="N20" s="4" t="str">
        <f t="shared" si="2"/>
        <v xml:space="preserve">Temáticas </v>
      </c>
      <c r="O20" s="4" t="str">
        <f t="shared" ref="O20:O21" si="31">_xlfn.CONCAT(E20," ")</f>
        <v xml:space="preserve">Residencial </v>
      </c>
      <c r="P20" s="4" t="str">
        <f t="shared" ref="P20:P21" si="32">_xlfn.CONCAT(F20," ")</f>
        <v xml:space="preserve">CasaGeminada </v>
      </c>
      <c r="Q20" s="4" t="str">
        <f t="shared" ref="Q20:Q21" si="33">_xlfn.CONCAT(SUBSTITUTE(L20, "null", " ")," ",SUBSTITUTE(M20, "null", " ")," ",SUBSTITUTE(N20, "null", " ")," ",SUBSTITUTE(O20, "null", " ")," ", SUBSTITUTE(F20, "null", " "))</f>
        <v>Layout Funcional  Temáticas  Residencial  CasaGeminada</v>
      </c>
      <c r="R20" s="9" t="str">
        <f t="shared" si="4"/>
        <v>Consultar -</v>
      </c>
      <c r="S20" s="6" t="s">
        <v>24</v>
      </c>
      <c r="T20" s="6" t="s">
        <v>24</v>
      </c>
      <c r="U20" s="17" t="str">
        <f t="shared" ref="U20:U21" si="34">_xlfn.CONCAT("Ambi-key_",A20)</f>
        <v>Ambi-key_20</v>
      </c>
    </row>
    <row r="21" spans="1:21" ht="8.4" customHeight="1" x14ac:dyDescent="0.3">
      <c r="A21" s="1">
        <v>21</v>
      </c>
      <c r="B21" s="11" t="s">
        <v>201</v>
      </c>
      <c r="C21" s="14" t="s">
        <v>21</v>
      </c>
      <c r="D21" s="53" t="s">
        <v>208</v>
      </c>
      <c r="E21" s="12" t="s">
        <v>180</v>
      </c>
      <c r="F21" s="12" t="s">
        <v>181</v>
      </c>
      <c r="G21" s="7" t="s">
        <v>23</v>
      </c>
      <c r="H21" s="8" t="s">
        <v>23</v>
      </c>
      <c r="I21" s="7" t="s">
        <v>23</v>
      </c>
      <c r="J21" s="7" t="s">
        <v>23</v>
      </c>
      <c r="K21" s="3" t="s">
        <v>23</v>
      </c>
      <c r="L21" s="4" t="str">
        <f t="shared" si="29"/>
        <v>Layout</v>
      </c>
      <c r="M21" s="4" t="str">
        <f t="shared" si="30"/>
        <v xml:space="preserve">Funcional </v>
      </c>
      <c r="N21" s="4" t="str">
        <f t="shared" si="2"/>
        <v xml:space="preserve">Temáticas </v>
      </c>
      <c r="O21" s="4" t="str">
        <f t="shared" si="31"/>
        <v xml:space="preserve">Residencial </v>
      </c>
      <c r="P21" s="4" t="str">
        <f t="shared" si="32"/>
        <v xml:space="preserve">Conjugado </v>
      </c>
      <c r="Q21" s="4" t="str">
        <f t="shared" si="33"/>
        <v>Layout Funcional  Temáticas  Residencial  Conjugado</v>
      </c>
      <c r="R21" s="9" t="str">
        <f t="shared" si="4"/>
        <v>Consultar -</v>
      </c>
      <c r="S21" s="6" t="s">
        <v>24</v>
      </c>
      <c r="T21" s="6" t="s">
        <v>24</v>
      </c>
      <c r="U21" s="17" t="str">
        <f t="shared" si="34"/>
        <v>Ambi-key_21</v>
      </c>
    </row>
    <row r="22" spans="1:21" ht="8.4" customHeight="1" x14ac:dyDescent="0.3">
      <c r="A22" s="1">
        <v>22</v>
      </c>
      <c r="B22" s="11" t="s">
        <v>201</v>
      </c>
      <c r="C22" s="14" t="s">
        <v>21</v>
      </c>
      <c r="D22" s="53" t="s">
        <v>208</v>
      </c>
      <c r="E22" s="12" t="s">
        <v>180</v>
      </c>
      <c r="F22" s="12" t="s">
        <v>36</v>
      </c>
      <c r="G22" s="7" t="s">
        <v>23</v>
      </c>
      <c r="H22" s="8" t="s">
        <v>23</v>
      </c>
      <c r="I22" s="7" t="s">
        <v>23</v>
      </c>
      <c r="J22" s="7" t="s">
        <v>23</v>
      </c>
      <c r="K22" s="3" t="s">
        <v>23</v>
      </c>
      <c r="L22" s="4" t="str">
        <f t="shared" si="0"/>
        <v>Layout</v>
      </c>
      <c r="M22" s="4" t="str">
        <f t="shared" si="1"/>
        <v xml:space="preserve">Funcional </v>
      </c>
      <c r="N22" s="4" t="str">
        <f t="shared" si="2"/>
        <v xml:space="preserve">Temáticas </v>
      </c>
      <c r="O22" s="4" t="str">
        <f t="shared" si="1"/>
        <v xml:space="preserve">Residencial </v>
      </c>
      <c r="P22" s="4" t="str">
        <f t="shared" si="1"/>
        <v xml:space="preserve">Apartamento </v>
      </c>
      <c r="Q22" s="4" t="str">
        <f t="shared" si="3"/>
        <v>Layout Funcional  Temáticas  Residencial  Apartamento</v>
      </c>
      <c r="R22" s="9" t="str">
        <f t="shared" si="4"/>
        <v>Consultar -</v>
      </c>
      <c r="S22" s="6" t="s">
        <v>24</v>
      </c>
      <c r="T22" s="6" t="s">
        <v>24</v>
      </c>
      <c r="U22" s="17" t="str">
        <f t="shared" si="5"/>
        <v>Ambi-key_22</v>
      </c>
    </row>
    <row r="23" spans="1:21" ht="8.4" customHeight="1" x14ac:dyDescent="0.3">
      <c r="A23" s="1">
        <v>23</v>
      </c>
      <c r="B23" s="11" t="s">
        <v>201</v>
      </c>
      <c r="C23" s="14" t="s">
        <v>21</v>
      </c>
      <c r="D23" s="53" t="s">
        <v>208</v>
      </c>
      <c r="E23" s="12" t="s">
        <v>180</v>
      </c>
      <c r="F23" s="12" t="s">
        <v>37</v>
      </c>
      <c r="G23" s="7" t="s">
        <v>23</v>
      </c>
      <c r="H23" s="8" t="s">
        <v>23</v>
      </c>
      <c r="I23" s="7" t="s">
        <v>23</v>
      </c>
      <c r="J23" s="7" t="s">
        <v>23</v>
      </c>
      <c r="K23" s="3" t="s">
        <v>23</v>
      </c>
      <c r="L23" s="4" t="str">
        <f t="shared" si="0"/>
        <v>Layout</v>
      </c>
      <c r="M23" s="4" t="str">
        <f t="shared" si="1"/>
        <v xml:space="preserve">Funcional </v>
      </c>
      <c r="N23" s="4" t="str">
        <f t="shared" si="2"/>
        <v xml:space="preserve">Temáticas </v>
      </c>
      <c r="O23" s="4" t="str">
        <f t="shared" si="1"/>
        <v xml:space="preserve">Residencial </v>
      </c>
      <c r="P23" s="4" t="str">
        <f t="shared" si="1"/>
        <v xml:space="preserve">ApartamentoDuplex </v>
      </c>
      <c r="Q23" s="4" t="str">
        <f t="shared" si="3"/>
        <v>Layout Funcional  Temáticas  Residencial  ApartamentoDuplex</v>
      </c>
      <c r="R23" s="9" t="str">
        <f t="shared" si="4"/>
        <v>Consultar -</v>
      </c>
      <c r="S23" s="6" t="s">
        <v>24</v>
      </c>
      <c r="T23" s="6" t="s">
        <v>24</v>
      </c>
      <c r="U23" s="17" t="str">
        <f t="shared" si="5"/>
        <v>Ambi-key_23</v>
      </c>
    </row>
    <row r="24" spans="1:21" ht="8.4" customHeight="1" x14ac:dyDescent="0.3">
      <c r="A24" s="1">
        <v>24</v>
      </c>
      <c r="B24" s="11" t="s">
        <v>201</v>
      </c>
      <c r="C24" s="14" t="s">
        <v>21</v>
      </c>
      <c r="D24" s="12" t="s">
        <v>170</v>
      </c>
      <c r="E24" s="12" t="s">
        <v>209</v>
      </c>
      <c r="F24" s="12" t="s">
        <v>38</v>
      </c>
      <c r="G24" s="10" t="s">
        <v>23</v>
      </c>
      <c r="H24" s="10" t="s">
        <v>23</v>
      </c>
      <c r="I24" s="10" t="s">
        <v>23</v>
      </c>
      <c r="J24" s="7" t="s">
        <v>23</v>
      </c>
      <c r="K24" s="3" t="s">
        <v>23</v>
      </c>
      <c r="L24" s="4" t="str">
        <f t="shared" ref="L24" si="35">_xlfn.CONCAT("",B24)</f>
        <v>Layout</v>
      </c>
      <c r="M24" s="4" t="str">
        <f t="shared" ref="M24" si="36">_xlfn.CONCAT(C24," ")</f>
        <v xml:space="preserve">Funcional </v>
      </c>
      <c r="N24" s="4" t="str">
        <f t="shared" ref="N24" si="37">_xlfn.CONCAT(D24," ")</f>
        <v xml:space="preserve">Ambientes </v>
      </c>
      <c r="O24" s="4" t="str">
        <f t="shared" ref="O24" si="38">_xlfn.CONCAT(E24," ")</f>
        <v xml:space="preserve">Fechados </v>
      </c>
      <c r="P24" s="5" t="str">
        <f t="shared" ref="P24" si="39">_xlfn.CONCAT(F24," ")</f>
        <v xml:space="preserve">Hall </v>
      </c>
      <c r="Q24" s="4" t="str">
        <f t="shared" ref="Q24" si="40">_xlfn.CONCAT(SUBSTITUTE(L24, "null", " ")," ",SUBSTITUTE(M24, "null", " ")," ",SUBSTITUTE(N24, "null", " ")," ",SUBSTITUTE(O24, "null", " ")," ", SUBSTITUTE(F24, "null", " "))</f>
        <v>Layout Funcional  Ambientes  Fechados  Hall</v>
      </c>
      <c r="R24" s="4" t="str">
        <f t="shared" si="4"/>
        <v>Consultar -</v>
      </c>
      <c r="S24" s="6" t="s">
        <v>24</v>
      </c>
      <c r="T24" s="6" t="s">
        <v>24</v>
      </c>
      <c r="U24" s="17" t="str">
        <f t="shared" ref="U24" si="41">_xlfn.CONCAT("Ambi-key_",A24)</f>
        <v>Ambi-key_24</v>
      </c>
    </row>
    <row r="25" spans="1:21" ht="8.4" customHeight="1" x14ac:dyDescent="0.3">
      <c r="A25" s="1">
        <v>25</v>
      </c>
      <c r="B25" s="11" t="s">
        <v>201</v>
      </c>
      <c r="C25" s="14" t="s">
        <v>21</v>
      </c>
      <c r="D25" s="12" t="s">
        <v>170</v>
      </c>
      <c r="E25" s="12" t="s">
        <v>209</v>
      </c>
      <c r="F25" s="12" t="s">
        <v>199</v>
      </c>
      <c r="G25" s="10" t="s">
        <v>23</v>
      </c>
      <c r="H25" s="10" t="s">
        <v>23</v>
      </c>
      <c r="I25" s="10" t="s">
        <v>23</v>
      </c>
      <c r="J25" s="7" t="s">
        <v>23</v>
      </c>
      <c r="K25" s="3" t="s">
        <v>23</v>
      </c>
      <c r="L25" s="4" t="str">
        <f t="shared" ref="L25:L26" si="42">_xlfn.CONCAT("",B25)</f>
        <v>Layout</v>
      </c>
      <c r="M25" s="4" t="str">
        <f t="shared" ref="M25:M26" si="43">_xlfn.CONCAT(C25," ")</f>
        <v xml:space="preserve">Funcional </v>
      </c>
      <c r="N25" s="4" t="str">
        <f t="shared" ref="N25:N26" si="44">_xlfn.CONCAT(D25," ")</f>
        <v xml:space="preserve">Ambientes </v>
      </c>
      <c r="O25" s="4" t="str">
        <f t="shared" ref="O25:O26" si="45">_xlfn.CONCAT(E25," ")</f>
        <v xml:space="preserve">Fechados </v>
      </c>
      <c r="P25" s="5" t="str">
        <f t="shared" ref="P25:P26" si="46">_xlfn.CONCAT(F25," ")</f>
        <v xml:space="preserve">Foyer </v>
      </c>
      <c r="Q25" s="4" t="str">
        <f t="shared" ref="Q25:Q26" si="47">_xlfn.CONCAT(SUBSTITUTE(L25, "null", " ")," ",SUBSTITUTE(M25, "null", " ")," ",SUBSTITUTE(N25, "null", " ")," ",SUBSTITUTE(O25, "null", " ")," ", SUBSTITUTE(F25, "null", " "))</f>
        <v>Layout Funcional  Ambientes  Fechados  Foyer</v>
      </c>
      <c r="R25" s="4" t="str">
        <f t="shared" si="4"/>
        <v>Consultar -</v>
      </c>
      <c r="S25" s="6" t="s">
        <v>24</v>
      </c>
      <c r="T25" s="6" t="s">
        <v>24</v>
      </c>
      <c r="U25" s="17" t="str">
        <f t="shared" ref="U25:U26" si="48">_xlfn.CONCAT("Ambi-key_",A25)</f>
        <v>Ambi-key_25</v>
      </c>
    </row>
    <row r="26" spans="1:21" ht="8.4" customHeight="1" x14ac:dyDescent="0.3">
      <c r="A26" s="1">
        <v>26</v>
      </c>
      <c r="B26" s="11" t="s">
        <v>201</v>
      </c>
      <c r="C26" s="14" t="s">
        <v>21</v>
      </c>
      <c r="D26" s="12" t="s">
        <v>170</v>
      </c>
      <c r="E26" s="12" t="s">
        <v>209</v>
      </c>
      <c r="F26" s="12" t="s">
        <v>198</v>
      </c>
      <c r="G26" s="10" t="s">
        <v>23</v>
      </c>
      <c r="H26" s="10" t="s">
        <v>23</v>
      </c>
      <c r="I26" s="10" t="s">
        <v>23</v>
      </c>
      <c r="J26" s="7" t="s">
        <v>23</v>
      </c>
      <c r="K26" s="3" t="s">
        <v>23</v>
      </c>
      <c r="L26" s="4" t="str">
        <f t="shared" si="42"/>
        <v>Layout</v>
      </c>
      <c r="M26" s="4" t="str">
        <f t="shared" si="43"/>
        <v xml:space="preserve">Funcional </v>
      </c>
      <c r="N26" s="4" t="str">
        <f t="shared" si="44"/>
        <v xml:space="preserve">Ambientes </v>
      </c>
      <c r="O26" s="4" t="str">
        <f t="shared" si="45"/>
        <v xml:space="preserve">Fechados </v>
      </c>
      <c r="P26" s="5" t="str">
        <f t="shared" si="46"/>
        <v xml:space="preserve">Lobby </v>
      </c>
      <c r="Q26" s="4" t="str">
        <f t="shared" si="47"/>
        <v>Layout Funcional  Ambientes  Fechados  Lobby</v>
      </c>
      <c r="R26" s="4" t="str">
        <f t="shared" si="4"/>
        <v>Consultar -</v>
      </c>
      <c r="S26" s="6" t="s">
        <v>24</v>
      </c>
      <c r="T26" s="6" t="s">
        <v>24</v>
      </c>
      <c r="U26" s="17" t="str">
        <f t="shared" si="48"/>
        <v>Ambi-key_26</v>
      </c>
    </row>
    <row r="27" spans="1:21" ht="8.4" customHeight="1" x14ac:dyDescent="0.3">
      <c r="A27" s="1">
        <v>27</v>
      </c>
      <c r="B27" s="11" t="s">
        <v>201</v>
      </c>
      <c r="C27" s="14" t="s">
        <v>21</v>
      </c>
      <c r="D27" s="12" t="s">
        <v>170</v>
      </c>
      <c r="E27" s="12" t="s">
        <v>209</v>
      </c>
      <c r="F27" s="12" t="s">
        <v>200</v>
      </c>
      <c r="G27" s="10" t="s">
        <v>23</v>
      </c>
      <c r="H27" s="10" t="s">
        <v>23</v>
      </c>
      <c r="I27" s="10" t="s">
        <v>23</v>
      </c>
      <c r="J27" s="7" t="s">
        <v>23</v>
      </c>
      <c r="K27" s="3" t="s">
        <v>23</v>
      </c>
      <c r="L27" s="4" t="str">
        <f t="shared" si="0"/>
        <v>Layout</v>
      </c>
      <c r="M27" s="4" t="str">
        <f t="shared" si="1"/>
        <v xml:space="preserve">Funcional </v>
      </c>
      <c r="N27" s="4" t="str">
        <f t="shared" si="2"/>
        <v xml:space="preserve">Ambientes </v>
      </c>
      <c r="O27" s="4" t="str">
        <f t="shared" si="1"/>
        <v xml:space="preserve">Fechados </v>
      </c>
      <c r="P27" s="5" t="str">
        <f t="shared" si="1"/>
        <v xml:space="preserve">Recepção </v>
      </c>
      <c r="Q27" s="4" t="str">
        <f t="shared" si="3"/>
        <v>Layout Funcional  Ambientes  Fechados  Recepção</v>
      </c>
      <c r="R27" s="4" t="str">
        <f t="shared" si="4"/>
        <v>Consultar -</v>
      </c>
      <c r="S27" s="6" t="s">
        <v>24</v>
      </c>
      <c r="T27" s="6" t="s">
        <v>24</v>
      </c>
      <c r="U27" s="17" t="str">
        <f t="shared" si="5"/>
        <v>Ambi-key_27</v>
      </c>
    </row>
    <row r="28" spans="1:21" ht="8.4" customHeight="1" x14ac:dyDescent="0.3">
      <c r="A28" s="1">
        <v>28</v>
      </c>
      <c r="B28" s="11" t="s">
        <v>201</v>
      </c>
      <c r="C28" s="14" t="s">
        <v>21</v>
      </c>
      <c r="D28" s="12" t="s">
        <v>170</v>
      </c>
      <c r="E28" s="12" t="s">
        <v>209</v>
      </c>
      <c r="F28" s="12" t="s">
        <v>39</v>
      </c>
      <c r="G28" s="10" t="s">
        <v>23</v>
      </c>
      <c r="H28" s="10" t="s">
        <v>23</v>
      </c>
      <c r="I28" s="10" t="s">
        <v>23</v>
      </c>
      <c r="J28" s="7" t="s">
        <v>23</v>
      </c>
      <c r="K28" s="3" t="s">
        <v>23</v>
      </c>
      <c r="L28" s="4" t="str">
        <f t="shared" ref="L28" si="49">_xlfn.CONCAT("",B28)</f>
        <v>Layout</v>
      </c>
      <c r="M28" s="4" t="str">
        <f t="shared" ref="M28" si="50">_xlfn.CONCAT(C28," ")</f>
        <v xml:space="preserve">Funcional </v>
      </c>
      <c r="N28" s="4" t="str">
        <f t="shared" ref="N28" si="51">_xlfn.CONCAT(D28," ")</f>
        <v xml:space="preserve">Ambientes </v>
      </c>
      <c r="O28" s="4" t="str">
        <f t="shared" ref="O28" si="52">_xlfn.CONCAT(E28," ")</f>
        <v xml:space="preserve">Fechados </v>
      </c>
      <c r="P28" s="5" t="str">
        <f t="shared" ref="P28" si="53">_xlfn.CONCAT(F28," ")</f>
        <v xml:space="preserve">Sala </v>
      </c>
      <c r="Q28" s="4" t="str">
        <f t="shared" ref="Q28" si="54">_xlfn.CONCAT(SUBSTITUTE(L28, "null", " ")," ",SUBSTITUTE(M28, "null", " ")," ",SUBSTITUTE(N28, "null", " ")," ",SUBSTITUTE(O28, "null", " ")," ", SUBSTITUTE(F28, "null", " "))</f>
        <v>Layout Funcional  Ambientes  Fechados  Sala</v>
      </c>
      <c r="R28" s="4" t="str">
        <f t="shared" si="4"/>
        <v>Consultar -</v>
      </c>
      <c r="S28" s="6" t="s">
        <v>24</v>
      </c>
      <c r="T28" s="6" t="s">
        <v>24</v>
      </c>
      <c r="U28" s="17" t="str">
        <f t="shared" ref="U28" si="55">_xlfn.CONCAT("Ambi-key_",A28)</f>
        <v>Ambi-key_28</v>
      </c>
    </row>
    <row r="29" spans="1:21" ht="8.4" customHeight="1" x14ac:dyDescent="0.3">
      <c r="A29" s="1">
        <v>29</v>
      </c>
      <c r="B29" s="11" t="s">
        <v>201</v>
      </c>
      <c r="C29" s="14" t="s">
        <v>21</v>
      </c>
      <c r="D29" s="12" t="s">
        <v>170</v>
      </c>
      <c r="E29" s="12" t="s">
        <v>209</v>
      </c>
      <c r="F29" s="12" t="s">
        <v>197</v>
      </c>
      <c r="G29" s="10" t="s">
        <v>23</v>
      </c>
      <c r="H29" s="10" t="s">
        <v>23</v>
      </c>
      <c r="I29" s="10" t="s">
        <v>23</v>
      </c>
      <c r="J29" s="7" t="s">
        <v>23</v>
      </c>
      <c r="K29" s="3" t="s">
        <v>23</v>
      </c>
      <c r="L29" s="4" t="str">
        <f t="shared" si="0"/>
        <v>Layout</v>
      </c>
      <c r="M29" s="4" t="str">
        <f t="shared" ref="M29:P54" si="56">_xlfn.CONCAT(C29," ")</f>
        <v xml:space="preserve">Funcional </v>
      </c>
      <c r="N29" s="4" t="str">
        <f t="shared" si="2"/>
        <v xml:space="preserve">Ambientes </v>
      </c>
      <c r="O29" s="4" t="str">
        <f t="shared" si="56"/>
        <v xml:space="preserve">Fechados </v>
      </c>
      <c r="P29" s="5" t="str">
        <f t="shared" si="56"/>
        <v xml:space="preserve">Salão </v>
      </c>
      <c r="Q29" s="4" t="str">
        <f t="shared" si="3"/>
        <v>Layout Funcional  Ambientes  Fechados  Salão</v>
      </c>
      <c r="R29" s="4" t="str">
        <f t="shared" si="4"/>
        <v>Consultar -</v>
      </c>
      <c r="S29" s="6" t="s">
        <v>24</v>
      </c>
      <c r="T29" s="6" t="s">
        <v>24</v>
      </c>
      <c r="U29" s="17" t="str">
        <f t="shared" si="5"/>
        <v>Ambi-key_29</v>
      </c>
    </row>
    <row r="30" spans="1:21" ht="8.4" customHeight="1" x14ac:dyDescent="0.3">
      <c r="A30" s="1">
        <v>30</v>
      </c>
      <c r="B30" s="11" t="s">
        <v>201</v>
      </c>
      <c r="C30" s="14" t="s">
        <v>21</v>
      </c>
      <c r="D30" s="12" t="s">
        <v>170</v>
      </c>
      <c r="E30" s="12" t="s">
        <v>209</v>
      </c>
      <c r="F30" s="12" t="s">
        <v>40</v>
      </c>
      <c r="G30" s="10" t="s">
        <v>23</v>
      </c>
      <c r="H30" s="10" t="s">
        <v>23</v>
      </c>
      <c r="I30" s="10" t="s">
        <v>23</v>
      </c>
      <c r="J30" s="7" t="s">
        <v>23</v>
      </c>
      <c r="K30" s="3" t="s">
        <v>23</v>
      </c>
      <c r="L30" s="4" t="str">
        <f t="shared" si="0"/>
        <v>Layout</v>
      </c>
      <c r="M30" s="4" t="str">
        <f t="shared" si="56"/>
        <v xml:space="preserve">Funcional </v>
      </c>
      <c r="N30" s="4" t="str">
        <f t="shared" si="2"/>
        <v xml:space="preserve">Ambientes </v>
      </c>
      <c r="O30" s="4" t="str">
        <f t="shared" si="56"/>
        <v xml:space="preserve">Fechados </v>
      </c>
      <c r="P30" s="5" t="str">
        <f t="shared" si="56"/>
        <v xml:space="preserve">Quarto </v>
      </c>
      <c r="Q30" s="4" t="str">
        <f t="shared" si="3"/>
        <v>Layout Funcional  Ambientes  Fechados  Quarto</v>
      </c>
      <c r="R30" s="4" t="str">
        <f t="shared" si="4"/>
        <v>Consultar -</v>
      </c>
      <c r="S30" s="6" t="s">
        <v>24</v>
      </c>
      <c r="T30" s="6" t="s">
        <v>24</v>
      </c>
      <c r="U30" s="17" t="str">
        <f t="shared" si="5"/>
        <v>Ambi-key_30</v>
      </c>
    </row>
    <row r="31" spans="1:21" ht="8.4" customHeight="1" x14ac:dyDescent="0.3">
      <c r="A31" s="1">
        <v>31</v>
      </c>
      <c r="B31" s="11" t="s">
        <v>201</v>
      </c>
      <c r="C31" s="14" t="s">
        <v>21</v>
      </c>
      <c r="D31" s="12" t="s">
        <v>170</v>
      </c>
      <c r="E31" s="12" t="s">
        <v>209</v>
      </c>
      <c r="F31" s="12" t="s">
        <v>41</v>
      </c>
      <c r="G31" s="10" t="s">
        <v>23</v>
      </c>
      <c r="H31" s="10" t="s">
        <v>23</v>
      </c>
      <c r="I31" s="10" t="s">
        <v>23</v>
      </c>
      <c r="J31" s="7" t="s">
        <v>23</v>
      </c>
      <c r="K31" s="3" t="s">
        <v>23</v>
      </c>
      <c r="L31" s="4" t="str">
        <f t="shared" si="0"/>
        <v>Layout</v>
      </c>
      <c r="M31" s="4" t="str">
        <f t="shared" si="56"/>
        <v xml:space="preserve">Funcional </v>
      </c>
      <c r="N31" s="4" t="str">
        <f t="shared" si="2"/>
        <v xml:space="preserve">Ambientes </v>
      </c>
      <c r="O31" s="4" t="str">
        <f t="shared" si="56"/>
        <v xml:space="preserve">Fechados </v>
      </c>
      <c r="P31" s="5" t="str">
        <f t="shared" si="56"/>
        <v xml:space="preserve">Cozinha </v>
      </c>
      <c r="Q31" s="4" t="str">
        <f t="shared" si="3"/>
        <v>Layout Funcional  Ambientes  Fechados  Cozinha</v>
      </c>
      <c r="R31" s="4" t="str">
        <f t="shared" si="4"/>
        <v>Consultar -</v>
      </c>
      <c r="S31" s="6" t="s">
        <v>24</v>
      </c>
      <c r="T31" s="6" t="s">
        <v>24</v>
      </c>
      <c r="U31" s="17" t="str">
        <f t="shared" si="5"/>
        <v>Ambi-key_31</v>
      </c>
    </row>
    <row r="32" spans="1:21" ht="8.4" customHeight="1" x14ac:dyDescent="0.3">
      <c r="A32" s="1">
        <v>32</v>
      </c>
      <c r="B32" s="11" t="s">
        <v>201</v>
      </c>
      <c r="C32" s="14" t="s">
        <v>21</v>
      </c>
      <c r="D32" s="12" t="s">
        <v>170</v>
      </c>
      <c r="E32" s="12" t="s">
        <v>209</v>
      </c>
      <c r="F32" s="12" t="s">
        <v>42</v>
      </c>
      <c r="G32" s="10" t="s">
        <v>23</v>
      </c>
      <c r="H32" s="10" t="s">
        <v>23</v>
      </c>
      <c r="I32" s="10" t="s">
        <v>23</v>
      </c>
      <c r="J32" s="7" t="s">
        <v>23</v>
      </c>
      <c r="K32" s="3" t="s">
        <v>23</v>
      </c>
      <c r="L32" s="4" t="str">
        <f t="shared" si="0"/>
        <v>Layout</v>
      </c>
      <c r="M32" s="4" t="str">
        <f t="shared" si="56"/>
        <v xml:space="preserve">Funcional </v>
      </c>
      <c r="N32" s="4" t="str">
        <f t="shared" si="2"/>
        <v xml:space="preserve">Ambientes </v>
      </c>
      <c r="O32" s="4" t="str">
        <f t="shared" si="56"/>
        <v xml:space="preserve">Fechados </v>
      </c>
      <c r="P32" s="5" t="str">
        <f t="shared" si="56"/>
        <v xml:space="preserve">WC </v>
      </c>
      <c r="Q32" s="4" t="str">
        <f t="shared" si="3"/>
        <v>Layout Funcional  Ambientes  Fechados  WC</v>
      </c>
      <c r="R32" s="4" t="str">
        <f t="shared" si="4"/>
        <v>Consultar -</v>
      </c>
      <c r="S32" s="6" t="s">
        <v>24</v>
      </c>
      <c r="T32" s="6" t="s">
        <v>24</v>
      </c>
      <c r="U32" s="17" t="str">
        <f t="shared" si="5"/>
        <v>Ambi-key_32</v>
      </c>
    </row>
    <row r="33" spans="1:21" ht="8.4" customHeight="1" x14ac:dyDescent="0.3">
      <c r="A33" s="1">
        <v>33</v>
      </c>
      <c r="B33" s="11" t="s">
        <v>201</v>
      </c>
      <c r="C33" s="14" t="s">
        <v>21</v>
      </c>
      <c r="D33" s="12" t="s">
        <v>170</v>
      </c>
      <c r="E33" s="12" t="s">
        <v>209</v>
      </c>
      <c r="F33" s="12" t="s">
        <v>43</v>
      </c>
      <c r="G33" s="10" t="s">
        <v>23</v>
      </c>
      <c r="H33" s="10" t="s">
        <v>23</v>
      </c>
      <c r="I33" s="10" t="s">
        <v>23</v>
      </c>
      <c r="J33" s="7" t="s">
        <v>23</v>
      </c>
      <c r="K33" s="3" t="s">
        <v>23</v>
      </c>
      <c r="L33" s="4" t="str">
        <f t="shared" si="0"/>
        <v>Layout</v>
      </c>
      <c r="M33" s="4" t="str">
        <f t="shared" si="56"/>
        <v xml:space="preserve">Funcional </v>
      </c>
      <c r="N33" s="4" t="str">
        <f t="shared" si="2"/>
        <v xml:space="preserve">Ambientes </v>
      </c>
      <c r="O33" s="4" t="str">
        <f t="shared" si="56"/>
        <v xml:space="preserve">Fechados </v>
      </c>
      <c r="P33" s="5" t="str">
        <f t="shared" si="56"/>
        <v xml:space="preserve">Banheiro </v>
      </c>
      <c r="Q33" s="4" t="str">
        <f t="shared" si="3"/>
        <v>Layout Funcional  Ambientes  Fechados  Banheiro</v>
      </c>
      <c r="R33" s="4" t="str">
        <f t="shared" si="4"/>
        <v>Consultar -</v>
      </c>
      <c r="S33" s="6" t="s">
        <v>24</v>
      </c>
      <c r="T33" s="6" t="s">
        <v>24</v>
      </c>
      <c r="U33" s="17" t="str">
        <f t="shared" si="5"/>
        <v>Ambi-key_33</v>
      </c>
    </row>
    <row r="34" spans="1:21" ht="8.4" customHeight="1" x14ac:dyDescent="0.3">
      <c r="A34" s="1">
        <v>34</v>
      </c>
      <c r="B34" s="11" t="s">
        <v>201</v>
      </c>
      <c r="C34" s="14" t="s">
        <v>21</v>
      </c>
      <c r="D34" s="12" t="s">
        <v>170</v>
      </c>
      <c r="E34" s="12" t="s">
        <v>209</v>
      </c>
      <c r="F34" s="12" t="s">
        <v>44</v>
      </c>
      <c r="G34" s="10" t="s">
        <v>23</v>
      </c>
      <c r="H34" s="10" t="s">
        <v>23</v>
      </c>
      <c r="I34" s="10" t="s">
        <v>23</v>
      </c>
      <c r="J34" s="7" t="s">
        <v>23</v>
      </c>
      <c r="K34" s="3" t="s">
        <v>23</v>
      </c>
      <c r="L34" s="4" t="str">
        <f t="shared" si="0"/>
        <v>Layout</v>
      </c>
      <c r="M34" s="4" t="str">
        <f t="shared" si="56"/>
        <v xml:space="preserve">Funcional </v>
      </c>
      <c r="N34" s="4" t="str">
        <f t="shared" si="2"/>
        <v xml:space="preserve">Ambientes </v>
      </c>
      <c r="O34" s="4" t="str">
        <f t="shared" si="56"/>
        <v xml:space="preserve">Fechados </v>
      </c>
      <c r="P34" s="5" t="str">
        <f t="shared" si="56"/>
        <v xml:space="preserve">BanheiroSocial </v>
      </c>
      <c r="Q34" s="4" t="str">
        <f t="shared" si="3"/>
        <v>Layout Funcional  Ambientes  Fechados  BanheiroSocial</v>
      </c>
      <c r="R34" s="4" t="str">
        <f t="shared" si="4"/>
        <v>Consultar -</v>
      </c>
      <c r="S34" s="6" t="s">
        <v>24</v>
      </c>
      <c r="T34" s="6" t="s">
        <v>24</v>
      </c>
      <c r="U34" s="17" t="str">
        <f t="shared" si="5"/>
        <v>Ambi-key_34</v>
      </c>
    </row>
    <row r="35" spans="1:21" ht="8.4" customHeight="1" x14ac:dyDescent="0.3">
      <c r="A35" s="1">
        <v>35</v>
      </c>
      <c r="B35" s="11" t="s">
        <v>201</v>
      </c>
      <c r="C35" s="14" t="s">
        <v>21</v>
      </c>
      <c r="D35" s="12" t="s">
        <v>170</v>
      </c>
      <c r="E35" s="12" t="s">
        <v>209</v>
      </c>
      <c r="F35" s="12" t="s">
        <v>45</v>
      </c>
      <c r="G35" s="10" t="s">
        <v>23</v>
      </c>
      <c r="H35" s="10" t="s">
        <v>23</v>
      </c>
      <c r="I35" s="10" t="s">
        <v>23</v>
      </c>
      <c r="J35" s="7" t="s">
        <v>23</v>
      </c>
      <c r="K35" s="3" t="s">
        <v>23</v>
      </c>
      <c r="L35" s="4" t="str">
        <f t="shared" si="0"/>
        <v>Layout</v>
      </c>
      <c r="M35" s="4" t="str">
        <f t="shared" si="56"/>
        <v xml:space="preserve">Funcional </v>
      </c>
      <c r="N35" s="4" t="str">
        <f t="shared" si="2"/>
        <v xml:space="preserve">Ambientes </v>
      </c>
      <c r="O35" s="4" t="str">
        <f t="shared" si="56"/>
        <v xml:space="preserve">Fechados </v>
      </c>
      <c r="P35" s="5" t="str">
        <f t="shared" si="56"/>
        <v xml:space="preserve">BanheiroFeminino </v>
      </c>
      <c r="Q35" s="4" t="str">
        <f t="shared" si="3"/>
        <v>Layout Funcional  Ambientes  Fechados  BanheiroFeminino</v>
      </c>
      <c r="R35" s="4" t="str">
        <f t="shared" ref="R35:R54" si="57">_xlfn.CONCAT("Consultar ",S35)</f>
        <v>Consultar -</v>
      </c>
      <c r="S35" s="6" t="s">
        <v>24</v>
      </c>
      <c r="T35" s="6" t="s">
        <v>24</v>
      </c>
      <c r="U35" s="17" t="str">
        <f t="shared" si="5"/>
        <v>Ambi-key_35</v>
      </c>
    </row>
    <row r="36" spans="1:21" ht="8.4" customHeight="1" x14ac:dyDescent="0.3">
      <c r="A36" s="1">
        <v>36</v>
      </c>
      <c r="B36" s="11" t="s">
        <v>201</v>
      </c>
      <c r="C36" s="14" t="s">
        <v>21</v>
      </c>
      <c r="D36" s="12" t="s">
        <v>170</v>
      </c>
      <c r="E36" s="12" t="s">
        <v>209</v>
      </c>
      <c r="F36" s="12" t="s">
        <v>46</v>
      </c>
      <c r="G36" s="10" t="s">
        <v>23</v>
      </c>
      <c r="H36" s="10" t="s">
        <v>23</v>
      </c>
      <c r="I36" s="10" t="s">
        <v>23</v>
      </c>
      <c r="J36" s="7" t="s">
        <v>23</v>
      </c>
      <c r="K36" s="3" t="s">
        <v>23</v>
      </c>
      <c r="L36" s="4" t="str">
        <f t="shared" si="0"/>
        <v>Layout</v>
      </c>
      <c r="M36" s="4" t="str">
        <f t="shared" si="56"/>
        <v xml:space="preserve">Funcional </v>
      </c>
      <c r="N36" s="4" t="str">
        <f t="shared" si="2"/>
        <v xml:space="preserve">Ambientes </v>
      </c>
      <c r="O36" s="4" t="str">
        <f t="shared" si="56"/>
        <v xml:space="preserve">Fechados </v>
      </c>
      <c r="P36" s="5" t="str">
        <f t="shared" si="56"/>
        <v xml:space="preserve">BanheiroMasculino </v>
      </c>
      <c r="Q36" s="4" t="str">
        <f t="shared" si="3"/>
        <v>Layout Funcional  Ambientes  Fechados  BanheiroMasculino</v>
      </c>
      <c r="R36" s="4" t="str">
        <f t="shared" si="57"/>
        <v>Consultar -</v>
      </c>
      <c r="S36" s="6" t="s">
        <v>24</v>
      </c>
      <c r="T36" s="6" t="s">
        <v>24</v>
      </c>
      <c r="U36" s="17" t="str">
        <f t="shared" si="5"/>
        <v>Ambi-key_36</v>
      </c>
    </row>
    <row r="37" spans="1:21" ht="8.4" customHeight="1" x14ac:dyDescent="0.3">
      <c r="A37" s="1">
        <v>37</v>
      </c>
      <c r="B37" s="11" t="s">
        <v>201</v>
      </c>
      <c r="C37" s="14" t="s">
        <v>21</v>
      </c>
      <c r="D37" s="12" t="s">
        <v>170</v>
      </c>
      <c r="E37" s="12" t="s">
        <v>209</v>
      </c>
      <c r="F37" s="12" t="s">
        <v>47</v>
      </c>
      <c r="G37" s="10" t="s">
        <v>23</v>
      </c>
      <c r="H37" s="10" t="s">
        <v>23</v>
      </c>
      <c r="I37" s="10" t="s">
        <v>23</v>
      </c>
      <c r="J37" s="7" t="s">
        <v>23</v>
      </c>
      <c r="K37" s="3" t="s">
        <v>23</v>
      </c>
      <c r="L37" s="4" t="str">
        <f t="shared" si="0"/>
        <v>Layout</v>
      </c>
      <c r="M37" s="4" t="str">
        <f t="shared" si="56"/>
        <v xml:space="preserve">Funcional </v>
      </c>
      <c r="N37" s="4" t="str">
        <f t="shared" si="2"/>
        <v xml:space="preserve">Ambientes </v>
      </c>
      <c r="O37" s="4" t="str">
        <f t="shared" si="56"/>
        <v xml:space="preserve">Fechados </v>
      </c>
      <c r="P37" s="5" t="str">
        <f t="shared" si="56"/>
        <v xml:space="preserve">Circulação </v>
      </c>
      <c r="Q37" s="4" t="str">
        <f t="shared" si="3"/>
        <v>Layout Funcional  Ambientes  Fechados  Circulação</v>
      </c>
      <c r="R37" s="4" t="str">
        <f t="shared" si="57"/>
        <v>Consultar -</v>
      </c>
      <c r="S37" s="6" t="s">
        <v>24</v>
      </c>
      <c r="T37" s="6" t="s">
        <v>24</v>
      </c>
      <c r="U37" s="17" t="str">
        <f t="shared" si="5"/>
        <v>Ambi-key_37</v>
      </c>
    </row>
    <row r="38" spans="1:21" ht="8.4" customHeight="1" x14ac:dyDescent="0.3">
      <c r="A38" s="1">
        <v>38</v>
      </c>
      <c r="B38" s="11" t="s">
        <v>201</v>
      </c>
      <c r="C38" s="11" t="s">
        <v>21</v>
      </c>
      <c r="D38" s="12" t="s">
        <v>170</v>
      </c>
      <c r="E38" s="12" t="s">
        <v>209</v>
      </c>
      <c r="F38" s="13" t="s">
        <v>48</v>
      </c>
      <c r="G38" s="3" t="s">
        <v>23</v>
      </c>
      <c r="H38" s="3" t="s">
        <v>23</v>
      </c>
      <c r="I38" s="3" t="s">
        <v>23</v>
      </c>
      <c r="J38" s="7" t="s">
        <v>23</v>
      </c>
      <c r="K38" s="3" t="s">
        <v>23</v>
      </c>
      <c r="L38" s="4" t="str">
        <f t="shared" ref="L38:L39" si="58">_xlfn.CONCAT("",B38)</f>
        <v>Layout</v>
      </c>
      <c r="M38" s="5" t="str">
        <f t="shared" ref="M38:M39" si="59">_xlfn.CONCAT(C38," ")</f>
        <v xml:space="preserve">Funcional </v>
      </c>
      <c r="N38" s="5" t="str">
        <f t="shared" ref="N38:N39" si="60">_xlfn.CONCAT(D38," ")</f>
        <v xml:space="preserve">Ambientes </v>
      </c>
      <c r="O38" s="5" t="str">
        <f t="shared" ref="O38:O39" si="61">_xlfn.CONCAT(E38," ")</f>
        <v xml:space="preserve">Fechados </v>
      </c>
      <c r="P38" s="5" t="str">
        <f t="shared" ref="P38:P39" si="62">_xlfn.CONCAT(F38," ")</f>
        <v xml:space="preserve">AreaServiço </v>
      </c>
      <c r="Q38" s="5" t="str">
        <f t="shared" ref="Q38:Q39" si="63">_xlfn.CONCAT(SUBSTITUTE(L38, "null", " ")," ",SUBSTITUTE(M38, "null", " ")," ",SUBSTITUTE(N38, "null", " ")," ",SUBSTITUTE(O38, "null", " ")," ", SUBSTITUTE(F38, "null", " "))</f>
        <v>Layout Funcional  Ambientes  Fechados  AreaServiço</v>
      </c>
      <c r="R38" s="5" t="str">
        <f t="shared" ref="R38:R39" si="64">_xlfn.CONCAT("Consultar ",S38)</f>
        <v>Consultar -</v>
      </c>
      <c r="S38" s="6" t="s">
        <v>24</v>
      </c>
      <c r="T38" s="6" t="s">
        <v>24</v>
      </c>
      <c r="U38" s="17" t="str">
        <f t="shared" ref="U38:U39" si="65">_xlfn.CONCAT("Ambi-key_",A38)</f>
        <v>Ambi-key_38</v>
      </c>
    </row>
    <row r="39" spans="1:21" ht="8.4" customHeight="1" x14ac:dyDescent="0.3">
      <c r="A39" s="1">
        <v>39</v>
      </c>
      <c r="B39" s="11" t="s">
        <v>201</v>
      </c>
      <c r="C39" s="11" t="s">
        <v>21</v>
      </c>
      <c r="D39" s="12" t="s">
        <v>170</v>
      </c>
      <c r="E39" s="12" t="s">
        <v>210</v>
      </c>
      <c r="F39" s="13" t="s">
        <v>212</v>
      </c>
      <c r="G39" s="3" t="s">
        <v>23</v>
      </c>
      <c r="H39" s="3" t="s">
        <v>23</v>
      </c>
      <c r="I39" s="3" t="s">
        <v>23</v>
      </c>
      <c r="J39" s="7" t="s">
        <v>23</v>
      </c>
      <c r="K39" s="3" t="s">
        <v>23</v>
      </c>
      <c r="L39" s="4" t="str">
        <f t="shared" si="58"/>
        <v>Layout</v>
      </c>
      <c r="M39" s="5" t="str">
        <f t="shared" si="59"/>
        <v xml:space="preserve">Funcional </v>
      </c>
      <c r="N39" s="5" t="str">
        <f t="shared" si="60"/>
        <v xml:space="preserve">Ambientes </v>
      </c>
      <c r="O39" s="5" t="str">
        <f t="shared" si="61"/>
        <v xml:space="preserve">Abertos </v>
      </c>
      <c r="P39" s="5" t="str">
        <f t="shared" si="62"/>
        <v xml:space="preserve">Estacionamento </v>
      </c>
      <c r="Q39" s="5" t="str">
        <f t="shared" si="63"/>
        <v>Layout Funcional  Ambientes  Abertos  Estacionamento</v>
      </c>
      <c r="R39" s="5" t="str">
        <f t="shared" si="64"/>
        <v>Consultar -</v>
      </c>
      <c r="S39" s="6" t="s">
        <v>24</v>
      </c>
      <c r="T39" s="6" t="s">
        <v>24</v>
      </c>
      <c r="U39" s="17" t="str">
        <f t="shared" si="65"/>
        <v>Ambi-key_39</v>
      </c>
    </row>
    <row r="40" spans="1:21" ht="8.4" customHeight="1" x14ac:dyDescent="0.3">
      <c r="A40" s="1">
        <v>40</v>
      </c>
      <c r="B40" s="11" t="s">
        <v>201</v>
      </c>
      <c r="C40" s="11" t="s">
        <v>21</v>
      </c>
      <c r="D40" s="12" t="s">
        <v>170</v>
      </c>
      <c r="E40" s="12" t="s">
        <v>210</v>
      </c>
      <c r="F40" s="13" t="s">
        <v>211</v>
      </c>
      <c r="G40" s="3" t="s">
        <v>23</v>
      </c>
      <c r="H40" s="3" t="s">
        <v>23</v>
      </c>
      <c r="I40" s="3" t="s">
        <v>23</v>
      </c>
      <c r="J40" s="7" t="s">
        <v>23</v>
      </c>
      <c r="K40" s="3" t="s">
        <v>23</v>
      </c>
      <c r="L40" s="4" t="str">
        <f t="shared" si="0"/>
        <v>Layout</v>
      </c>
      <c r="M40" s="5" t="str">
        <f t="shared" si="56"/>
        <v xml:space="preserve">Funcional </v>
      </c>
      <c r="N40" s="5" t="str">
        <f t="shared" si="2"/>
        <v xml:space="preserve">Ambientes </v>
      </c>
      <c r="O40" s="5" t="str">
        <f t="shared" si="56"/>
        <v xml:space="preserve">Abertos </v>
      </c>
      <c r="P40" s="5" t="str">
        <f t="shared" si="56"/>
        <v xml:space="preserve">Jardim </v>
      </c>
      <c r="Q40" s="5" t="str">
        <f t="shared" si="3"/>
        <v>Layout Funcional  Ambientes  Abertos  Jardim</v>
      </c>
      <c r="R40" s="5" t="str">
        <f t="shared" si="57"/>
        <v>Consultar -</v>
      </c>
      <c r="S40" s="6" t="s">
        <v>24</v>
      </c>
      <c r="T40" s="6" t="s">
        <v>24</v>
      </c>
      <c r="U40" s="17" t="str">
        <f t="shared" si="5"/>
        <v>Ambi-key_40</v>
      </c>
    </row>
    <row r="41" spans="1:21" ht="8.4" customHeight="1" x14ac:dyDescent="0.3">
      <c r="A41" s="1">
        <v>41</v>
      </c>
      <c r="B41" s="11" t="s">
        <v>201</v>
      </c>
      <c r="C41" s="11" t="s">
        <v>21</v>
      </c>
      <c r="D41" s="12" t="s">
        <v>170</v>
      </c>
      <c r="E41" s="13" t="s">
        <v>214</v>
      </c>
      <c r="F41" s="13" t="s">
        <v>191</v>
      </c>
      <c r="G41" s="3" t="s">
        <v>23</v>
      </c>
      <c r="H41" s="3" t="s">
        <v>23</v>
      </c>
      <c r="I41" s="3" t="s">
        <v>23</v>
      </c>
      <c r="J41" s="7" t="s">
        <v>23</v>
      </c>
      <c r="K41" s="3" t="s">
        <v>23</v>
      </c>
      <c r="L41" s="4" t="str">
        <f t="shared" si="0"/>
        <v>Layout</v>
      </c>
      <c r="M41" s="5" t="str">
        <f t="shared" si="56"/>
        <v xml:space="preserve">Funcional </v>
      </c>
      <c r="N41" s="5" t="str">
        <f t="shared" si="2"/>
        <v xml:space="preserve">Ambientes </v>
      </c>
      <c r="O41" s="5" t="str">
        <f t="shared" si="56"/>
        <v xml:space="preserve">Conectores </v>
      </c>
      <c r="P41" s="5" t="str">
        <f t="shared" si="56"/>
        <v xml:space="preserve">EscadaEscape </v>
      </c>
      <c r="Q41" s="5" t="str">
        <f t="shared" si="3"/>
        <v>Layout Funcional  Ambientes  Conectores  EscadaEscape</v>
      </c>
      <c r="R41" s="5" t="str">
        <f t="shared" si="57"/>
        <v>Consultar -</v>
      </c>
      <c r="S41" s="6" t="s">
        <v>24</v>
      </c>
      <c r="T41" s="6" t="s">
        <v>24</v>
      </c>
      <c r="U41" s="17" t="str">
        <f t="shared" si="5"/>
        <v>Ambi-key_41</v>
      </c>
    </row>
    <row r="42" spans="1:21" ht="8.4" customHeight="1" x14ac:dyDescent="0.3">
      <c r="A42" s="1">
        <v>42</v>
      </c>
      <c r="B42" s="11" t="s">
        <v>201</v>
      </c>
      <c r="C42" s="11" t="s">
        <v>21</v>
      </c>
      <c r="D42" s="12" t="s">
        <v>170</v>
      </c>
      <c r="E42" s="13" t="s">
        <v>214</v>
      </c>
      <c r="F42" s="13" t="s">
        <v>192</v>
      </c>
      <c r="G42" s="3" t="s">
        <v>23</v>
      </c>
      <c r="H42" s="3" t="s">
        <v>23</v>
      </c>
      <c r="I42" s="3" t="s">
        <v>23</v>
      </c>
      <c r="J42" s="7" t="s">
        <v>23</v>
      </c>
      <c r="K42" s="3" t="s">
        <v>23</v>
      </c>
      <c r="L42" s="4" t="str">
        <f t="shared" ref="L42:L47" si="66">_xlfn.CONCAT("",B42)</f>
        <v>Layout</v>
      </c>
      <c r="M42" s="5" t="str">
        <f t="shared" ref="M42:M47" si="67">_xlfn.CONCAT(C42," ")</f>
        <v xml:space="preserve">Funcional </v>
      </c>
      <c r="N42" s="5" t="str">
        <f t="shared" ref="N42:N47" si="68">_xlfn.CONCAT(D42," ")</f>
        <v xml:space="preserve">Ambientes </v>
      </c>
      <c r="O42" s="5" t="str">
        <f t="shared" ref="O42:O47" si="69">_xlfn.CONCAT(E42," ")</f>
        <v xml:space="preserve">Conectores </v>
      </c>
      <c r="P42" s="5" t="str">
        <f t="shared" ref="P42:P47" si="70">_xlfn.CONCAT(F42," ")</f>
        <v xml:space="preserve">EscadaInterna </v>
      </c>
      <c r="Q42" s="5" t="str">
        <f t="shared" ref="Q42:Q47" si="71">_xlfn.CONCAT(SUBSTITUTE(L42, "null", " ")," ",SUBSTITUTE(M42, "null", " ")," ",SUBSTITUTE(N42, "null", " ")," ",SUBSTITUTE(O42, "null", " ")," ", SUBSTITUTE(F42, "null", " "))</f>
        <v>Layout Funcional  Ambientes  Conectores  EscadaInterna</v>
      </c>
      <c r="R42" s="5" t="str">
        <f t="shared" si="57"/>
        <v>Consultar -</v>
      </c>
      <c r="S42" s="6" t="s">
        <v>24</v>
      </c>
      <c r="T42" s="6" t="s">
        <v>24</v>
      </c>
      <c r="U42" s="17" t="str">
        <f t="shared" ref="U42:U47" si="72">_xlfn.CONCAT("Ambi-key_",A42)</f>
        <v>Ambi-key_42</v>
      </c>
    </row>
    <row r="43" spans="1:21" ht="8.4" customHeight="1" x14ac:dyDescent="0.3">
      <c r="A43" s="1">
        <v>43</v>
      </c>
      <c r="B43" s="11" t="s">
        <v>201</v>
      </c>
      <c r="C43" s="11" t="s">
        <v>21</v>
      </c>
      <c r="D43" s="12" t="s">
        <v>170</v>
      </c>
      <c r="E43" s="13" t="s">
        <v>214</v>
      </c>
      <c r="F43" s="13" t="s">
        <v>190</v>
      </c>
      <c r="G43" s="3" t="s">
        <v>23</v>
      </c>
      <c r="H43" s="3" t="s">
        <v>23</v>
      </c>
      <c r="I43" s="3" t="s">
        <v>23</v>
      </c>
      <c r="J43" s="7" t="s">
        <v>23</v>
      </c>
      <c r="K43" s="3" t="s">
        <v>23</v>
      </c>
      <c r="L43" s="4" t="str">
        <f t="shared" ref="L43:L46" si="73">_xlfn.CONCAT("",B43)</f>
        <v>Layout</v>
      </c>
      <c r="M43" s="5" t="str">
        <f t="shared" ref="M43:M46" si="74">_xlfn.CONCAT(C43," ")</f>
        <v xml:space="preserve">Funcional </v>
      </c>
      <c r="N43" s="5" t="str">
        <f t="shared" ref="N43:N46" si="75">_xlfn.CONCAT(D43," ")</f>
        <v xml:space="preserve">Ambientes </v>
      </c>
      <c r="O43" s="5" t="str">
        <f t="shared" ref="O43:O46" si="76">_xlfn.CONCAT(E43," ")</f>
        <v xml:space="preserve">Conectores </v>
      </c>
      <c r="P43" s="5" t="str">
        <f t="shared" ref="P43:P46" si="77">_xlfn.CONCAT(F43," ")</f>
        <v xml:space="preserve">ElevadorSocial </v>
      </c>
      <c r="Q43" s="5" t="str">
        <f t="shared" ref="Q43:Q46" si="78">_xlfn.CONCAT(SUBSTITUTE(L43, "null", " ")," ",SUBSTITUTE(M43, "null", " ")," ",SUBSTITUTE(N43, "null", " ")," ",SUBSTITUTE(O43, "null", " ")," ", SUBSTITUTE(F43, "null", " "))</f>
        <v>Layout Funcional  Ambientes  Conectores  ElevadorSocial</v>
      </c>
      <c r="R43" s="5" t="str">
        <f t="shared" si="57"/>
        <v>Consultar -</v>
      </c>
      <c r="S43" s="6" t="s">
        <v>24</v>
      </c>
      <c r="T43" s="6" t="s">
        <v>24</v>
      </c>
      <c r="U43" s="17" t="str">
        <f t="shared" ref="U43:U46" si="79">_xlfn.CONCAT("Ambi-key_",A43)</f>
        <v>Ambi-key_43</v>
      </c>
    </row>
    <row r="44" spans="1:21" ht="8.4" customHeight="1" x14ac:dyDescent="0.3">
      <c r="A44" s="1">
        <v>44</v>
      </c>
      <c r="B44" s="11" t="s">
        <v>201</v>
      </c>
      <c r="C44" s="11" t="s">
        <v>21</v>
      </c>
      <c r="D44" s="12" t="s">
        <v>170</v>
      </c>
      <c r="E44" s="13" t="s">
        <v>214</v>
      </c>
      <c r="F44" s="13" t="s">
        <v>193</v>
      </c>
      <c r="G44" s="3" t="s">
        <v>23</v>
      </c>
      <c r="H44" s="3" t="s">
        <v>23</v>
      </c>
      <c r="I44" s="3" t="s">
        <v>23</v>
      </c>
      <c r="J44" s="7" t="s">
        <v>23</v>
      </c>
      <c r="K44" s="3" t="s">
        <v>23</v>
      </c>
      <c r="L44" s="4" t="str">
        <f t="shared" si="73"/>
        <v>Layout</v>
      </c>
      <c r="M44" s="5" t="str">
        <f t="shared" si="74"/>
        <v xml:space="preserve">Funcional </v>
      </c>
      <c r="N44" s="5" t="str">
        <f t="shared" si="75"/>
        <v xml:space="preserve">Ambientes </v>
      </c>
      <c r="O44" s="5" t="str">
        <f t="shared" si="76"/>
        <v xml:space="preserve">Conectores </v>
      </c>
      <c r="P44" s="5" t="str">
        <f t="shared" si="77"/>
        <v xml:space="preserve">ElevadorDeServiço </v>
      </c>
      <c r="Q44" s="5" t="str">
        <f t="shared" si="78"/>
        <v>Layout Funcional  Ambientes  Conectores  ElevadorDeServiço</v>
      </c>
      <c r="R44" s="5" t="str">
        <f t="shared" si="57"/>
        <v>Consultar -</v>
      </c>
      <c r="S44" s="6" t="s">
        <v>24</v>
      </c>
      <c r="T44" s="6" t="s">
        <v>24</v>
      </c>
      <c r="U44" s="17" t="str">
        <f t="shared" si="79"/>
        <v>Ambi-key_44</v>
      </c>
    </row>
    <row r="45" spans="1:21" ht="8.4" customHeight="1" x14ac:dyDescent="0.3">
      <c r="A45" s="1">
        <v>45</v>
      </c>
      <c r="B45" s="11" t="s">
        <v>201</v>
      </c>
      <c r="C45" s="11" t="s">
        <v>21</v>
      </c>
      <c r="D45" s="12" t="s">
        <v>170</v>
      </c>
      <c r="E45" s="13" t="s">
        <v>214</v>
      </c>
      <c r="F45" s="13" t="s">
        <v>194</v>
      </c>
      <c r="G45" s="3" t="s">
        <v>23</v>
      </c>
      <c r="H45" s="3" t="s">
        <v>23</v>
      </c>
      <c r="I45" s="3" t="s">
        <v>23</v>
      </c>
      <c r="J45" s="7" t="s">
        <v>23</v>
      </c>
      <c r="K45" s="3" t="s">
        <v>23</v>
      </c>
      <c r="L45" s="4" t="str">
        <f t="shared" si="73"/>
        <v>Layout</v>
      </c>
      <c r="M45" s="5" t="str">
        <f t="shared" si="74"/>
        <v xml:space="preserve">Funcional </v>
      </c>
      <c r="N45" s="5" t="str">
        <f t="shared" si="75"/>
        <v xml:space="preserve">Ambientes </v>
      </c>
      <c r="O45" s="5" t="str">
        <f t="shared" si="76"/>
        <v xml:space="preserve">Conectores </v>
      </c>
      <c r="P45" s="5" t="str">
        <f t="shared" si="77"/>
        <v xml:space="preserve">ElevadorDeCarga </v>
      </c>
      <c r="Q45" s="5" t="str">
        <f t="shared" si="78"/>
        <v>Layout Funcional  Ambientes  Conectores  ElevadorDeCarga</v>
      </c>
      <c r="R45" s="5" t="str">
        <f t="shared" si="57"/>
        <v>Consultar -</v>
      </c>
      <c r="S45" s="6" t="s">
        <v>24</v>
      </c>
      <c r="T45" s="6" t="s">
        <v>24</v>
      </c>
      <c r="U45" s="17" t="str">
        <f t="shared" si="79"/>
        <v>Ambi-key_45</v>
      </c>
    </row>
    <row r="46" spans="1:21" ht="8.4" customHeight="1" x14ac:dyDescent="0.3">
      <c r="A46" s="1">
        <v>46</v>
      </c>
      <c r="B46" s="11" t="s">
        <v>201</v>
      </c>
      <c r="C46" s="11" t="s">
        <v>21</v>
      </c>
      <c r="D46" s="12" t="s">
        <v>170</v>
      </c>
      <c r="E46" s="13" t="s">
        <v>214</v>
      </c>
      <c r="F46" s="13" t="s">
        <v>196</v>
      </c>
      <c r="G46" s="3" t="s">
        <v>23</v>
      </c>
      <c r="H46" s="3" t="s">
        <v>23</v>
      </c>
      <c r="I46" s="3" t="s">
        <v>23</v>
      </c>
      <c r="J46" s="7" t="s">
        <v>23</v>
      </c>
      <c r="K46" s="3" t="s">
        <v>23</v>
      </c>
      <c r="L46" s="4" t="str">
        <f t="shared" si="73"/>
        <v>Layout</v>
      </c>
      <c r="M46" s="5" t="str">
        <f t="shared" si="74"/>
        <v xml:space="preserve">Funcional </v>
      </c>
      <c r="N46" s="5" t="str">
        <f t="shared" si="75"/>
        <v xml:space="preserve">Ambientes </v>
      </c>
      <c r="O46" s="5" t="str">
        <f t="shared" si="76"/>
        <v xml:space="preserve">Conectores </v>
      </c>
      <c r="P46" s="5" t="str">
        <f t="shared" si="77"/>
        <v xml:space="preserve">RampaPedestre </v>
      </c>
      <c r="Q46" s="5" t="str">
        <f t="shared" si="78"/>
        <v>Layout Funcional  Ambientes  Conectores  RampaPedestre</v>
      </c>
      <c r="R46" s="5" t="str">
        <f t="shared" si="57"/>
        <v>Consultar -</v>
      </c>
      <c r="S46" s="6" t="s">
        <v>24</v>
      </c>
      <c r="T46" s="6" t="s">
        <v>24</v>
      </c>
      <c r="U46" s="17" t="str">
        <f t="shared" si="79"/>
        <v>Ambi-key_46</v>
      </c>
    </row>
    <row r="47" spans="1:21" ht="8.4" customHeight="1" x14ac:dyDescent="0.3">
      <c r="A47" s="1">
        <v>47</v>
      </c>
      <c r="B47" s="11" t="s">
        <v>201</v>
      </c>
      <c r="C47" s="11" t="s">
        <v>21</v>
      </c>
      <c r="D47" s="12" t="s">
        <v>170</v>
      </c>
      <c r="E47" s="13" t="s">
        <v>214</v>
      </c>
      <c r="F47" s="13" t="s">
        <v>195</v>
      </c>
      <c r="G47" s="3" t="s">
        <v>23</v>
      </c>
      <c r="H47" s="3" t="s">
        <v>23</v>
      </c>
      <c r="I47" s="3" t="s">
        <v>23</v>
      </c>
      <c r="J47" s="7" t="s">
        <v>23</v>
      </c>
      <c r="K47" s="3" t="s">
        <v>23</v>
      </c>
      <c r="L47" s="4" t="str">
        <f t="shared" si="66"/>
        <v>Layout</v>
      </c>
      <c r="M47" s="5" t="str">
        <f t="shared" si="67"/>
        <v xml:space="preserve">Funcional </v>
      </c>
      <c r="N47" s="5" t="str">
        <f t="shared" si="68"/>
        <v xml:space="preserve">Ambientes </v>
      </c>
      <c r="O47" s="5" t="str">
        <f t="shared" si="69"/>
        <v xml:space="preserve">Conectores </v>
      </c>
      <c r="P47" s="5" t="str">
        <f t="shared" si="70"/>
        <v xml:space="preserve">RampaVeicular </v>
      </c>
      <c r="Q47" s="5" t="str">
        <f t="shared" si="71"/>
        <v>Layout Funcional  Ambientes  Conectores  RampaVeicular</v>
      </c>
      <c r="R47" s="5" t="str">
        <f t="shared" si="57"/>
        <v>Consultar -</v>
      </c>
      <c r="S47" s="6" t="s">
        <v>24</v>
      </c>
      <c r="T47" s="6" t="s">
        <v>24</v>
      </c>
      <c r="U47" s="17" t="str">
        <f t="shared" si="72"/>
        <v>Ambi-key_47</v>
      </c>
    </row>
    <row r="48" spans="1:21" ht="8.4" customHeight="1" x14ac:dyDescent="0.3">
      <c r="A48" s="1">
        <v>48</v>
      </c>
      <c r="B48" s="11" t="s">
        <v>201</v>
      </c>
      <c r="C48" s="11" t="s">
        <v>21</v>
      </c>
      <c r="D48" s="12" t="s">
        <v>170</v>
      </c>
      <c r="E48" s="13" t="s">
        <v>213</v>
      </c>
      <c r="F48" s="13" t="s">
        <v>206</v>
      </c>
      <c r="G48" s="3" t="s">
        <v>23</v>
      </c>
      <c r="H48" s="3" t="s">
        <v>23</v>
      </c>
      <c r="I48" s="3" t="s">
        <v>23</v>
      </c>
      <c r="J48" s="7" t="s">
        <v>23</v>
      </c>
      <c r="K48" s="3" t="s">
        <v>23</v>
      </c>
      <c r="L48" s="4" t="str">
        <f t="shared" ref="L48" si="80">_xlfn.CONCAT("",B48)</f>
        <v>Layout</v>
      </c>
      <c r="M48" s="5" t="str">
        <f t="shared" ref="M48" si="81">_xlfn.CONCAT(C48," ")</f>
        <v xml:space="preserve">Funcional </v>
      </c>
      <c r="N48" s="5" t="str">
        <f t="shared" ref="N48" si="82">_xlfn.CONCAT(D48," ")</f>
        <v xml:space="preserve">Ambientes </v>
      </c>
      <c r="O48" s="5" t="str">
        <f t="shared" ref="O48" si="83">_xlfn.CONCAT(E48," ")</f>
        <v xml:space="preserve">Técnicos </v>
      </c>
      <c r="P48" s="5" t="str">
        <f t="shared" ref="P48" si="84">_xlfn.CONCAT(F48," ")</f>
        <v xml:space="preserve">Shaft </v>
      </c>
      <c r="Q48" s="5" t="str">
        <f t="shared" ref="Q48" si="85">_xlfn.CONCAT(SUBSTITUTE(L48, "null", " ")," ",SUBSTITUTE(M48, "null", " ")," ",SUBSTITUTE(N48, "null", " ")," ",SUBSTITUTE(O48, "null", " ")," ", SUBSTITUTE(F48, "null", " "))</f>
        <v>Layout Funcional  Ambientes  Técnicos  Shaft</v>
      </c>
      <c r="R48" s="5" t="str">
        <f t="shared" ref="R48" si="86">_xlfn.CONCAT("Consultar ",S48)</f>
        <v>Consultar -</v>
      </c>
      <c r="S48" s="6" t="s">
        <v>24</v>
      </c>
      <c r="T48" s="6" t="s">
        <v>24</v>
      </c>
      <c r="U48" s="17" t="str">
        <f t="shared" ref="U48" si="87">_xlfn.CONCAT("Ambi-key_",A48)</f>
        <v>Ambi-key_48</v>
      </c>
    </row>
    <row r="49" spans="1:21" ht="8.4" customHeight="1" x14ac:dyDescent="0.3">
      <c r="A49" s="1">
        <v>49</v>
      </c>
      <c r="B49" s="11" t="s">
        <v>201</v>
      </c>
      <c r="C49" s="11" t="s">
        <v>21</v>
      </c>
      <c r="D49" s="12" t="s">
        <v>170</v>
      </c>
      <c r="E49" s="13" t="s">
        <v>213</v>
      </c>
      <c r="F49" s="13" t="s">
        <v>184</v>
      </c>
      <c r="G49" s="3" t="s">
        <v>23</v>
      </c>
      <c r="H49" s="3" t="s">
        <v>23</v>
      </c>
      <c r="I49" s="3" t="s">
        <v>23</v>
      </c>
      <c r="J49" s="7" t="s">
        <v>23</v>
      </c>
      <c r="K49" s="3" t="s">
        <v>23</v>
      </c>
      <c r="L49" s="4" t="str">
        <f t="shared" si="0"/>
        <v>Layout</v>
      </c>
      <c r="M49" s="5" t="str">
        <f t="shared" si="56"/>
        <v xml:space="preserve">Funcional </v>
      </c>
      <c r="N49" s="5" t="str">
        <f t="shared" si="2"/>
        <v xml:space="preserve">Ambientes </v>
      </c>
      <c r="O49" s="5" t="str">
        <f t="shared" si="56"/>
        <v xml:space="preserve">Técnicos </v>
      </c>
      <c r="P49" s="5" t="str">
        <f t="shared" si="56"/>
        <v xml:space="preserve">ShaftHidráulico </v>
      </c>
      <c r="Q49" s="5" t="str">
        <f t="shared" ref="Q49:Q54" si="88">_xlfn.CONCAT(SUBSTITUTE(L49, "null", " ")," ",SUBSTITUTE(M49, "null", " ")," ",SUBSTITUTE(N49, "null", " ")," ",SUBSTITUTE(O49, "null", " ")," ", SUBSTITUTE(F49, "null", " "))</f>
        <v>Layout Funcional  Ambientes  Técnicos  ShaftHidráulico</v>
      </c>
      <c r="R49" s="5" t="str">
        <f t="shared" si="57"/>
        <v>Consultar -</v>
      </c>
      <c r="S49" s="6" t="s">
        <v>24</v>
      </c>
      <c r="T49" s="6" t="s">
        <v>24</v>
      </c>
      <c r="U49" s="17" t="str">
        <f t="shared" si="5"/>
        <v>Ambi-key_49</v>
      </c>
    </row>
    <row r="50" spans="1:21" ht="8.4" customHeight="1" x14ac:dyDescent="0.3">
      <c r="A50" s="1">
        <v>50</v>
      </c>
      <c r="B50" s="11" t="s">
        <v>201</v>
      </c>
      <c r="C50" s="11" t="s">
        <v>21</v>
      </c>
      <c r="D50" s="12" t="s">
        <v>170</v>
      </c>
      <c r="E50" s="13" t="s">
        <v>213</v>
      </c>
      <c r="F50" s="13" t="s">
        <v>185</v>
      </c>
      <c r="G50" s="3" t="s">
        <v>23</v>
      </c>
      <c r="H50" s="3" t="s">
        <v>23</v>
      </c>
      <c r="I50" s="3" t="s">
        <v>23</v>
      </c>
      <c r="J50" s="7" t="s">
        <v>23</v>
      </c>
      <c r="K50" s="3" t="s">
        <v>23</v>
      </c>
      <c r="L50" s="4" t="str">
        <f t="shared" ref="L50:L53" si="89">_xlfn.CONCAT("",B50)</f>
        <v>Layout</v>
      </c>
      <c r="M50" s="5" t="str">
        <f t="shared" ref="M50:M53" si="90">_xlfn.CONCAT(C50," ")</f>
        <v xml:space="preserve">Funcional </v>
      </c>
      <c r="N50" s="5" t="str">
        <f t="shared" ref="N50:N53" si="91">_xlfn.CONCAT(D50," ")</f>
        <v xml:space="preserve">Ambientes </v>
      </c>
      <c r="O50" s="5" t="str">
        <f t="shared" ref="O50:O53" si="92">_xlfn.CONCAT(E50," ")</f>
        <v xml:space="preserve">Técnicos </v>
      </c>
      <c r="P50" s="5" t="str">
        <f t="shared" ref="P50:P53" si="93">_xlfn.CONCAT(F50," ")</f>
        <v xml:space="preserve">ShaftQuímico </v>
      </c>
      <c r="Q50" s="5" t="str">
        <f t="shared" si="88"/>
        <v>Layout Funcional  Ambientes  Técnicos  ShaftQuímico</v>
      </c>
      <c r="R50" s="5" t="str">
        <f t="shared" si="57"/>
        <v>Consultar -</v>
      </c>
      <c r="S50" s="6" t="s">
        <v>24</v>
      </c>
      <c r="T50" s="6" t="s">
        <v>24</v>
      </c>
      <c r="U50" s="17" t="str">
        <f t="shared" ref="U50:U53" si="94">_xlfn.CONCAT("Ambi-key_",A50)</f>
        <v>Ambi-key_50</v>
      </c>
    </row>
    <row r="51" spans="1:21" ht="8.4" customHeight="1" x14ac:dyDescent="0.3">
      <c r="A51" s="1">
        <v>51</v>
      </c>
      <c r="B51" s="11" t="s">
        <v>201</v>
      </c>
      <c r="C51" s="11" t="s">
        <v>21</v>
      </c>
      <c r="D51" s="12" t="s">
        <v>170</v>
      </c>
      <c r="E51" s="13" t="s">
        <v>213</v>
      </c>
      <c r="F51" s="13" t="s">
        <v>188</v>
      </c>
      <c r="G51" s="3" t="s">
        <v>23</v>
      </c>
      <c r="H51" s="3" t="s">
        <v>23</v>
      </c>
      <c r="I51" s="3" t="s">
        <v>23</v>
      </c>
      <c r="J51" s="7" t="s">
        <v>23</v>
      </c>
      <c r="K51" s="3" t="s">
        <v>23</v>
      </c>
      <c r="L51" s="4" t="str">
        <f t="shared" ref="L51" si="95">_xlfn.CONCAT("",B51)</f>
        <v>Layout</v>
      </c>
      <c r="M51" s="5" t="str">
        <f t="shared" ref="M51" si="96">_xlfn.CONCAT(C51," ")</f>
        <v xml:space="preserve">Funcional </v>
      </c>
      <c r="N51" s="5" t="str">
        <f t="shared" ref="N51" si="97">_xlfn.CONCAT(D51," ")</f>
        <v xml:space="preserve">Ambientes </v>
      </c>
      <c r="O51" s="5" t="str">
        <f t="shared" ref="O51" si="98">_xlfn.CONCAT(E51," ")</f>
        <v xml:space="preserve">Técnicos </v>
      </c>
      <c r="P51" s="5" t="str">
        <f t="shared" ref="P51" si="99">_xlfn.CONCAT(F51," ")</f>
        <v xml:space="preserve">ShaftElétrica </v>
      </c>
      <c r="Q51" s="5" t="str">
        <f t="shared" si="88"/>
        <v>Layout Funcional  Ambientes  Técnicos  ShaftElétrica</v>
      </c>
      <c r="R51" s="5" t="str">
        <f t="shared" si="57"/>
        <v>Consultar -</v>
      </c>
      <c r="S51" s="6" t="s">
        <v>24</v>
      </c>
      <c r="T51" s="6" t="s">
        <v>24</v>
      </c>
      <c r="U51" s="17" t="str">
        <f t="shared" ref="U51" si="100">_xlfn.CONCAT("Ambi-key_",A51)</f>
        <v>Ambi-key_51</v>
      </c>
    </row>
    <row r="52" spans="1:21" ht="8.4" customHeight="1" x14ac:dyDescent="0.3">
      <c r="A52" s="1">
        <v>52</v>
      </c>
      <c r="B52" s="11" t="s">
        <v>201</v>
      </c>
      <c r="C52" s="11" t="s">
        <v>21</v>
      </c>
      <c r="D52" s="12" t="s">
        <v>170</v>
      </c>
      <c r="E52" s="13" t="s">
        <v>213</v>
      </c>
      <c r="F52" s="13" t="s">
        <v>189</v>
      </c>
      <c r="G52" s="3" t="s">
        <v>23</v>
      </c>
      <c r="H52" s="3" t="s">
        <v>23</v>
      </c>
      <c r="I52" s="3" t="s">
        <v>23</v>
      </c>
      <c r="J52" s="7" t="s">
        <v>23</v>
      </c>
      <c r="K52" s="3" t="s">
        <v>23</v>
      </c>
      <c r="L52" s="4" t="str">
        <f t="shared" si="89"/>
        <v>Layout</v>
      </c>
      <c r="M52" s="5" t="str">
        <f t="shared" si="90"/>
        <v xml:space="preserve">Funcional </v>
      </c>
      <c r="N52" s="5" t="str">
        <f t="shared" si="91"/>
        <v xml:space="preserve">Ambientes </v>
      </c>
      <c r="O52" s="5" t="str">
        <f t="shared" si="92"/>
        <v xml:space="preserve">Técnicos </v>
      </c>
      <c r="P52" s="5" t="str">
        <f t="shared" si="93"/>
        <v xml:space="preserve">ShaftDados </v>
      </c>
      <c r="Q52" s="5" t="str">
        <f t="shared" si="88"/>
        <v>Layout Funcional  Ambientes  Técnicos  ShaftDados</v>
      </c>
      <c r="R52" s="5" t="str">
        <f t="shared" si="57"/>
        <v>Consultar -</v>
      </c>
      <c r="S52" s="6" t="s">
        <v>24</v>
      </c>
      <c r="T52" s="6" t="s">
        <v>24</v>
      </c>
      <c r="U52" s="17" t="str">
        <f t="shared" si="94"/>
        <v>Ambi-key_52</v>
      </c>
    </row>
    <row r="53" spans="1:21" ht="8.4" customHeight="1" x14ac:dyDescent="0.3">
      <c r="A53" s="1">
        <v>53</v>
      </c>
      <c r="B53" s="11" t="s">
        <v>201</v>
      </c>
      <c r="C53" s="11" t="s">
        <v>21</v>
      </c>
      <c r="D53" s="12" t="s">
        <v>170</v>
      </c>
      <c r="E53" s="13" t="s">
        <v>213</v>
      </c>
      <c r="F53" s="13" t="s">
        <v>187</v>
      </c>
      <c r="G53" s="3" t="s">
        <v>23</v>
      </c>
      <c r="H53" s="3" t="s">
        <v>23</v>
      </c>
      <c r="I53" s="3" t="s">
        <v>23</v>
      </c>
      <c r="J53" s="7" t="s">
        <v>23</v>
      </c>
      <c r="K53" s="3" t="s">
        <v>23</v>
      </c>
      <c r="L53" s="4" t="str">
        <f t="shared" si="89"/>
        <v>Layout</v>
      </c>
      <c r="M53" s="5" t="str">
        <f t="shared" si="90"/>
        <v xml:space="preserve">Funcional </v>
      </c>
      <c r="N53" s="5" t="str">
        <f t="shared" si="91"/>
        <v xml:space="preserve">Ambientes </v>
      </c>
      <c r="O53" s="5" t="str">
        <f t="shared" si="92"/>
        <v xml:space="preserve">Técnicos </v>
      </c>
      <c r="P53" s="5" t="str">
        <f t="shared" si="93"/>
        <v xml:space="preserve">PlenumArCondicionado </v>
      </c>
      <c r="Q53" s="5" t="str">
        <f t="shared" si="88"/>
        <v>Layout Funcional  Ambientes  Técnicos  PlenumArCondicionado</v>
      </c>
      <c r="R53" s="5" t="str">
        <f t="shared" si="57"/>
        <v>Consultar -</v>
      </c>
      <c r="S53" s="6" t="s">
        <v>24</v>
      </c>
      <c r="T53" s="6" t="s">
        <v>24</v>
      </c>
      <c r="U53" s="17" t="str">
        <f t="shared" si="94"/>
        <v>Ambi-key_53</v>
      </c>
    </row>
    <row r="54" spans="1:21" ht="8.4" customHeight="1" x14ac:dyDescent="0.3">
      <c r="A54" s="1">
        <v>54</v>
      </c>
      <c r="B54" s="11" t="s">
        <v>201</v>
      </c>
      <c r="C54" s="11" t="s">
        <v>21</v>
      </c>
      <c r="D54" s="12" t="s">
        <v>170</v>
      </c>
      <c r="E54" s="13" t="s">
        <v>213</v>
      </c>
      <c r="F54" s="13" t="s">
        <v>186</v>
      </c>
      <c r="G54" s="3" t="s">
        <v>23</v>
      </c>
      <c r="H54" s="3" t="s">
        <v>23</v>
      </c>
      <c r="I54" s="3" t="s">
        <v>23</v>
      </c>
      <c r="J54" s="7" t="s">
        <v>23</v>
      </c>
      <c r="K54" s="3" t="s">
        <v>23</v>
      </c>
      <c r="L54" s="4" t="str">
        <f t="shared" si="0"/>
        <v>Layout</v>
      </c>
      <c r="M54" s="5" t="str">
        <f t="shared" si="56"/>
        <v xml:space="preserve">Funcional </v>
      </c>
      <c r="N54" s="5" t="str">
        <f t="shared" si="2"/>
        <v xml:space="preserve">Ambientes </v>
      </c>
      <c r="O54" s="5" t="str">
        <f t="shared" si="56"/>
        <v xml:space="preserve">Técnicos </v>
      </c>
      <c r="P54" s="5" t="str">
        <f t="shared" si="56"/>
        <v xml:space="preserve">PlenumVentilação </v>
      </c>
      <c r="Q54" s="5" t="str">
        <f t="shared" si="88"/>
        <v>Layout Funcional  Ambientes  Técnicos  PlenumVentilação</v>
      </c>
      <c r="R54" s="5" t="str">
        <f t="shared" si="57"/>
        <v>Consultar -</v>
      </c>
      <c r="S54" s="6" t="s">
        <v>24</v>
      </c>
      <c r="T54" s="6" t="s">
        <v>24</v>
      </c>
      <c r="U54" s="17" t="str">
        <f t="shared" si="5"/>
        <v>Ambi-key_54</v>
      </c>
    </row>
  </sheetData>
  <conditionalFormatting sqref="F1">
    <cfRule type="duplicateValues" dxfId="67" priority="32"/>
    <cfRule type="duplicateValues" dxfId="66" priority="33"/>
  </conditionalFormatting>
  <conditionalFormatting sqref="F1:F1048576">
    <cfRule type="duplicateValues" dxfId="65" priority="17"/>
  </conditionalFormatting>
  <conditionalFormatting sqref="F2:F3">
    <cfRule type="duplicateValues" dxfId="64" priority="36"/>
    <cfRule type="duplicateValues" dxfId="63" priority="37"/>
  </conditionalFormatting>
  <conditionalFormatting sqref="F2:F9">
    <cfRule type="duplicateValues" dxfId="62" priority="38"/>
    <cfRule type="duplicateValues" dxfId="61" priority="39"/>
    <cfRule type="duplicateValues" dxfId="60" priority="40"/>
    <cfRule type="duplicateValues" dxfId="59" priority="41"/>
    <cfRule type="duplicateValues" dxfId="58" priority="42"/>
  </conditionalFormatting>
  <conditionalFormatting sqref="F4:F6">
    <cfRule type="duplicateValues" dxfId="57" priority="19"/>
    <cfRule type="duplicateValues" dxfId="56" priority="20"/>
  </conditionalFormatting>
  <conditionalFormatting sqref="F7:F9">
    <cfRule type="duplicateValues" dxfId="55" priority="34"/>
    <cfRule type="duplicateValues" dxfId="54" priority="35"/>
  </conditionalFormatting>
  <conditionalFormatting sqref="F39:F40">
    <cfRule type="duplicateValues" dxfId="53" priority="1"/>
    <cfRule type="duplicateValues" dxfId="52" priority="2"/>
    <cfRule type="duplicateValues" dxfId="51" priority="3"/>
    <cfRule type="duplicateValues" dxfId="50" priority="4"/>
    <cfRule type="duplicateValues" dxfId="49" priority="5"/>
    <cfRule type="duplicateValues" dxfId="48" priority="6"/>
    <cfRule type="duplicateValues" dxfId="47" priority="7"/>
    <cfRule type="duplicateValues" dxfId="46" priority="8"/>
    <cfRule type="duplicateValues" dxfId="45" priority="9"/>
  </conditionalFormatting>
  <conditionalFormatting sqref="F48:F54 F1">
    <cfRule type="duplicateValues" dxfId="44" priority="46"/>
    <cfRule type="duplicateValues" dxfId="43" priority="47"/>
    <cfRule type="duplicateValues" dxfId="42" priority="48"/>
    <cfRule type="duplicateValues" dxfId="41" priority="49"/>
    <cfRule type="duplicateValues" dxfId="40" priority="50"/>
    <cfRule type="duplicateValues" dxfId="39" priority="51"/>
    <cfRule type="duplicateValues" dxfId="38" priority="52"/>
    <cfRule type="duplicateValues" dxfId="37" priority="53"/>
    <cfRule type="duplicateValues" dxfId="36" priority="54"/>
  </conditionalFormatting>
  <conditionalFormatting sqref="G1:K1 G2:I3 G4:K54">
    <cfRule type="cellIs" dxfId="35" priority="23" operator="equal">
      <formula>"null"</formula>
    </cfRule>
  </conditionalFormatting>
  <conditionalFormatting sqref="J2:K13 K14 J15:K16">
    <cfRule type="cellIs" dxfId="34" priority="21" operator="equal">
      <formula>"null"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C129-3D93-4242-A2EC-9815009C8C5A}">
  <dimension ref="A1:V80"/>
  <sheetViews>
    <sheetView tabSelected="1" zoomScale="145" zoomScaleNormal="145" workbookViewId="0">
      <pane ySplit="1" topLeftCell="A53" activePane="bottomLeft" state="frozen"/>
      <selection pane="bottomLeft" activeCell="C8" sqref="C8"/>
    </sheetView>
  </sheetViews>
  <sheetFormatPr defaultRowHeight="7.8" customHeight="1" x14ac:dyDescent="0.3"/>
  <cols>
    <col min="1" max="1" width="2.21875" bestFit="1" customWidth="1"/>
    <col min="2" max="2" width="6.109375" bestFit="1" customWidth="1"/>
    <col min="3" max="3" width="12" customWidth="1"/>
    <col min="4" max="4" width="15.109375" bestFit="1" customWidth="1"/>
    <col min="5" max="5" width="6.109375" bestFit="1" customWidth="1"/>
    <col min="6" max="6" width="11.33203125" bestFit="1" customWidth="1"/>
    <col min="7" max="7" width="12.6640625" bestFit="1" customWidth="1"/>
    <col min="8" max="8" width="6.44140625" bestFit="1" customWidth="1"/>
    <col min="9" max="10" width="7.33203125" bestFit="1" customWidth="1"/>
    <col min="11" max="11" width="5.33203125" bestFit="1" customWidth="1"/>
    <col min="12" max="12" width="6.77734375" bestFit="1" customWidth="1"/>
    <col min="13" max="13" width="3.6640625" bestFit="1" customWidth="1"/>
    <col min="14" max="14" width="4.21875" bestFit="1" customWidth="1"/>
    <col min="15" max="15" width="6.5546875" bestFit="1" customWidth="1"/>
    <col min="16" max="16" width="4.77734375" bestFit="1" customWidth="1"/>
    <col min="17" max="17" width="4" bestFit="1" customWidth="1"/>
    <col min="18" max="18" width="4.33203125" bestFit="1" customWidth="1"/>
    <col min="19" max="19" width="5.21875" bestFit="1" customWidth="1"/>
    <col min="20" max="20" width="7.109375" bestFit="1" customWidth="1"/>
    <col min="21" max="21" width="27.33203125" bestFit="1" customWidth="1"/>
    <col min="22" max="22" width="28" bestFit="1" customWidth="1"/>
  </cols>
  <sheetData>
    <row r="1" spans="1:22" ht="25.2" customHeight="1" x14ac:dyDescent="0.3">
      <c r="A1" s="18" t="s">
        <v>49</v>
      </c>
      <c r="B1" s="18" t="s">
        <v>1</v>
      </c>
      <c r="C1" s="19" t="s">
        <v>50</v>
      </c>
      <c r="D1" s="19" t="s">
        <v>51</v>
      </c>
      <c r="E1" s="18" t="s">
        <v>1</v>
      </c>
      <c r="F1" s="19" t="s">
        <v>52</v>
      </c>
      <c r="G1" s="19" t="s">
        <v>53</v>
      </c>
      <c r="H1" s="19" t="s">
        <v>54</v>
      </c>
      <c r="I1" s="19" t="s">
        <v>55</v>
      </c>
      <c r="J1" s="19" t="s">
        <v>56</v>
      </c>
      <c r="K1" s="19" t="s">
        <v>57</v>
      </c>
      <c r="L1" s="19" t="s">
        <v>58</v>
      </c>
      <c r="M1" s="19" t="s">
        <v>59</v>
      </c>
      <c r="N1" s="19" t="s">
        <v>60</v>
      </c>
      <c r="O1" s="19" t="s">
        <v>61</v>
      </c>
      <c r="P1" s="19" t="s">
        <v>62</v>
      </c>
      <c r="Q1" s="19" t="s">
        <v>63</v>
      </c>
      <c r="R1" s="19" t="s">
        <v>64</v>
      </c>
      <c r="S1" s="19" t="s">
        <v>65</v>
      </c>
      <c r="T1" s="19" t="s">
        <v>66</v>
      </c>
      <c r="U1" s="19" t="s">
        <v>67</v>
      </c>
      <c r="V1" s="20" t="s">
        <v>68</v>
      </c>
    </row>
    <row r="2" spans="1:22" ht="7.8" customHeight="1" x14ac:dyDescent="0.3">
      <c r="A2" s="21">
        <v>2</v>
      </c>
      <c r="B2" s="54" t="s">
        <v>69</v>
      </c>
      <c r="C2" s="56" t="s">
        <v>70</v>
      </c>
      <c r="D2" s="41" t="s">
        <v>71</v>
      </c>
      <c r="E2" s="22" t="s">
        <v>72</v>
      </c>
      <c r="F2" s="23" t="str">
        <f t="shared" ref="F2:F65" si="0">_xlfn.CONCAT("d_",MID(C2,FIND("_",C2,1)+1,100))</f>
        <v>d_classificação_bim</v>
      </c>
      <c r="G2" s="23" t="str">
        <f t="shared" ref="G2:G65" si="1">MID(D2,FIND("_",D2,1)+1,100)</f>
        <v>categoria</v>
      </c>
      <c r="H2" s="24" t="s">
        <v>73</v>
      </c>
      <c r="I2" s="25" t="s">
        <v>23</v>
      </c>
      <c r="J2" s="37" t="s">
        <v>74</v>
      </c>
      <c r="K2" s="37" t="s">
        <v>23</v>
      </c>
      <c r="L2" s="37" t="s">
        <v>23</v>
      </c>
      <c r="M2" s="37" t="s">
        <v>23</v>
      </c>
      <c r="N2" s="37" t="s">
        <v>23</v>
      </c>
      <c r="O2" s="37" t="s">
        <v>23</v>
      </c>
      <c r="P2" s="37" t="s">
        <v>23</v>
      </c>
      <c r="Q2" s="37" t="s">
        <v>23</v>
      </c>
      <c r="R2" s="37" t="s">
        <v>23</v>
      </c>
      <c r="S2" s="51" t="s">
        <v>201</v>
      </c>
      <c r="T2" s="52" t="s">
        <v>21</v>
      </c>
      <c r="U2" s="26" t="str">
        <f>_xlfn.CONCAT("Propriedade de objeto: ",D2)</f>
        <v>Propriedade de objeto: é_categoria</v>
      </c>
      <c r="V2" s="27" t="str">
        <f>_xlfn.CONCAT("Valor ",H2, " da Dataprop: ",G2)</f>
        <v>Valor xsd:string da Dataprop: categoria</v>
      </c>
    </row>
    <row r="3" spans="1:22" ht="7.8" customHeight="1" x14ac:dyDescent="0.3">
      <c r="A3" s="21">
        <v>3</v>
      </c>
      <c r="B3" s="54" t="s">
        <v>69</v>
      </c>
      <c r="C3" s="33" t="str">
        <f>C2</f>
        <v>p_classificação_bim</v>
      </c>
      <c r="D3" s="34" t="s">
        <v>75</v>
      </c>
      <c r="E3" s="22" t="s">
        <v>72</v>
      </c>
      <c r="F3" s="23" t="str">
        <f t="shared" si="0"/>
        <v>d_classificação_bim</v>
      </c>
      <c r="G3" s="28" t="str">
        <f t="shared" si="1"/>
        <v>classe</v>
      </c>
      <c r="H3" s="29" t="s">
        <v>73</v>
      </c>
      <c r="I3" s="30" t="s">
        <v>23</v>
      </c>
      <c r="J3" s="37" t="s">
        <v>74</v>
      </c>
      <c r="K3" s="37" t="s">
        <v>23</v>
      </c>
      <c r="L3" s="37" t="s">
        <v>23</v>
      </c>
      <c r="M3" s="37" t="s">
        <v>23</v>
      </c>
      <c r="N3" s="37" t="s">
        <v>23</v>
      </c>
      <c r="O3" s="37" t="s">
        <v>23</v>
      </c>
      <c r="P3" s="37" t="s">
        <v>23</v>
      </c>
      <c r="Q3" s="37" t="s">
        <v>23</v>
      </c>
      <c r="R3" s="37" t="s">
        <v>23</v>
      </c>
      <c r="S3" s="39" t="str">
        <f t="shared" ref="S3:T18" si="2">S2</f>
        <v>Layout</v>
      </c>
      <c r="T3" s="15" t="str">
        <f t="shared" si="2"/>
        <v>Funcional</v>
      </c>
      <c r="U3" s="26" t="str">
        <f t="shared" ref="U3:U65" si="3">_xlfn.CONCAT("Propriedade de objeto: ",D3)</f>
        <v>Propriedade de objeto: é_classe</v>
      </c>
      <c r="V3" s="27" t="str">
        <f t="shared" ref="V3:V65" si="4">_xlfn.CONCAT("Valor ",H3, " da Dataprop: ",G3)</f>
        <v>Valor xsd:string da Dataprop: classe</v>
      </c>
    </row>
    <row r="4" spans="1:22" ht="7.8" customHeight="1" x14ac:dyDescent="0.3">
      <c r="A4" s="21">
        <v>4</v>
      </c>
      <c r="B4" s="54" t="s">
        <v>69</v>
      </c>
      <c r="C4" s="33" t="str">
        <f t="shared" ref="C4:C7" si="5">C3</f>
        <v>p_classificação_bim</v>
      </c>
      <c r="D4" s="34" t="s">
        <v>76</v>
      </c>
      <c r="E4" s="22" t="s">
        <v>72</v>
      </c>
      <c r="F4" s="23" t="str">
        <f t="shared" si="0"/>
        <v>d_classificação_bim</v>
      </c>
      <c r="G4" s="28" t="str">
        <f t="shared" si="1"/>
        <v>tipo</v>
      </c>
      <c r="H4" s="29" t="s">
        <v>73</v>
      </c>
      <c r="I4" s="30" t="s">
        <v>23</v>
      </c>
      <c r="J4" s="37" t="s">
        <v>74</v>
      </c>
      <c r="K4" s="37" t="s">
        <v>23</v>
      </c>
      <c r="L4" s="37" t="s">
        <v>23</v>
      </c>
      <c r="M4" s="37" t="s">
        <v>23</v>
      </c>
      <c r="N4" s="37" t="s">
        <v>23</v>
      </c>
      <c r="O4" s="37" t="s">
        <v>23</v>
      </c>
      <c r="P4" s="37" t="s">
        <v>23</v>
      </c>
      <c r="Q4" s="37" t="s">
        <v>23</v>
      </c>
      <c r="R4" s="37" t="s">
        <v>23</v>
      </c>
      <c r="S4" s="39" t="str">
        <f t="shared" si="2"/>
        <v>Layout</v>
      </c>
      <c r="T4" s="15" t="str">
        <f t="shared" si="2"/>
        <v>Funcional</v>
      </c>
      <c r="U4" s="26" t="str">
        <f t="shared" si="3"/>
        <v>Propriedade de objeto: é_tipo</v>
      </c>
      <c r="V4" s="27" t="str">
        <f t="shared" si="4"/>
        <v>Valor xsd:string da Dataprop: tipo</v>
      </c>
    </row>
    <row r="5" spans="1:22" ht="7.8" customHeight="1" x14ac:dyDescent="0.3">
      <c r="A5" s="21">
        <v>5</v>
      </c>
      <c r="B5" s="54" t="s">
        <v>69</v>
      </c>
      <c r="C5" s="33" t="str">
        <f t="shared" si="5"/>
        <v>p_classificação_bim</v>
      </c>
      <c r="D5" s="34" t="s">
        <v>77</v>
      </c>
      <c r="E5" s="22" t="s">
        <v>72</v>
      </c>
      <c r="F5" s="23" t="str">
        <f t="shared" si="0"/>
        <v>d_classificação_bim</v>
      </c>
      <c r="G5" s="28" t="str">
        <f t="shared" si="1"/>
        <v>entidade</v>
      </c>
      <c r="H5" s="29" t="s">
        <v>73</v>
      </c>
      <c r="I5" s="30" t="s">
        <v>23</v>
      </c>
      <c r="J5" s="37" t="s">
        <v>23</v>
      </c>
      <c r="K5" s="37" t="s">
        <v>23</v>
      </c>
      <c r="L5" s="37" t="s">
        <v>23</v>
      </c>
      <c r="M5" s="37" t="s">
        <v>23</v>
      </c>
      <c r="N5" s="37" t="s">
        <v>23</v>
      </c>
      <c r="O5" s="37" t="s">
        <v>23</v>
      </c>
      <c r="P5" s="37" t="s">
        <v>23</v>
      </c>
      <c r="Q5" s="37" t="s">
        <v>23</v>
      </c>
      <c r="R5" s="37" t="s">
        <v>23</v>
      </c>
      <c r="S5" s="39" t="str">
        <f>S4</f>
        <v>Layout</v>
      </c>
      <c r="T5" s="15" t="str">
        <f t="shared" si="2"/>
        <v>Funcional</v>
      </c>
      <c r="U5" s="26" t="str">
        <f t="shared" si="3"/>
        <v>Propriedade de objeto: é_entidade</v>
      </c>
      <c r="V5" s="27" t="str">
        <f t="shared" si="4"/>
        <v>Valor xsd:string da Dataprop: entidade</v>
      </c>
    </row>
    <row r="6" spans="1:22" ht="7.8" customHeight="1" x14ac:dyDescent="0.3">
      <c r="A6" s="21">
        <v>6</v>
      </c>
      <c r="B6" s="54" t="s">
        <v>69</v>
      </c>
      <c r="C6" s="33" t="str">
        <f t="shared" si="5"/>
        <v>p_classificação_bim</v>
      </c>
      <c r="D6" s="34" t="s">
        <v>78</v>
      </c>
      <c r="E6" s="22" t="s">
        <v>72</v>
      </c>
      <c r="F6" s="23" t="str">
        <f t="shared" si="0"/>
        <v>d_classificação_bim</v>
      </c>
      <c r="G6" s="28" t="str">
        <f t="shared" si="1"/>
        <v>link</v>
      </c>
      <c r="H6" s="29" t="s">
        <v>73</v>
      </c>
      <c r="I6" s="30" t="s">
        <v>23</v>
      </c>
      <c r="J6" s="37" t="s">
        <v>23</v>
      </c>
      <c r="K6" s="37" t="s">
        <v>23</v>
      </c>
      <c r="L6" s="37" t="s">
        <v>23</v>
      </c>
      <c r="M6" s="37" t="s">
        <v>23</v>
      </c>
      <c r="N6" s="37" t="s">
        <v>23</v>
      </c>
      <c r="O6" s="37" t="s">
        <v>23</v>
      </c>
      <c r="P6" s="37" t="s">
        <v>23</v>
      </c>
      <c r="Q6" s="37" t="s">
        <v>23</v>
      </c>
      <c r="R6" s="37" t="s">
        <v>23</v>
      </c>
      <c r="S6" s="39" t="str">
        <f t="shared" si="2"/>
        <v>Layout</v>
      </c>
      <c r="T6" s="15" t="str">
        <f t="shared" si="2"/>
        <v>Funcional</v>
      </c>
      <c r="U6" s="26" t="str">
        <f t="shared" si="3"/>
        <v>Propriedade de objeto: é_link</v>
      </c>
      <c r="V6" s="27" t="str">
        <f t="shared" si="4"/>
        <v>Valor xsd:string da Dataprop: link</v>
      </c>
    </row>
    <row r="7" spans="1:22" ht="7.8" customHeight="1" x14ac:dyDescent="0.3">
      <c r="A7" s="21">
        <v>7</v>
      </c>
      <c r="B7" s="54" t="s">
        <v>69</v>
      </c>
      <c r="C7" s="33" t="str">
        <f t="shared" si="5"/>
        <v>p_classificação_bim</v>
      </c>
      <c r="D7" s="34" t="s">
        <v>79</v>
      </c>
      <c r="E7" s="22" t="s">
        <v>72</v>
      </c>
      <c r="F7" s="23" t="str">
        <f t="shared" si="0"/>
        <v>d_classificação_bim</v>
      </c>
      <c r="G7" s="28" t="str">
        <f t="shared" si="1"/>
        <v>grupo</v>
      </c>
      <c r="H7" s="29" t="s">
        <v>73</v>
      </c>
      <c r="I7" s="30" t="s">
        <v>23</v>
      </c>
      <c r="J7" s="37" t="s">
        <v>23</v>
      </c>
      <c r="K7" s="37" t="s">
        <v>23</v>
      </c>
      <c r="L7" s="37" t="s">
        <v>23</v>
      </c>
      <c r="M7" s="37" t="s">
        <v>23</v>
      </c>
      <c r="N7" s="37" t="s">
        <v>23</v>
      </c>
      <c r="O7" s="37" t="s">
        <v>23</v>
      </c>
      <c r="P7" s="37" t="s">
        <v>23</v>
      </c>
      <c r="Q7" s="37" t="s">
        <v>23</v>
      </c>
      <c r="R7" s="37" t="s">
        <v>23</v>
      </c>
      <c r="S7" s="39" t="str">
        <f t="shared" si="2"/>
        <v>Layout</v>
      </c>
      <c r="T7" s="15" t="str">
        <f t="shared" si="2"/>
        <v>Funcional</v>
      </c>
      <c r="U7" s="26" t="str">
        <f t="shared" si="3"/>
        <v>Propriedade de objeto: é_grupo</v>
      </c>
      <c r="V7" s="27" t="str">
        <f t="shared" si="4"/>
        <v>Valor xsd:string da Dataprop: grupo</v>
      </c>
    </row>
    <row r="8" spans="1:22" ht="7.8" customHeight="1" x14ac:dyDescent="0.3">
      <c r="A8" s="21">
        <v>8</v>
      </c>
      <c r="B8" s="54" t="s">
        <v>69</v>
      </c>
      <c r="C8" s="56" t="s">
        <v>80</v>
      </c>
      <c r="D8" s="43" t="s">
        <v>81</v>
      </c>
      <c r="E8" s="22" t="s">
        <v>72</v>
      </c>
      <c r="F8" s="23" t="str">
        <f t="shared" si="0"/>
        <v>d_identificação</v>
      </c>
      <c r="G8" s="23" t="str">
        <f t="shared" si="1"/>
        <v>código</v>
      </c>
      <c r="H8" s="24" t="s">
        <v>73</v>
      </c>
      <c r="I8" s="25" t="s">
        <v>23</v>
      </c>
      <c r="J8" s="37" t="s">
        <v>74</v>
      </c>
      <c r="K8" s="37" t="s">
        <v>23</v>
      </c>
      <c r="L8" s="37" t="s">
        <v>23</v>
      </c>
      <c r="M8" s="37" t="s">
        <v>23</v>
      </c>
      <c r="N8" s="37" t="s">
        <v>23</v>
      </c>
      <c r="O8" s="37" t="s">
        <v>23</v>
      </c>
      <c r="P8" s="37" t="s">
        <v>23</v>
      </c>
      <c r="Q8" s="37" t="s">
        <v>23</v>
      </c>
      <c r="R8" s="37" t="s">
        <v>23</v>
      </c>
      <c r="S8" s="39" t="str">
        <f t="shared" si="2"/>
        <v>Layout</v>
      </c>
      <c r="T8" s="15" t="str">
        <f t="shared" si="2"/>
        <v>Funcional</v>
      </c>
      <c r="U8" s="26" t="str">
        <f t="shared" si="3"/>
        <v>Propriedade de objeto: tem_código</v>
      </c>
      <c r="V8" s="27" t="str">
        <f t="shared" si="4"/>
        <v>Valor xsd:string da Dataprop: código</v>
      </c>
    </row>
    <row r="9" spans="1:22" ht="7.8" customHeight="1" x14ac:dyDescent="0.3">
      <c r="A9" s="21">
        <v>9</v>
      </c>
      <c r="B9" s="54" t="s">
        <v>69</v>
      </c>
      <c r="C9" s="33" t="str">
        <f>C8</f>
        <v>p_identificação</v>
      </c>
      <c r="D9" s="35" t="s">
        <v>82</v>
      </c>
      <c r="E9" s="22" t="s">
        <v>72</v>
      </c>
      <c r="F9" s="23" t="str">
        <f t="shared" si="0"/>
        <v>d_identificação</v>
      </c>
      <c r="G9" s="28" t="str">
        <f t="shared" si="1"/>
        <v>nome</v>
      </c>
      <c r="H9" s="29" t="s">
        <v>73</v>
      </c>
      <c r="I9" s="30" t="s">
        <v>23</v>
      </c>
      <c r="J9" s="37" t="s">
        <v>74</v>
      </c>
      <c r="K9" s="37" t="s">
        <v>23</v>
      </c>
      <c r="L9" s="37" t="s">
        <v>23</v>
      </c>
      <c r="M9" s="37" t="s">
        <v>23</v>
      </c>
      <c r="N9" s="37" t="s">
        <v>23</v>
      </c>
      <c r="O9" s="37" t="s">
        <v>23</v>
      </c>
      <c r="P9" s="37" t="s">
        <v>23</v>
      </c>
      <c r="Q9" s="37" t="s">
        <v>23</v>
      </c>
      <c r="R9" s="37" t="s">
        <v>23</v>
      </c>
      <c r="S9" s="39" t="str">
        <f t="shared" si="2"/>
        <v>Layout</v>
      </c>
      <c r="T9" s="15" t="str">
        <f t="shared" si="2"/>
        <v>Funcional</v>
      </c>
      <c r="U9" s="26" t="str">
        <f t="shared" si="3"/>
        <v>Propriedade de objeto: tem_nome</v>
      </c>
      <c r="V9" s="27" t="str">
        <f t="shared" si="4"/>
        <v>Valor xsd:string da Dataprop: nome</v>
      </c>
    </row>
    <row r="10" spans="1:22" ht="7.8" customHeight="1" x14ac:dyDescent="0.3">
      <c r="A10" s="21">
        <v>10</v>
      </c>
      <c r="B10" s="54" t="s">
        <v>69</v>
      </c>
      <c r="C10" s="33" t="str">
        <f t="shared" ref="C10:C13" si="6">C9</f>
        <v>p_identificação</v>
      </c>
      <c r="D10" s="35" t="s">
        <v>83</v>
      </c>
      <c r="E10" s="22" t="s">
        <v>72</v>
      </c>
      <c r="F10" s="23" t="str">
        <f t="shared" si="0"/>
        <v>d_identificação</v>
      </c>
      <c r="G10" s="28" t="str">
        <f t="shared" si="1"/>
        <v>id</v>
      </c>
      <c r="H10" s="29" t="s">
        <v>73</v>
      </c>
      <c r="I10" s="30" t="s">
        <v>23</v>
      </c>
      <c r="J10" s="37" t="s">
        <v>74</v>
      </c>
      <c r="K10" s="37" t="s">
        <v>23</v>
      </c>
      <c r="L10" s="37" t="s">
        <v>23</v>
      </c>
      <c r="M10" s="37" t="s">
        <v>23</v>
      </c>
      <c r="N10" s="37" t="s">
        <v>23</v>
      </c>
      <c r="O10" s="37" t="s">
        <v>84</v>
      </c>
      <c r="P10" s="37" t="s">
        <v>23</v>
      </c>
      <c r="Q10" s="37" t="s">
        <v>23</v>
      </c>
      <c r="R10" s="37" t="s">
        <v>23</v>
      </c>
      <c r="S10" s="39" t="str">
        <f t="shared" si="2"/>
        <v>Layout</v>
      </c>
      <c r="T10" s="15" t="str">
        <f t="shared" si="2"/>
        <v>Funcional</v>
      </c>
      <c r="U10" s="26" t="str">
        <f t="shared" si="3"/>
        <v>Propriedade de objeto: tem_id</v>
      </c>
      <c r="V10" s="27" t="str">
        <f t="shared" si="4"/>
        <v>Valor xsd:string da Dataprop: id</v>
      </c>
    </row>
    <row r="11" spans="1:22" ht="7.8" customHeight="1" x14ac:dyDescent="0.3">
      <c r="A11" s="21">
        <v>11</v>
      </c>
      <c r="B11" s="54" t="s">
        <v>69</v>
      </c>
      <c r="C11" s="33" t="str">
        <f t="shared" si="6"/>
        <v>p_identificação</v>
      </c>
      <c r="D11" s="35" t="s">
        <v>85</v>
      </c>
      <c r="E11" s="22" t="s">
        <v>72</v>
      </c>
      <c r="F11" s="23" t="str">
        <f t="shared" si="0"/>
        <v>d_identificação</v>
      </c>
      <c r="G11" s="28" t="str">
        <f t="shared" si="1"/>
        <v>zona</v>
      </c>
      <c r="H11" s="29" t="s">
        <v>73</v>
      </c>
      <c r="I11" s="30" t="s">
        <v>23</v>
      </c>
      <c r="J11" s="37" t="s">
        <v>23</v>
      </c>
      <c r="K11" s="37" t="s">
        <v>23</v>
      </c>
      <c r="L11" s="37" t="s">
        <v>23</v>
      </c>
      <c r="M11" s="37" t="s">
        <v>23</v>
      </c>
      <c r="N11" s="37" t="s">
        <v>23</v>
      </c>
      <c r="O11" s="37" t="s">
        <v>23</v>
      </c>
      <c r="P11" s="37" t="s">
        <v>23</v>
      </c>
      <c r="Q11" s="37" t="s">
        <v>23</v>
      </c>
      <c r="R11" s="37" t="s">
        <v>23</v>
      </c>
      <c r="S11" s="39" t="str">
        <f t="shared" si="2"/>
        <v>Layout</v>
      </c>
      <c r="T11" s="15" t="str">
        <f t="shared" si="2"/>
        <v>Funcional</v>
      </c>
      <c r="U11" s="26" t="str">
        <f t="shared" si="3"/>
        <v>Propriedade de objeto: tem_zona</v>
      </c>
      <c r="V11" s="27" t="str">
        <f t="shared" si="4"/>
        <v>Valor xsd:string da Dataprop: zona</v>
      </c>
    </row>
    <row r="12" spans="1:22" ht="7.8" customHeight="1" x14ac:dyDescent="0.3">
      <c r="A12" s="21">
        <v>12</v>
      </c>
      <c r="B12" s="54" t="s">
        <v>69</v>
      </c>
      <c r="C12" s="33" t="str">
        <f t="shared" si="6"/>
        <v>p_identificação</v>
      </c>
      <c r="D12" s="35" t="s">
        <v>86</v>
      </c>
      <c r="E12" s="22" t="s">
        <v>72</v>
      </c>
      <c r="F12" s="23" t="str">
        <f t="shared" si="0"/>
        <v>d_identificação</v>
      </c>
      <c r="G12" s="28" t="str">
        <f t="shared" si="1"/>
        <v>tema</v>
      </c>
      <c r="H12" s="29" t="s">
        <v>73</v>
      </c>
      <c r="I12" s="30" t="s">
        <v>23</v>
      </c>
      <c r="J12" s="37" t="s">
        <v>23</v>
      </c>
      <c r="K12" s="37" t="s">
        <v>23</v>
      </c>
      <c r="L12" s="37" t="s">
        <v>23</v>
      </c>
      <c r="M12" s="37" t="s">
        <v>23</v>
      </c>
      <c r="N12" s="37" t="s">
        <v>23</v>
      </c>
      <c r="O12" s="37" t="s">
        <v>23</v>
      </c>
      <c r="P12" s="37" t="s">
        <v>23</v>
      </c>
      <c r="Q12" s="37" t="s">
        <v>23</v>
      </c>
      <c r="R12" s="37" t="s">
        <v>23</v>
      </c>
      <c r="S12" s="39" t="str">
        <f t="shared" si="2"/>
        <v>Layout</v>
      </c>
      <c r="T12" s="15" t="str">
        <f t="shared" si="2"/>
        <v>Funcional</v>
      </c>
      <c r="U12" s="26" t="str">
        <f t="shared" si="3"/>
        <v>Propriedade de objeto: é_tema</v>
      </c>
      <c r="V12" s="27" t="str">
        <f t="shared" si="4"/>
        <v>Valor xsd:string da Dataprop: tema</v>
      </c>
    </row>
    <row r="13" spans="1:22" ht="7.8" customHeight="1" x14ac:dyDescent="0.3">
      <c r="A13" s="21">
        <v>13</v>
      </c>
      <c r="B13" s="54" t="s">
        <v>69</v>
      </c>
      <c r="C13" s="33" t="str">
        <f t="shared" si="6"/>
        <v>p_identificação</v>
      </c>
      <c r="D13" s="35" t="s">
        <v>87</v>
      </c>
      <c r="E13" s="22" t="s">
        <v>72</v>
      </c>
      <c r="F13" s="23" t="str">
        <f t="shared" si="0"/>
        <v>d_identificação</v>
      </c>
      <c r="G13" s="28" t="str">
        <f t="shared" si="1"/>
        <v>descrição</v>
      </c>
      <c r="H13" s="29" t="s">
        <v>73</v>
      </c>
      <c r="I13" s="30" t="s">
        <v>23</v>
      </c>
      <c r="J13" s="37" t="s">
        <v>23</v>
      </c>
      <c r="K13" s="37" t="s">
        <v>23</v>
      </c>
      <c r="L13" s="37" t="s">
        <v>23</v>
      </c>
      <c r="M13" s="37" t="s">
        <v>23</v>
      </c>
      <c r="N13" s="37" t="s">
        <v>23</v>
      </c>
      <c r="O13" s="37" t="s">
        <v>23</v>
      </c>
      <c r="P13" s="37" t="s">
        <v>23</v>
      </c>
      <c r="Q13" s="37" t="s">
        <v>23</v>
      </c>
      <c r="R13" s="37" t="s">
        <v>23</v>
      </c>
      <c r="S13" s="39" t="str">
        <f t="shared" si="2"/>
        <v>Layout</v>
      </c>
      <c r="T13" s="15" t="str">
        <f t="shared" si="2"/>
        <v>Funcional</v>
      </c>
      <c r="U13" s="26" t="str">
        <f t="shared" si="3"/>
        <v>Propriedade de objeto: tem_descrição</v>
      </c>
      <c r="V13" s="27" t="str">
        <f t="shared" si="4"/>
        <v>Valor xsd:string da Dataprop: descrição</v>
      </c>
    </row>
    <row r="14" spans="1:22" ht="7.8" customHeight="1" x14ac:dyDescent="0.3">
      <c r="A14" s="21">
        <v>14</v>
      </c>
      <c r="B14" s="54" t="s">
        <v>69</v>
      </c>
      <c r="C14" s="56" t="s">
        <v>88</v>
      </c>
      <c r="D14" s="41" t="s">
        <v>89</v>
      </c>
      <c r="E14" s="22" t="s">
        <v>72</v>
      </c>
      <c r="F14" s="23" t="str">
        <f t="shared" si="0"/>
        <v>d_localização</v>
      </c>
      <c r="G14" s="28" t="str">
        <f t="shared" si="1"/>
        <v>dentro_de</v>
      </c>
      <c r="H14" s="29" t="s">
        <v>73</v>
      </c>
      <c r="I14" s="30" t="s">
        <v>23</v>
      </c>
      <c r="J14" s="37" t="s">
        <v>23</v>
      </c>
      <c r="K14" s="37" t="s">
        <v>23</v>
      </c>
      <c r="L14" s="37" t="s">
        <v>90</v>
      </c>
      <c r="M14" s="37" t="s">
        <v>23</v>
      </c>
      <c r="N14" s="37" t="s">
        <v>23</v>
      </c>
      <c r="O14" s="37" t="s">
        <v>23</v>
      </c>
      <c r="P14" s="37" t="s">
        <v>23</v>
      </c>
      <c r="Q14" s="37" t="s">
        <v>23</v>
      </c>
      <c r="R14" s="37" t="s">
        <v>23</v>
      </c>
      <c r="S14" s="39" t="str">
        <f t="shared" si="2"/>
        <v>Layout</v>
      </c>
      <c r="T14" s="15" t="str">
        <f t="shared" si="2"/>
        <v>Funcional</v>
      </c>
      <c r="U14" s="26" t="str">
        <f t="shared" si="3"/>
        <v>Propriedade de objeto: é_dentro_de</v>
      </c>
      <c r="V14" s="27" t="str">
        <f t="shared" si="4"/>
        <v>Valor xsd:string da Dataprop: dentro_de</v>
      </c>
    </row>
    <row r="15" spans="1:22" ht="7.8" customHeight="1" x14ac:dyDescent="0.3">
      <c r="A15" s="21">
        <v>15</v>
      </c>
      <c r="B15" s="54" t="s">
        <v>69</v>
      </c>
      <c r="C15" s="33" t="str">
        <f>C14</f>
        <v>p_localização</v>
      </c>
      <c r="D15" s="34" t="s">
        <v>91</v>
      </c>
      <c r="E15" s="22" t="s">
        <v>72</v>
      </c>
      <c r="F15" s="23" t="str">
        <f t="shared" si="0"/>
        <v>d_localização</v>
      </c>
      <c r="G15" s="28" t="str">
        <f t="shared" si="1"/>
        <v>conectado_a</v>
      </c>
      <c r="H15" s="29" t="s">
        <v>73</v>
      </c>
      <c r="I15" s="30" t="s">
        <v>23</v>
      </c>
      <c r="J15" s="37" t="s">
        <v>23</v>
      </c>
      <c r="K15" s="37" t="s">
        <v>23</v>
      </c>
      <c r="L15" s="37" t="s">
        <v>23</v>
      </c>
      <c r="M15" s="37" t="s">
        <v>23</v>
      </c>
      <c r="N15" s="37" t="s">
        <v>23</v>
      </c>
      <c r="O15" s="37" t="s">
        <v>23</v>
      </c>
      <c r="P15" s="37" t="s">
        <v>23</v>
      </c>
      <c r="Q15" s="37" t="s">
        <v>23</v>
      </c>
      <c r="R15" s="37" t="s">
        <v>23</v>
      </c>
      <c r="S15" s="39" t="str">
        <f t="shared" si="2"/>
        <v>Layout</v>
      </c>
      <c r="T15" s="15" t="str">
        <f t="shared" si="2"/>
        <v>Funcional</v>
      </c>
      <c r="U15" s="26" t="str">
        <f t="shared" si="3"/>
        <v>Propriedade de objeto: é_conectado_a</v>
      </c>
      <c r="V15" s="27" t="str">
        <f t="shared" si="4"/>
        <v>Valor xsd:string da Dataprop: conectado_a</v>
      </c>
    </row>
    <row r="16" spans="1:22" ht="7.8" customHeight="1" x14ac:dyDescent="0.3">
      <c r="A16" s="21">
        <v>16</v>
      </c>
      <c r="B16" s="54" t="s">
        <v>69</v>
      </c>
      <c r="C16" s="33" t="str">
        <f>C15</f>
        <v>p_localização</v>
      </c>
      <c r="D16" s="34" t="s">
        <v>92</v>
      </c>
      <c r="E16" s="22" t="s">
        <v>72</v>
      </c>
      <c r="F16" s="23" t="str">
        <f t="shared" si="0"/>
        <v>d_localização</v>
      </c>
      <c r="G16" s="28" t="str">
        <f t="shared" si="1"/>
        <v>parte_de</v>
      </c>
      <c r="H16" s="29" t="s">
        <v>73</v>
      </c>
      <c r="I16" s="30" t="s">
        <v>23</v>
      </c>
      <c r="J16" s="37" t="s">
        <v>23</v>
      </c>
      <c r="K16" s="37" t="s">
        <v>23</v>
      </c>
      <c r="L16" s="37" t="s">
        <v>23</v>
      </c>
      <c r="M16" s="37" t="s">
        <v>23</v>
      </c>
      <c r="N16" s="37" t="s">
        <v>23</v>
      </c>
      <c r="O16" s="37" t="s">
        <v>23</v>
      </c>
      <c r="P16" s="37" t="s">
        <v>23</v>
      </c>
      <c r="Q16" s="37" t="s">
        <v>23</v>
      </c>
      <c r="R16" s="37" t="s">
        <v>23</v>
      </c>
      <c r="S16" s="39" t="str">
        <f t="shared" si="2"/>
        <v>Layout</v>
      </c>
      <c r="T16" s="15" t="str">
        <f t="shared" si="2"/>
        <v>Funcional</v>
      </c>
      <c r="U16" s="26" t="str">
        <f t="shared" si="3"/>
        <v>Propriedade de objeto: é_parte_de</v>
      </c>
      <c r="V16" s="27" t="str">
        <f t="shared" si="4"/>
        <v>Valor xsd:string da Dataprop: parte_de</v>
      </c>
    </row>
    <row r="17" spans="1:22" ht="7.8" customHeight="1" x14ac:dyDescent="0.3">
      <c r="A17" s="21">
        <v>17</v>
      </c>
      <c r="B17" s="54" t="s">
        <v>69</v>
      </c>
      <c r="C17" s="56" t="s">
        <v>93</v>
      </c>
      <c r="D17" s="42" t="s">
        <v>94</v>
      </c>
      <c r="E17" s="22" t="s">
        <v>72</v>
      </c>
      <c r="F17" s="23" t="str">
        <f t="shared" si="0"/>
        <v>d_conjunto</v>
      </c>
      <c r="G17" s="23" t="str">
        <f t="shared" si="1"/>
        <v>essencial</v>
      </c>
      <c r="H17" s="24" t="s">
        <v>73</v>
      </c>
      <c r="I17" s="25" t="s">
        <v>23</v>
      </c>
      <c r="J17" s="37" t="s">
        <v>23</v>
      </c>
      <c r="K17" s="37" t="s">
        <v>23</v>
      </c>
      <c r="L17" s="37" t="s">
        <v>23</v>
      </c>
      <c r="M17" s="37" t="s">
        <v>23</v>
      </c>
      <c r="N17" s="37" t="s">
        <v>23</v>
      </c>
      <c r="O17" s="37" t="s">
        <v>23</v>
      </c>
      <c r="P17" s="37" t="s">
        <v>23</v>
      </c>
      <c r="Q17" s="37" t="s">
        <v>23</v>
      </c>
      <c r="R17" s="37" t="s">
        <v>23</v>
      </c>
      <c r="S17" s="39" t="str">
        <f t="shared" si="2"/>
        <v>Layout</v>
      </c>
      <c r="T17" s="15" t="str">
        <f t="shared" si="2"/>
        <v>Funcional</v>
      </c>
      <c r="U17" s="26" t="str">
        <f t="shared" si="3"/>
        <v>Propriedade de objeto: é_essencial</v>
      </c>
      <c r="V17" s="27" t="str">
        <f t="shared" si="4"/>
        <v>Valor xsd:string da Dataprop: essencial</v>
      </c>
    </row>
    <row r="18" spans="1:22" ht="7.8" customHeight="1" x14ac:dyDescent="0.3">
      <c r="A18" s="21">
        <v>18</v>
      </c>
      <c r="B18" s="54" t="s">
        <v>69</v>
      </c>
      <c r="C18" s="33" t="str">
        <f>C17</f>
        <v>p_conjunto</v>
      </c>
      <c r="D18" s="36" t="s">
        <v>95</v>
      </c>
      <c r="E18" s="22" t="s">
        <v>72</v>
      </c>
      <c r="F18" s="23" t="str">
        <f t="shared" si="0"/>
        <v>d_conjunto</v>
      </c>
      <c r="G18" s="28" t="str">
        <f t="shared" si="1"/>
        <v>de_apoio</v>
      </c>
      <c r="H18" s="29" t="s">
        <v>73</v>
      </c>
      <c r="I18" s="30" t="s">
        <v>23</v>
      </c>
      <c r="J18" s="37" t="s">
        <v>23</v>
      </c>
      <c r="K18" s="37" t="s">
        <v>23</v>
      </c>
      <c r="L18" s="37" t="s">
        <v>23</v>
      </c>
      <c r="M18" s="37" t="s">
        <v>23</v>
      </c>
      <c r="N18" s="37" t="s">
        <v>23</v>
      </c>
      <c r="O18" s="37" t="s">
        <v>23</v>
      </c>
      <c r="P18" s="37" t="s">
        <v>23</v>
      </c>
      <c r="Q18" s="37" t="s">
        <v>23</v>
      </c>
      <c r="R18" s="37" t="s">
        <v>23</v>
      </c>
      <c r="S18" s="39" t="str">
        <f t="shared" si="2"/>
        <v>Layout</v>
      </c>
      <c r="T18" s="15" t="str">
        <f t="shared" si="2"/>
        <v>Funcional</v>
      </c>
      <c r="U18" s="26" t="str">
        <f t="shared" si="3"/>
        <v>Propriedade de objeto: é_de_apoio</v>
      </c>
      <c r="V18" s="27" t="str">
        <f t="shared" si="4"/>
        <v>Valor xsd:string da Dataprop: de_apoio</v>
      </c>
    </row>
    <row r="19" spans="1:22" ht="7.8" customHeight="1" x14ac:dyDescent="0.3">
      <c r="A19" s="21">
        <v>19</v>
      </c>
      <c r="B19" s="54" t="s">
        <v>69</v>
      </c>
      <c r="C19" s="33" t="str">
        <f t="shared" ref="C19:C28" si="7">C18</f>
        <v>p_conjunto</v>
      </c>
      <c r="D19" s="36" t="s">
        <v>96</v>
      </c>
      <c r="E19" s="22" t="s">
        <v>72</v>
      </c>
      <c r="F19" s="23" t="str">
        <f t="shared" si="0"/>
        <v>d_conjunto</v>
      </c>
      <c r="G19" s="28" t="str">
        <f t="shared" si="1"/>
        <v>técnico</v>
      </c>
      <c r="H19" s="29" t="s">
        <v>73</v>
      </c>
      <c r="I19" s="30" t="s">
        <v>23</v>
      </c>
      <c r="J19" s="37" t="s">
        <v>23</v>
      </c>
      <c r="K19" s="37" t="s">
        <v>23</v>
      </c>
      <c r="L19" s="37" t="s">
        <v>23</v>
      </c>
      <c r="M19" s="37" t="s">
        <v>23</v>
      </c>
      <c r="N19" s="37" t="s">
        <v>23</v>
      </c>
      <c r="O19" s="37" t="s">
        <v>23</v>
      </c>
      <c r="P19" s="37" t="s">
        <v>23</v>
      </c>
      <c r="Q19" s="37" t="s">
        <v>23</v>
      </c>
      <c r="R19" s="37" t="s">
        <v>23</v>
      </c>
      <c r="S19" s="39" t="str">
        <f t="shared" ref="S19:T34" si="8">S18</f>
        <v>Layout</v>
      </c>
      <c r="T19" s="15" t="str">
        <f t="shared" si="8"/>
        <v>Funcional</v>
      </c>
      <c r="U19" s="26" t="str">
        <f t="shared" si="3"/>
        <v>Propriedade de objeto: é_técnico</v>
      </c>
      <c r="V19" s="27" t="str">
        <f t="shared" si="4"/>
        <v>Valor xsd:string da Dataprop: técnico</v>
      </c>
    </row>
    <row r="20" spans="1:22" ht="7.8" customHeight="1" x14ac:dyDescent="0.3">
      <c r="A20" s="21">
        <v>20</v>
      </c>
      <c r="B20" s="54" t="s">
        <v>69</v>
      </c>
      <c r="C20" s="33" t="str">
        <f t="shared" si="7"/>
        <v>p_conjunto</v>
      </c>
      <c r="D20" s="36" t="s">
        <v>97</v>
      </c>
      <c r="E20" s="22" t="s">
        <v>72</v>
      </c>
      <c r="F20" s="23" t="str">
        <f t="shared" si="0"/>
        <v>d_conjunto</v>
      </c>
      <c r="G20" s="28" t="str">
        <f t="shared" si="1"/>
        <v>exterior</v>
      </c>
      <c r="H20" s="29" t="s">
        <v>73</v>
      </c>
      <c r="I20" s="30" t="s">
        <v>23</v>
      </c>
      <c r="J20" s="37" t="s">
        <v>23</v>
      </c>
      <c r="K20" s="37" t="s">
        <v>23</v>
      </c>
      <c r="L20" s="37" t="s">
        <v>23</v>
      </c>
      <c r="M20" s="37" t="s">
        <v>23</v>
      </c>
      <c r="N20" s="37" t="s">
        <v>23</v>
      </c>
      <c r="O20" s="37" t="s">
        <v>23</v>
      </c>
      <c r="P20" s="37" t="s">
        <v>23</v>
      </c>
      <c r="Q20" s="37" t="s">
        <v>23</v>
      </c>
      <c r="R20" s="37" t="s">
        <v>23</v>
      </c>
      <c r="S20" s="39" t="str">
        <f t="shared" si="8"/>
        <v>Layout</v>
      </c>
      <c r="T20" s="15" t="str">
        <f t="shared" si="8"/>
        <v>Funcional</v>
      </c>
      <c r="U20" s="26" t="str">
        <f t="shared" si="3"/>
        <v>Propriedade de objeto: é_exterior</v>
      </c>
      <c r="V20" s="27" t="str">
        <f t="shared" si="4"/>
        <v>Valor xsd:string da Dataprop: exterior</v>
      </c>
    </row>
    <row r="21" spans="1:22" ht="7.8" customHeight="1" x14ac:dyDescent="0.3">
      <c r="A21" s="21">
        <v>21</v>
      </c>
      <c r="B21" s="54" t="s">
        <v>69</v>
      </c>
      <c r="C21" s="33" t="str">
        <f t="shared" si="7"/>
        <v>p_conjunto</v>
      </c>
      <c r="D21" s="36" t="s">
        <v>98</v>
      </c>
      <c r="E21" s="22" t="s">
        <v>72</v>
      </c>
      <c r="F21" s="23" t="str">
        <f t="shared" si="0"/>
        <v>d_conjunto</v>
      </c>
      <c r="G21" s="28" t="str">
        <f t="shared" si="1"/>
        <v>interior</v>
      </c>
      <c r="H21" s="29" t="s">
        <v>73</v>
      </c>
      <c r="I21" s="30" t="s">
        <v>23</v>
      </c>
      <c r="J21" s="37" t="s">
        <v>23</v>
      </c>
      <c r="K21" s="37" t="s">
        <v>23</v>
      </c>
      <c r="L21" s="37" t="s">
        <v>23</v>
      </c>
      <c r="M21" s="37" t="s">
        <v>23</v>
      </c>
      <c r="N21" s="37" t="s">
        <v>23</v>
      </c>
      <c r="O21" s="37" t="s">
        <v>23</v>
      </c>
      <c r="P21" s="37" t="s">
        <v>23</v>
      </c>
      <c r="Q21" s="37" t="s">
        <v>23</v>
      </c>
      <c r="R21" s="37" t="s">
        <v>23</v>
      </c>
      <c r="S21" s="39" t="str">
        <f t="shared" si="8"/>
        <v>Layout</v>
      </c>
      <c r="T21" s="15" t="str">
        <f t="shared" si="8"/>
        <v>Funcional</v>
      </c>
      <c r="U21" s="26" t="str">
        <f t="shared" si="3"/>
        <v>Propriedade de objeto: é_interior</v>
      </c>
      <c r="V21" s="27" t="str">
        <f t="shared" si="4"/>
        <v>Valor xsd:string da Dataprop: interior</v>
      </c>
    </row>
    <row r="22" spans="1:22" ht="7.8" customHeight="1" x14ac:dyDescent="0.3">
      <c r="A22" s="21">
        <v>22</v>
      </c>
      <c r="B22" s="54" t="s">
        <v>69</v>
      </c>
      <c r="C22" s="33" t="str">
        <f t="shared" si="7"/>
        <v>p_conjunto</v>
      </c>
      <c r="D22" s="36" t="s">
        <v>99</v>
      </c>
      <c r="E22" s="22" t="s">
        <v>72</v>
      </c>
      <c r="F22" s="23" t="str">
        <f t="shared" si="0"/>
        <v>d_conjunto</v>
      </c>
      <c r="G22" s="28" t="str">
        <f t="shared" si="1"/>
        <v>perimetral</v>
      </c>
      <c r="H22" s="29" t="s">
        <v>73</v>
      </c>
      <c r="I22" s="30" t="s">
        <v>23</v>
      </c>
      <c r="J22" s="37" t="s">
        <v>23</v>
      </c>
      <c r="K22" s="37" t="s">
        <v>23</v>
      </c>
      <c r="L22" s="37" t="s">
        <v>23</v>
      </c>
      <c r="M22" s="37" t="s">
        <v>23</v>
      </c>
      <c r="N22" s="37" t="s">
        <v>23</v>
      </c>
      <c r="O22" s="37" t="s">
        <v>23</v>
      </c>
      <c r="P22" s="37" t="s">
        <v>23</v>
      </c>
      <c r="Q22" s="37" t="s">
        <v>23</v>
      </c>
      <c r="R22" s="37" t="s">
        <v>23</v>
      </c>
      <c r="S22" s="39" t="str">
        <f t="shared" si="8"/>
        <v>Layout</v>
      </c>
      <c r="T22" s="15" t="str">
        <f t="shared" si="8"/>
        <v>Funcional</v>
      </c>
      <c r="U22" s="26" t="str">
        <f t="shared" si="3"/>
        <v>Propriedade de objeto: é_perimetral</v>
      </c>
      <c r="V22" s="27" t="str">
        <f t="shared" si="4"/>
        <v>Valor xsd:string da Dataprop: perimetral</v>
      </c>
    </row>
    <row r="23" spans="1:22" ht="7.8" customHeight="1" x14ac:dyDescent="0.3">
      <c r="A23" s="21">
        <v>23</v>
      </c>
      <c r="B23" s="54" t="s">
        <v>69</v>
      </c>
      <c r="C23" s="33" t="str">
        <f t="shared" si="7"/>
        <v>p_conjunto</v>
      </c>
      <c r="D23" s="36" t="s">
        <v>100</v>
      </c>
      <c r="E23" s="22" t="s">
        <v>72</v>
      </c>
      <c r="F23" s="23" t="str">
        <f t="shared" si="0"/>
        <v>d_conjunto</v>
      </c>
      <c r="G23" s="28" t="str">
        <f t="shared" si="1"/>
        <v>circulação_principal</v>
      </c>
      <c r="H23" s="29" t="s">
        <v>73</v>
      </c>
      <c r="I23" s="30" t="s">
        <v>23</v>
      </c>
      <c r="J23" s="37" t="s">
        <v>23</v>
      </c>
      <c r="K23" s="37" t="s">
        <v>23</v>
      </c>
      <c r="L23" s="37" t="s">
        <v>23</v>
      </c>
      <c r="M23" s="37" t="s">
        <v>23</v>
      </c>
      <c r="N23" s="37" t="s">
        <v>23</v>
      </c>
      <c r="O23" s="37" t="s">
        <v>23</v>
      </c>
      <c r="P23" s="37" t="s">
        <v>23</v>
      </c>
      <c r="Q23" s="37" t="s">
        <v>23</v>
      </c>
      <c r="R23" s="37" t="s">
        <v>23</v>
      </c>
      <c r="S23" s="39" t="str">
        <f t="shared" si="8"/>
        <v>Layout</v>
      </c>
      <c r="T23" s="15" t="str">
        <f t="shared" si="8"/>
        <v>Funcional</v>
      </c>
      <c r="U23" s="26" t="str">
        <f t="shared" si="3"/>
        <v>Propriedade de objeto: é_circulação_principal</v>
      </c>
      <c r="V23" s="27" t="str">
        <f t="shared" si="4"/>
        <v>Valor xsd:string da Dataprop: circulação_principal</v>
      </c>
    </row>
    <row r="24" spans="1:22" ht="7.8" customHeight="1" x14ac:dyDescent="0.3">
      <c r="A24" s="21">
        <v>24</v>
      </c>
      <c r="B24" s="54" t="s">
        <v>69</v>
      </c>
      <c r="C24" s="33" t="str">
        <f t="shared" si="7"/>
        <v>p_conjunto</v>
      </c>
      <c r="D24" s="36" t="s">
        <v>101</v>
      </c>
      <c r="E24" s="22" t="s">
        <v>72</v>
      </c>
      <c r="F24" s="23" t="str">
        <f t="shared" si="0"/>
        <v>d_conjunto</v>
      </c>
      <c r="G24" s="28" t="str">
        <f t="shared" si="1"/>
        <v>circulação_secundária</v>
      </c>
      <c r="H24" s="29" t="s">
        <v>73</v>
      </c>
      <c r="I24" s="30" t="s">
        <v>23</v>
      </c>
      <c r="J24" s="37" t="s">
        <v>23</v>
      </c>
      <c r="K24" s="37" t="s">
        <v>23</v>
      </c>
      <c r="L24" s="37" t="s">
        <v>23</v>
      </c>
      <c r="M24" s="37" t="s">
        <v>23</v>
      </c>
      <c r="N24" s="37" t="s">
        <v>23</v>
      </c>
      <c r="O24" s="37" t="s">
        <v>23</v>
      </c>
      <c r="P24" s="37" t="s">
        <v>23</v>
      </c>
      <c r="Q24" s="37" t="s">
        <v>23</v>
      </c>
      <c r="R24" s="37" t="s">
        <v>23</v>
      </c>
      <c r="S24" s="39" t="str">
        <f t="shared" si="8"/>
        <v>Layout</v>
      </c>
      <c r="T24" s="15" t="str">
        <f t="shared" si="8"/>
        <v>Funcional</v>
      </c>
      <c r="U24" s="26" t="str">
        <f t="shared" si="3"/>
        <v>Propriedade de objeto: é_circulação_secundária</v>
      </c>
      <c r="V24" s="27" t="str">
        <f t="shared" si="4"/>
        <v>Valor xsd:string da Dataprop: circulação_secundária</v>
      </c>
    </row>
    <row r="25" spans="1:22" ht="7.8" customHeight="1" x14ac:dyDescent="0.3">
      <c r="A25" s="21">
        <v>25</v>
      </c>
      <c r="B25" s="54" t="s">
        <v>69</v>
      </c>
      <c r="C25" s="33" t="str">
        <f t="shared" si="7"/>
        <v>p_conjunto</v>
      </c>
      <c r="D25" s="36" t="s">
        <v>102</v>
      </c>
      <c r="E25" s="22" t="s">
        <v>72</v>
      </c>
      <c r="F25" s="23" t="str">
        <f t="shared" si="0"/>
        <v>d_conjunto</v>
      </c>
      <c r="G25" s="28" t="str">
        <f t="shared" si="1"/>
        <v>acesso_principal</v>
      </c>
      <c r="H25" s="29" t="s">
        <v>73</v>
      </c>
      <c r="I25" s="30" t="s">
        <v>23</v>
      </c>
      <c r="J25" s="37" t="s">
        <v>23</v>
      </c>
      <c r="K25" s="37" t="s">
        <v>23</v>
      </c>
      <c r="L25" s="37" t="s">
        <v>23</v>
      </c>
      <c r="M25" s="37" t="s">
        <v>23</v>
      </c>
      <c r="N25" s="37" t="s">
        <v>23</v>
      </c>
      <c r="O25" s="37" t="s">
        <v>23</v>
      </c>
      <c r="P25" s="37" t="s">
        <v>23</v>
      </c>
      <c r="Q25" s="37" t="s">
        <v>23</v>
      </c>
      <c r="R25" s="37" t="s">
        <v>23</v>
      </c>
      <c r="S25" s="39" t="str">
        <f t="shared" si="8"/>
        <v>Layout</v>
      </c>
      <c r="T25" s="15" t="str">
        <f t="shared" si="8"/>
        <v>Funcional</v>
      </c>
      <c r="U25" s="26" t="str">
        <f t="shared" si="3"/>
        <v>Propriedade de objeto: é_acesso_principal</v>
      </c>
      <c r="V25" s="27" t="str">
        <f t="shared" si="4"/>
        <v>Valor xsd:string da Dataprop: acesso_principal</v>
      </c>
    </row>
    <row r="26" spans="1:22" ht="7.8" customHeight="1" x14ac:dyDescent="0.3">
      <c r="A26" s="21">
        <v>26</v>
      </c>
      <c r="B26" s="54" t="s">
        <v>69</v>
      </c>
      <c r="C26" s="33" t="str">
        <f t="shared" si="7"/>
        <v>p_conjunto</v>
      </c>
      <c r="D26" s="36" t="s">
        <v>103</v>
      </c>
      <c r="E26" s="22" t="s">
        <v>72</v>
      </c>
      <c r="F26" s="23" t="str">
        <f t="shared" si="0"/>
        <v>d_conjunto</v>
      </c>
      <c r="G26" s="28" t="str">
        <f t="shared" si="1"/>
        <v>acesso_interno</v>
      </c>
      <c r="H26" s="29" t="s">
        <v>73</v>
      </c>
      <c r="I26" s="30" t="s">
        <v>23</v>
      </c>
      <c r="J26" s="37" t="s">
        <v>23</v>
      </c>
      <c r="K26" s="37" t="s">
        <v>23</v>
      </c>
      <c r="L26" s="37" t="s">
        <v>23</v>
      </c>
      <c r="M26" s="37" t="s">
        <v>23</v>
      </c>
      <c r="N26" s="37" t="s">
        <v>23</v>
      </c>
      <c r="O26" s="37" t="s">
        <v>23</v>
      </c>
      <c r="P26" s="37" t="s">
        <v>23</v>
      </c>
      <c r="Q26" s="37" t="s">
        <v>23</v>
      </c>
      <c r="R26" s="37" t="s">
        <v>23</v>
      </c>
      <c r="S26" s="39" t="str">
        <f t="shared" si="8"/>
        <v>Layout</v>
      </c>
      <c r="T26" s="15" t="str">
        <f t="shared" si="8"/>
        <v>Funcional</v>
      </c>
      <c r="U26" s="26" t="str">
        <f t="shared" si="3"/>
        <v>Propriedade de objeto: é_acesso_interno</v>
      </c>
      <c r="V26" s="27" t="str">
        <f t="shared" si="4"/>
        <v>Valor xsd:string da Dataprop: acesso_interno</v>
      </c>
    </row>
    <row r="27" spans="1:22" ht="7.8" customHeight="1" x14ac:dyDescent="0.3">
      <c r="A27" s="21">
        <v>27</v>
      </c>
      <c r="B27" s="54" t="s">
        <v>69</v>
      </c>
      <c r="C27" s="33" t="str">
        <f t="shared" si="7"/>
        <v>p_conjunto</v>
      </c>
      <c r="D27" s="36" t="s">
        <v>104</v>
      </c>
      <c r="E27" s="22" t="s">
        <v>72</v>
      </c>
      <c r="F27" s="23" t="str">
        <f t="shared" si="0"/>
        <v>d_conjunto</v>
      </c>
      <c r="G27" s="28" t="str">
        <f t="shared" si="1"/>
        <v>escadas</v>
      </c>
      <c r="H27" s="29" t="s">
        <v>73</v>
      </c>
      <c r="I27" s="30" t="s">
        <v>23</v>
      </c>
      <c r="J27" s="38" t="s">
        <v>23</v>
      </c>
      <c r="K27" s="38" t="s">
        <v>23</v>
      </c>
      <c r="L27" s="38" t="s">
        <v>23</v>
      </c>
      <c r="M27" s="38" t="s">
        <v>23</v>
      </c>
      <c r="N27" s="38" t="s">
        <v>23</v>
      </c>
      <c r="O27" s="38" t="s">
        <v>23</v>
      </c>
      <c r="P27" s="38" t="s">
        <v>23</v>
      </c>
      <c r="Q27" s="38" t="s">
        <v>23</v>
      </c>
      <c r="R27" s="38" t="s">
        <v>23</v>
      </c>
      <c r="S27" s="39" t="str">
        <f t="shared" si="8"/>
        <v>Layout</v>
      </c>
      <c r="T27" s="15" t="str">
        <f t="shared" si="8"/>
        <v>Funcional</v>
      </c>
      <c r="U27" s="26" t="str">
        <f t="shared" si="3"/>
        <v>Propriedade de objeto: tem_escadas</v>
      </c>
      <c r="V27" s="27" t="str">
        <f t="shared" si="4"/>
        <v>Valor xsd:string da Dataprop: escadas</v>
      </c>
    </row>
    <row r="28" spans="1:22" ht="7.8" customHeight="1" x14ac:dyDescent="0.3">
      <c r="A28" s="21">
        <v>28</v>
      </c>
      <c r="B28" s="54" t="s">
        <v>69</v>
      </c>
      <c r="C28" s="33" t="str">
        <f t="shared" si="7"/>
        <v>p_conjunto</v>
      </c>
      <c r="D28" s="36" t="s">
        <v>105</v>
      </c>
      <c r="E28" s="22" t="s">
        <v>72</v>
      </c>
      <c r="F28" s="23" t="str">
        <f t="shared" si="0"/>
        <v>d_conjunto</v>
      </c>
      <c r="G28" s="28" t="str">
        <f t="shared" si="1"/>
        <v>elevadores</v>
      </c>
      <c r="H28" s="29" t="s">
        <v>73</v>
      </c>
      <c r="I28" s="30" t="s">
        <v>23</v>
      </c>
      <c r="J28" s="38" t="s">
        <v>23</v>
      </c>
      <c r="K28" s="38" t="s">
        <v>23</v>
      </c>
      <c r="L28" s="38" t="s">
        <v>23</v>
      </c>
      <c r="M28" s="38" t="s">
        <v>23</v>
      </c>
      <c r="N28" s="38" t="s">
        <v>23</v>
      </c>
      <c r="O28" s="38" t="s">
        <v>23</v>
      </c>
      <c r="P28" s="38" t="s">
        <v>23</v>
      </c>
      <c r="Q28" s="38" t="s">
        <v>23</v>
      </c>
      <c r="R28" s="38" t="s">
        <v>23</v>
      </c>
      <c r="S28" s="39" t="str">
        <f t="shared" si="8"/>
        <v>Layout</v>
      </c>
      <c r="T28" s="15" t="str">
        <f t="shared" si="8"/>
        <v>Funcional</v>
      </c>
      <c r="U28" s="26" t="str">
        <f t="shared" si="3"/>
        <v>Propriedade de objeto: tem_elevadores</v>
      </c>
      <c r="V28" s="27" t="str">
        <f t="shared" si="4"/>
        <v>Valor xsd:string da Dataprop: elevadores</v>
      </c>
    </row>
    <row r="29" spans="1:22" ht="7.8" customHeight="1" x14ac:dyDescent="0.3">
      <c r="A29" s="21">
        <v>29</v>
      </c>
      <c r="B29" s="54" t="s">
        <v>69</v>
      </c>
      <c r="C29" s="56" t="s">
        <v>106</v>
      </c>
      <c r="D29" s="43" t="s">
        <v>107</v>
      </c>
      <c r="E29" s="22" t="s">
        <v>72</v>
      </c>
      <c r="F29" s="23" t="str">
        <f t="shared" si="0"/>
        <v>d_dimensão</v>
      </c>
      <c r="G29" s="23" t="str">
        <f t="shared" si="1"/>
        <v>largura_min</v>
      </c>
      <c r="H29" s="24" t="s">
        <v>73</v>
      </c>
      <c r="I29" s="25" t="s">
        <v>23</v>
      </c>
      <c r="J29" s="37" t="s">
        <v>23</v>
      </c>
      <c r="K29" s="37" t="s">
        <v>23</v>
      </c>
      <c r="L29" s="37" t="s">
        <v>23</v>
      </c>
      <c r="M29" s="37" t="s">
        <v>23</v>
      </c>
      <c r="N29" s="37" t="s">
        <v>23</v>
      </c>
      <c r="O29" s="37" t="s">
        <v>23</v>
      </c>
      <c r="P29" s="37" t="s">
        <v>23</v>
      </c>
      <c r="Q29" s="37" t="s">
        <v>23</v>
      </c>
      <c r="R29" s="37" t="s">
        <v>23</v>
      </c>
      <c r="S29" s="39" t="str">
        <f t="shared" si="8"/>
        <v>Layout</v>
      </c>
      <c r="T29" s="15" t="str">
        <f t="shared" si="8"/>
        <v>Funcional</v>
      </c>
      <c r="U29" s="26" t="str">
        <f t="shared" si="3"/>
        <v>Propriedade de objeto: a_largura_min</v>
      </c>
      <c r="V29" s="27" t="str">
        <f t="shared" si="4"/>
        <v>Valor xsd:string da Dataprop: largura_min</v>
      </c>
    </row>
    <row r="30" spans="1:22" ht="7.8" customHeight="1" x14ac:dyDescent="0.3">
      <c r="A30" s="21">
        <v>30</v>
      </c>
      <c r="B30" s="54" t="s">
        <v>69</v>
      </c>
      <c r="C30" s="33" t="str">
        <f>C29</f>
        <v>p_dimensão</v>
      </c>
      <c r="D30" s="35" t="s">
        <v>108</v>
      </c>
      <c r="E30" s="22" t="s">
        <v>72</v>
      </c>
      <c r="F30" s="23" t="str">
        <f t="shared" si="0"/>
        <v>d_dimensão</v>
      </c>
      <c r="G30" s="28" t="str">
        <f t="shared" si="1"/>
        <v>área</v>
      </c>
      <c r="H30" s="29" t="s">
        <v>109</v>
      </c>
      <c r="I30" s="30" t="s">
        <v>23</v>
      </c>
      <c r="J30" s="37" t="s">
        <v>23</v>
      </c>
      <c r="K30" s="37" t="s">
        <v>23</v>
      </c>
      <c r="L30" s="37" t="s">
        <v>23</v>
      </c>
      <c r="M30" s="37" t="s">
        <v>23</v>
      </c>
      <c r="N30" s="37" t="s">
        <v>23</v>
      </c>
      <c r="O30" s="37" t="s">
        <v>23</v>
      </c>
      <c r="P30" s="37" t="s">
        <v>23</v>
      </c>
      <c r="Q30" s="37" t="s">
        <v>23</v>
      </c>
      <c r="R30" s="37" t="s">
        <v>23</v>
      </c>
      <c r="S30" s="39" t="str">
        <f>S28</f>
        <v>Layout</v>
      </c>
      <c r="T30" s="15" t="str">
        <f>T28</f>
        <v>Funcional</v>
      </c>
      <c r="U30" s="26" t="str">
        <f t="shared" si="3"/>
        <v>Propriedade de objeto: a_área</v>
      </c>
      <c r="V30" s="27" t="str">
        <f t="shared" si="4"/>
        <v>Valor xsd:double da Dataprop: área</v>
      </c>
    </row>
    <row r="31" spans="1:22" ht="7.8" customHeight="1" x14ac:dyDescent="0.3">
      <c r="A31" s="21">
        <v>31</v>
      </c>
      <c r="B31" s="54" t="s">
        <v>69</v>
      </c>
      <c r="C31" s="33" t="str">
        <f t="shared" ref="C31:C35" si="9">C30</f>
        <v>p_dimensão</v>
      </c>
      <c r="D31" s="35" t="s">
        <v>110</v>
      </c>
      <c r="E31" s="22" t="s">
        <v>72</v>
      </c>
      <c r="F31" s="23" t="str">
        <f t="shared" si="0"/>
        <v>d_dimensão</v>
      </c>
      <c r="G31" s="28" t="str">
        <f t="shared" si="1"/>
        <v>profundidade_min</v>
      </c>
      <c r="H31" s="29" t="s">
        <v>109</v>
      </c>
      <c r="I31" s="30" t="s">
        <v>23</v>
      </c>
      <c r="J31" s="37" t="s">
        <v>23</v>
      </c>
      <c r="K31" s="37" t="s">
        <v>23</v>
      </c>
      <c r="L31" s="37" t="s">
        <v>23</v>
      </c>
      <c r="M31" s="37" t="s">
        <v>23</v>
      </c>
      <c r="N31" s="37" t="s">
        <v>23</v>
      </c>
      <c r="O31" s="37" t="s">
        <v>23</v>
      </c>
      <c r="P31" s="37" t="s">
        <v>23</v>
      </c>
      <c r="Q31" s="37" t="s">
        <v>23</v>
      </c>
      <c r="R31" s="37" t="s">
        <v>23</v>
      </c>
      <c r="S31" s="39" t="str">
        <f>S29</f>
        <v>Layout</v>
      </c>
      <c r="T31" s="15" t="str">
        <f>T29</f>
        <v>Funcional</v>
      </c>
      <c r="U31" s="26" t="str">
        <f t="shared" si="3"/>
        <v>Propriedade de objeto: a_profundidade_min</v>
      </c>
      <c r="V31" s="27" t="str">
        <f t="shared" si="4"/>
        <v>Valor xsd:double da Dataprop: profundidade_min</v>
      </c>
    </row>
    <row r="32" spans="1:22" ht="7.8" customHeight="1" x14ac:dyDescent="0.3">
      <c r="A32" s="21">
        <v>32</v>
      </c>
      <c r="B32" s="54" t="s">
        <v>69</v>
      </c>
      <c r="C32" s="33" t="str">
        <f t="shared" si="9"/>
        <v>p_dimensão</v>
      </c>
      <c r="D32" s="35" t="s">
        <v>111</v>
      </c>
      <c r="E32" s="22" t="s">
        <v>72</v>
      </c>
      <c r="F32" s="23" t="str">
        <f t="shared" si="0"/>
        <v>d_dimensão</v>
      </c>
      <c r="G32" s="28" t="str">
        <f t="shared" si="1"/>
        <v>pedireito_min</v>
      </c>
      <c r="H32" s="29" t="s">
        <v>109</v>
      </c>
      <c r="I32" s="30" t="s">
        <v>23</v>
      </c>
      <c r="J32" s="37" t="s">
        <v>23</v>
      </c>
      <c r="K32" s="37" t="s">
        <v>23</v>
      </c>
      <c r="L32" s="37" t="s">
        <v>23</v>
      </c>
      <c r="M32" s="37" t="s">
        <v>23</v>
      </c>
      <c r="N32" s="37" t="s">
        <v>23</v>
      </c>
      <c r="O32" s="37" t="s">
        <v>23</v>
      </c>
      <c r="P32" s="37" t="s">
        <v>23</v>
      </c>
      <c r="Q32" s="37" t="s">
        <v>23</v>
      </c>
      <c r="R32" s="37" t="s">
        <v>23</v>
      </c>
      <c r="S32" s="39" t="str">
        <f t="shared" si="8"/>
        <v>Layout</v>
      </c>
      <c r="T32" s="15" t="str">
        <f t="shared" si="8"/>
        <v>Funcional</v>
      </c>
      <c r="U32" s="26" t="str">
        <f t="shared" si="3"/>
        <v>Propriedade de objeto: o_pedireito_min</v>
      </c>
      <c r="V32" s="27" t="str">
        <f t="shared" si="4"/>
        <v>Valor xsd:double da Dataprop: pedireito_min</v>
      </c>
    </row>
    <row r="33" spans="1:22" ht="7.8" customHeight="1" x14ac:dyDescent="0.3">
      <c r="A33" s="21">
        <v>33</v>
      </c>
      <c r="B33" s="54" t="s">
        <v>69</v>
      </c>
      <c r="C33" s="33" t="str">
        <f t="shared" si="9"/>
        <v>p_dimensão</v>
      </c>
      <c r="D33" s="34" t="s">
        <v>112</v>
      </c>
      <c r="E33" s="22" t="s">
        <v>72</v>
      </c>
      <c r="F33" s="23" t="str">
        <f t="shared" si="0"/>
        <v>d_dimensão</v>
      </c>
      <c r="G33" s="28" t="str">
        <f t="shared" si="1"/>
        <v>lado_min</v>
      </c>
      <c r="H33" s="29" t="s">
        <v>109</v>
      </c>
      <c r="I33" s="30" t="s">
        <v>23</v>
      </c>
      <c r="J33" s="37" t="s">
        <v>23</v>
      </c>
      <c r="K33" s="37" t="s">
        <v>23</v>
      </c>
      <c r="L33" s="37" t="s">
        <v>23</v>
      </c>
      <c r="M33" s="37" t="s">
        <v>23</v>
      </c>
      <c r="N33" s="37" t="s">
        <v>23</v>
      </c>
      <c r="O33" s="37" t="s">
        <v>23</v>
      </c>
      <c r="P33" s="37" t="s">
        <v>23</v>
      </c>
      <c r="Q33" s="37" t="s">
        <v>23</v>
      </c>
      <c r="R33" s="37" t="s">
        <v>23</v>
      </c>
      <c r="S33" s="39" t="str">
        <f t="shared" si="8"/>
        <v>Layout</v>
      </c>
      <c r="T33" s="15" t="str">
        <f t="shared" si="8"/>
        <v>Funcional</v>
      </c>
      <c r="U33" s="26" t="str">
        <f t="shared" si="3"/>
        <v>Propriedade de objeto: o_lado_min</v>
      </c>
      <c r="V33" s="27" t="str">
        <f t="shared" si="4"/>
        <v>Valor xsd:double da Dataprop: lado_min</v>
      </c>
    </row>
    <row r="34" spans="1:22" ht="7.8" customHeight="1" x14ac:dyDescent="0.3">
      <c r="A34" s="21">
        <v>34</v>
      </c>
      <c r="B34" s="54" t="s">
        <v>69</v>
      </c>
      <c r="C34" s="33" t="str">
        <f t="shared" si="9"/>
        <v>p_dimensão</v>
      </c>
      <c r="D34" s="35" t="s">
        <v>113</v>
      </c>
      <c r="E34" s="22" t="s">
        <v>72</v>
      </c>
      <c r="F34" s="23" t="str">
        <f t="shared" si="0"/>
        <v>d_dimensão</v>
      </c>
      <c r="G34" s="28" t="str">
        <f t="shared" si="1"/>
        <v>área_min</v>
      </c>
      <c r="H34" s="29" t="s">
        <v>109</v>
      </c>
      <c r="I34" s="30" t="s">
        <v>23</v>
      </c>
      <c r="J34" s="37" t="s">
        <v>23</v>
      </c>
      <c r="K34" s="37" t="s">
        <v>23</v>
      </c>
      <c r="L34" s="37" t="s">
        <v>23</v>
      </c>
      <c r="M34" s="37" t="s">
        <v>23</v>
      </c>
      <c r="N34" s="37" t="s">
        <v>23</v>
      </c>
      <c r="O34" s="37" t="s">
        <v>23</v>
      </c>
      <c r="P34" s="37" t="s">
        <v>23</v>
      </c>
      <c r="Q34" s="37" t="s">
        <v>23</v>
      </c>
      <c r="R34" s="37" t="s">
        <v>23</v>
      </c>
      <c r="S34" s="39" t="str">
        <f t="shared" si="8"/>
        <v>Layout</v>
      </c>
      <c r="T34" s="15" t="str">
        <f t="shared" si="8"/>
        <v>Funcional</v>
      </c>
      <c r="U34" s="26" t="str">
        <f t="shared" si="3"/>
        <v>Propriedade de objeto: a_área_min</v>
      </c>
      <c r="V34" s="27" t="str">
        <f t="shared" si="4"/>
        <v>Valor xsd:double da Dataprop: área_min</v>
      </c>
    </row>
    <row r="35" spans="1:22" ht="7.8" customHeight="1" x14ac:dyDescent="0.3">
      <c r="A35" s="21">
        <v>35</v>
      </c>
      <c r="B35" s="54" t="s">
        <v>69</v>
      </c>
      <c r="C35" s="33" t="str">
        <f t="shared" si="9"/>
        <v>p_dimensão</v>
      </c>
      <c r="D35" s="35" t="s">
        <v>114</v>
      </c>
      <c r="E35" s="22" t="s">
        <v>72</v>
      </c>
      <c r="F35" s="23" t="str">
        <f t="shared" si="0"/>
        <v>d_dimensão</v>
      </c>
      <c r="G35" s="28" t="str">
        <f t="shared" si="1"/>
        <v>área_média</v>
      </c>
      <c r="H35" s="29" t="s">
        <v>109</v>
      </c>
      <c r="I35" s="30" t="s">
        <v>23</v>
      </c>
      <c r="J35" s="37" t="s">
        <v>23</v>
      </c>
      <c r="K35" s="37" t="s">
        <v>23</v>
      </c>
      <c r="L35" s="37" t="s">
        <v>23</v>
      </c>
      <c r="M35" s="37" t="s">
        <v>23</v>
      </c>
      <c r="N35" s="37" t="s">
        <v>23</v>
      </c>
      <c r="O35" s="37" t="s">
        <v>23</v>
      </c>
      <c r="P35" s="37" t="s">
        <v>23</v>
      </c>
      <c r="Q35" s="37" t="s">
        <v>23</v>
      </c>
      <c r="R35" s="37" t="s">
        <v>23</v>
      </c>
      <c r="S35" s="39" t="str">
        <f t="shared" ref="S35:T50" si="10">S34</f>
        <v>Layout</v>
      </c>
      <c r="T35" s="15" t="str">
        <f t="shared" si="10"/>
        <v>Funcional</v>
      </c>
      <c r="U35" s="26" t="str">
        <f t="shared" si="3"/>
        <v>Propriedade de objeto: a_área_média</v>
      </c>
      <c r="V35" s="27" t="str">
        <f t="shared" si="4"/>
        <v>Valor xsd:double da Dataprop: área_média</v>
      </c>
    </row>
    <row r="36" spans="1:22" ht="7.8" customHeight="1" x14ac:dyDescent="0.3">
      <c r="A36" s="21">
        <v>36</v>
      </c>
      <c r="B36" s="54" t="s">
        <v>69</v>
      </c>
      <c r="C36" s="56" t="s">
        <v>165</v>
      </c>
      <c r="D36" s="42" t="s">
        <v>115</v>
      </c>
      <c r="E36" s="22" t="s">
        <v>72</v>
      </c>
      <c r="F36" s="23" t="str">
        <f t="shared" si="0"/>
        <v>d_req_hidraúlico</v>
      </c>
      <c r="G36" s="23" t="str">
        <f t="shared" si="1"/>
        <v>AF</v>
      </c>
      <c r="H36" s="24" t="s">
        <v>73</v>
      </c>
      <c r="I36" s="25" t="s">
        <v>23</v>
      </c>
      <c r="J36" s="38" t="s">
        <v>23</v>
      </c>
      <c r="K36" s="38" t="s">
        <v>23</v>
      </c>
      <c r="L36" s="38" t="s">
        <v>23</v>
      </c>
      <c r="M36" s="38" t="s">
        <v>23</v>
      </c>
      <c r="N36" s="38" t="s">
        <v>23</v>
      </c>
      <c r="O36" s="38" t="s">
        <v>23</v>
      </c>
      <c r="P36" s="38" t="s">
        <v>23</v>
      </c>
      <c r="Q36" s="38" t="s">
        <v>23</v>
      </c>
      <c r="R36" s="38" t="s">
        <v>23</v>
      </c>
      <c r="S36" s="39" t="str">
        <f t="shared" si="10"/>
        <v>Layout</v>
      </c>
      <c r="T36" s="15" t="str">
        <f t="shared" si="10"/>
        <v>Funcional</v>
      </c>
      <c r="U36" s="26" t="str">
        <f t="shared" si="3"/>
        <v>Propriedade de objeto: usa_AF</v>
      </c>
      <c r="V36" s="27" t="str">
        <f t="shared" si="4"/>
        <v>Valor xsd:string da Dataprop: AF</v>
      </c>
    </row>
    <row r="37" spans="1:22" ht="7.8" customHeight="1" x14ac:dyDescent="0.3">
      <c r="A37" s="21">
        <v>37</v>
      </c>
      <c r="B37" s="54" t="s">
        <v>69</v>
      </c>
      <c r="C37" s="33" t="str">
        <f>C36</f>
        <v>p_req_hidraúlico</v>
      </c>
      <c r="D37" s="36" t="s">
        <v>116</v>
      </c>
      <c r="E37" s="22" t="s">
        <v>72</v>
      </c>
      <c r="F37" s="23" t="str">
        <f t="shared" si="0"/>
        <v>d_req_hidraúlico</v>
      </c>
      <c r="G37" s="28" t="str">
        <f t="shared" si="1"/>
        <v>AFQ</v>
      </c>
      <c r="H37" s="29" t="s">
        <v>73</v>
      </c>
      <c r="I37" s="30" t="s">
        <v>23</v>
      </c>
      <c r="J37" s="38" t="s">
        <v>23</v>
      </c>
      <c r="K37" s="38" t="s">
        <v>23</v>
      </c>
      <c r="L37" s="38" t="s">
        <v>23</v>
      </c>
      <c r="M37" s="38" t="s">
        <v>23</v>
      </c>
      <c r="N37" s="38" t="s">
        <v>23</v>
      </c>
      <c r="O37" s="38" t="s">
        <v>23</v>
      </c>
      <c r="P37" s="38" t="s">
        <v>23</v>
      </c>
      <c r="Q37" s="38" t="s">
        <v>23</v>
      </c>
      <c r="R37" s="38" t="s">
        <v>23</v>
      </c>
      <c r="S37" s="39" t="str">
        <f t="shared" si="10"/>
        <v>Layout</v>
      </c>
      <c r="T37" s="15" t="str">
        <f t="shared" si="10"/>
        <v>Funcional</v>
      </c>
      <c r="U37" s="26" t="str">
        <f t="shared" si="3"/>
        <v>Propriedade de objeto: usa_AFQ</v>
      </c>
      <c r="V37" s="27" t="str">
        <f t="shared" si="4"/>
        <v>Valor xsd:string da Dataprop: AFQ</v>
      </c>
    </row>
    <row r="38" spans="1:22" ht="7.8" customHeight="1" x14ac:dyDescent="0.3">
      <c r="A38" s="21">
        <v>38</v>
      </c>
      <c r="B38" s="54" t="s">
        <v>69</v>
      </c>
      <c r="C38" s="33" t="str">
        <f t="shared" ref="C38:C39" si="11">C37</f>
        <v>p_req_hidraúlico</v>
      </c>
      <c r="D38" s="34" t="s">
        <v>117</v>
      </c>
      <c r="E38" s="22" t="s">
        <v>72</v>
      </c>
      <c r="F38" s="23" t="str">
        <f t="shared" si="0"/>
        <v>d_req_hidraúlico</v>
      </c>
      <c r="G38" s="28" t="str">
        <f t="shared" si="1"/>
        <v>esgoto</v>
      </c>
      <c r="H38" s="29" t="s">
        <v>73</v>
      </c>
      <c r="I38" s="30" t="s">
        <v>23</v>
      </c>
      <c r="J38" s="38" t="s">
        <v>23</v>
      </c>
      <c r="K38" s="38" t="s">
        <v>23</v>
      </c>
      <c r="L38" s="38" t="s">
        <v>23</v>
      </c>
      <c r="M38" s="38" t="s">
        <v>23</v>
      </c>
      <c r="N38" s="38" t="s">
        <v>23</v>
      </c>
      <c r="O38" s="38" t="s">
        <v>23</v>
      </c>
      <c r="P38" s="38" t="s">
        <v>23</v>
      </c>
      <c r="Q38" s="38" t="s">
        <v>23</v>
      </c>
      <c r="R38" s="38" t="s">
        <v>23</v>
      </c>
      <c r="S38" s="39" t="str">
        <f t="shared" si="10"/>
        <v>Layout</v>
      </c>
      <c r="T38" s="15" t="str">
        <f t="shared" si="10"/>
        <v>Funcional</v>
      </c>
      <c r="U38" s="26" t="str">
        <f t="shared" si="3"/>
        <v>Propriedade de objeto: usa_esgoto</v>
      </c>
      <c r="V38" s="27" t="str">
        <f t="shared" si="4"/>
        <v>Valor xsd:string da Dataprop: esgoto</v>
      </c>
    </row>
    <row r="39" spans="1:22" ht="7.8" customHeight="1" x14ac:dyDescent="0.3">
      <c r="A39" s="21">
        <v>39</v>
      </c>
      <c r="B39" s="54" t="s">
        <v>69</v>
      </c>
      <c r="C39" s="33" t="str">
        <f t="shared" si="11"/>
        <v>p_req_hidraúlico</v>
      </c>
      <c r="D39" s="34" t="s">
        <v>118</v>
      </c>
      <c r="E39" s="22" t="s">
        <v>72</v>
      </c>
      <c r="F39" s="23" t="str">
        <f t="shared" si="0"/>
        <v>d_req_hidraúlico</v>
      </c>
      <c r="G39" s="28" t="str">
        <f t="shared" si="1"/>
        <v>esgoto_especial</v>
      </c>
      <c r="H39" s="29" t="s">
        <v>73</v>
      </c>
      <c r="I39" s="30" t="s">
        <v>23</v>
      </c>
      <c r="J39" s="38" t="s">
        <v>23</v>
      </c>
      <c r="K39" s="38" t="s">
        <v>23</v>
      </c>
      <c r="L39" s="38" t="s">
        <v>23</v>
      </c>
      <c r="M39" s="38" t="s">
        <v>23</v>
      </c>
      <c r="N39" s="38" t="s">
        <v>23</v>
      </c>
      <c r="O39" s="38" t="s">
        <v>23</v>
      </c>
      <c r="P39" s="38" t="s">
        <v>23</v>
      </c>
      <c r="Q39" s="38" t="s">
        <v>23</v>
      </c>
      <c r="R39" s="38" t="s">
        <v>23</v>
      </c>
      <c r="S39" s="39" t="str">
        <f t="shared" si="10"/>
        <v>Layout</v>
      </c>
      <c r="T39" s="15" t="str">
        <f t="shared" si="10"/>
        <v>Funcional</v>
      </c>
      <c r="U39" s="26" t="str">
        <f t="shared" si="3"/>
        <v>Propriedade de objeto: usa_esgoto_especial</v>
      </c>
      <c r="V39" s="27" t="str">
        <f t="shared" si="4"/>
        <v>Valor xsd:string da Dataprop: esgoto_especial</v>
      </c>
    </row>
    <row r="40" spans="1:22" ht="7.8" customHeight="1" x14ac:dyDescent="0.3">
      <c r="A40" s="21">
        <v>40</v>
      </c>
      <c r="B40" s="54" t="s">
        <v>69</v>
      </c>
      <c r="C40" s="56" t="s">
        <v>166</v>
      </c>
      <c r="D40" s="40" t="s">
        <v>119</v>
      </c>
      <c r="E40" s="22" t="s">
        <v>72</v>
      </c>
      <c r="F40" s="23" t="str">
        <f t="shared" si="0"/>
        <v>d_req_bancada</v>
      </c>
      <c r="G40" s="23" t="str">
        <f t="shared" si="1"/>
        <v>bancada_seca</v>
      </c>
      <c r="H40" s="24" t="s">
        <v>73</v>
      </c>
      <c r="I40" s="25" t="s">
        <v>23</v>
      </c>
      <c r="J40" s="38" t="s">
        <v>23</v>
      </c>
      <c r="K40" s="38" t="s">
        <v>23</v>
      </c>
      <c r="L40" s="38" t="s">
        <v>23</v>
      </c>
      <c r="M40" s="38" t="s">
        <v>23</v>
      </c>
      <c r="N40" s="38" t="s">
        <v>23</v>
      </c>
      <c r="O40" s="38" t="s">
        <v>23</v>
      </c>
      <c r="P40" s="38" t="s">
        <v>23</v>
      </c>
      <c r="Q40" s="38" t="s">
        <v>23</v>
      </c>
      <c r="R40" s="38" t="s">
        <v>23</v>
      </c>
      <c r="S40" s="39" t="str">
        <f t="shared" si="10"/>
        <v>Layout</v>
      </c>
      <c r="T40" s="15" t="str">
        <f t="shared" si="10"/>
        <v>Funcional</v>
      </c>
      <c r="U40" s="26" t="str">
        <f t="shared" si="3"/>
        <v>Propriedade de objeto: usa_bancada_seca</v>
      </c>
      <c r="V40" s="27" t="str">
        <f t="shared" si="4"/>
        <v>Valor xsd:string da Dataprop: bancada_seca</v>
      </c>
    </row>
    <row r="41" spans="1:22" ht="7.8" customHeight="1" x14ac:dyDescent="0.3">
      <c r="A41" s="21">
        <v>41</v>
      </c>
      <c r="B41" s="54" t="s">
        <v>69</v>
      </c>
      <c r="C41" s="33" t="str">
        <f>C40</f>
        <v>p_req_bancada</v>
      </c>
      <c r="D41" s="33" t="s">
        <v>120</v>
      </c>
      <c r="E41" s="22" t="s">
        <v>72</v>
      </c>
      <c r="F41" s="23" t="str">
        <f t="shared" si="0"/>
        <v>d_req_bancada</v>
      </c>
      <c r="G41" s="28" t="str">
        <f t="shared" si="1"/>
        <v>bancada_úmida</v>
      </c>
      <c r="H41" s="29" t="s">
        <v>73</v>
      </c>
      <c r="I41" s="30" t="s">
        <v>23</v>
      </c>
      <c r="J41" s="38" t="s">
        <v>23</v>
      </c>
      <c r="K41" s="38" t="s">
        <v>23</v>
      </c>
      <c r="L41" s="38" t="s">
        <v>23</v>
      </c>
      <c r="M41" s="38" t="s">
        <v>23</v>
      </c>
      <c r="N41" s="38" t="s">
        <v>23</v>
      </c>
      <c r="O41" s="38" t="s">
        <v>23</v>
      </c>
      <c r="P41" s="38" t="s">
        <v>23</v>
      </c>
      <c r="Q41" s="38" t="s">
        <v>23</v>
      </c>
      <c r="R41" s="38" t="s">
        <v>23</v>
      </c>
      <c r="S41" s="39" t="str">
        <f t="shared" si="10"/>
        <v>Layout</v>
      </c>
      <c r="T41" s="15" t="str">
        <f t="shared" si="10"/>
        <v>Funcional</v>
      </c>
      <c r="U41" s="26" t="str">
        <f t="shared" si="3"/>
        <v>Propriedade de objeto: usa_bancada_úmida</v>
      </c>
      <c r="V41" s="27" t="str">
        <f t="shared" si="4"/>
        <v>Valor xsd:string da Dataprop: bancada_úmida</v>
      </c>
    </row>
    <row r="42" spans="1:22" ht="7.8" customHeight="1" x14ac:dyDescent="0.3">
      <c r="A42" s="21">
        <v>42</v>
      </c>
      <c r="B42" s="54" t="s">
        <v>69</v>
      </c>
      <c r="C42" s="33" t="str">
        <f t="shared" ref="C42:C44" si="12">C41</f>
        <v>p_req_bancada</v>
      </c>
      <c r="D42" s="33" t="s">
        <v>121</v>
      </c>
      <c r="E42" s="22" t="s">
        <v>72</v>
      </c>
      <c r="F42" s="23" t="str">
        <f t="shared" si="0"/>
        <v>d_req_bancada</v>
      </c>
      <c r="G42" s="28" t="str">
        <f t="shared" si="1"/>
        <v>bancada_elétrica</v>
      </c>
      <c r="H42" s="29" t="s">
        <v>73</v>
      </c>
      <c r="I42" s="30" t="s">
        <v>23</v>
      </c>
      <c r="J42" s="38" t="s">
        <v>23</v>
      </c>
      <c r="K42" s="38" t="s">
        <v>23</v>
      </c>
      <c r="L42" s="38" t="s">
        <v>23</v>
      </c>
      <c r="M42" s="38" t="s">
        <v>23</v>
      </c>
      <c r="N42" s="38" t="s">
        <v>23</v>
      </c>
      <c r="O42" s="38" t="s">
        <v>23</v>
      </c>
      <c r="P42" s="38" t="s">
        <v>23</v>
      </c>
      <c r="Q42" s="38" t="s">
        <v>23</v>
      </c>
      <c r="R42" s="38" t="s">
        <v>23</v>
      </c>
      <c r="S42" s="39" t="str">
        <f t="shared" si="10"/>
        <v>Layout</v>
      </c>
      <c r="T42" s="15" t="str">
        <f t="shared" si="10"/>
        <v>Funcional</v>
      </c>
      <c r="U42" s="26" t="str">
        <f t="shared" si="3"/>
        <v>Propriedade de objeto: usa_bancada_elétrica</v>
      </c>
      <c r="V42" s="27" t="str">
        <f t="shared" si="4"/>
        <v>Valor xsd:string da Dataprop: bancada_elétrica</v>
      </c>
    </row>
    <row r="43" spans="1:22" ht="7.8" customHeight="1" x14ac:dyDescent="0.3">
      <c r="A43" s="21">
        <v>43</v>
      </c>
      <c r="B43" s="54" t="s">
        <v>69</v>
      </c>
      <c r="C43" s="33" t="str">
        <f t="shared" si="12"/>
        <v>p_req_bancada</v>
      </c>
      <c r="D43" s="34" t="s">
        <v>122</v>
      </c>
      <c r="E43" s="22" t="s">
        <v>72</v>
      </c>
      <c r="F43" s="23" t="str">
        <f t="shared" si="0"/>
        <v>d_req_bancada</v>
      </c>
      <c r="G43" s="28" t="str">
        <f t="shared" si="1"/>
        <v>blindagem_radiológica</v>
      </c>
      <c r="H43" s="29" t="s">
        <v>73</v>
      </c>
      <c r="I43" s="30" t="s">
        <v>23</v>
      </c>
      <c r="J43" s="38" t="s">
        <v>23</v>
      </c>
      <c r="K43" s="38" t="s">
        <v>23</v>
      </c>
      <c r="L43" s="38" t="s">
        <v>23</v>
      </c>
      <c r="M43" s="38" t="s">
        <v>23</v>
      </c>
      <c r="N43" s="38" t="s">
        <v>23</v>
      </c>
      <c r="O43" s="38" t="s">
        <v>23</v>
      </c>
      <c r="P43" s="38" t="s">
        <v>23</v>
      </c>
      <c r="Q43" s="38" t="s">
        <v>23</v>
      </c>
      <c r="R43" s="38" t="s">
        <v>23</v>
      </c>
      <c r="S43" s="39" t="str">
        <f t="shared" si="10"/>
        <v>Layout</v>
      </c>
      <c r="T43" s="15" t="str">
        <f t="shared" si="10"/>
        <v>Funcional</v>
      </c>
      <c r="U43" s="26" t="str">
        <f t="shared" si="3"/>
        <v>Propriedade de objeto: usa_blindagem_radiológica</v>
      </c>
      <c r="V43" s="27" t="str">
        <f t="shared" si="4"/>
        <v>Valor xsd:string da Dataprop: blindagem_radiológica</v>
      </c>
    </row>
    <row r="44" spans="1:22" ht="7.8" customHeight="1" x14ac:dyDescent="0.3">
      <c r="A44" s="21">
        <v>44</v>
      </c>
      <c r="B44" s="54" t="s">
        <v>69</v>
      </c>
      <c r="C44" s="33" t="str">
        <f t="shared" si="12"/>
        <v>p_req_bancada</v>
      </c>
      <c r="D44" s="34" t="s">
        <v>123</v>
      </c>
      <c r="E44" s="22" t="s">
        <v>72</v>
      </c>
      <c r="F44" s="23" t="str">
        <f t="shared" si="0"/>
        <v>d_req_bancada</v>
      </c>
      <c r="G44" s="28" t="str">
        <f t="shared" si="1"/>
        <v>blindagem_antibalas</v>
      </c>
      <c r="H44" s="29" t="s">
        <v>73</v>
      </c>
      <c r="I44" s="30" t="s">
        <v>23</v>
      </c>
      <c r="J44" s="38" t="s">
        <v>23</v>
      </c>
      <c r="K44" s="38" t="s">
        <v>23</v>
      </c>
      <c r="L44" s="38" t="s">
        <v>23</v>
      </c>
      <c r="M44" s="38" t="s">
        <v>23</v>
      </c>
      <c r="N44" s="38" t="s">
        <v>23</v>
      </c>
      <c r="O44" s="38" t="s">
        <v>23</v>
      </c>
      <c r="P44" s="38" t="s">
        <v>23</v>
      </c>
      <c r="Q44" s="38" t="s">
        <v>23</v>
      </c>
      <c r="R44" s="38" t="s">
        <v>23</v>
      </c>
      <c r="S44" s="39" t="str">
        <f t="shared" si="10"/>
        <v>Layout</v>
      </c>
      <c r="T44" s="15" t="str">
        <f t="shared" si="10"/>
        <v>Funcional</v>
      </c>
      <c r="U44" s="26" t="str">
        <f t="shared" si="3"/>
        <v>Propriedade de objeto: usa_blindagem_antibalas</v>
      </c>
      <c r="V44" s="27" t="str">
        <f t="shared" si="4"/>
        <v>Valor xsd:string da Dataprop: blindagem_antibalas</v>
      </c>
    </row>
    <row r="45" spans="1:22" ht="7.8" customHeight="1" x14ac:dyDescent="0.3">
      <c r="A45" s="21">
        <v>45</v>
      </c>
      <c r="B45" s="54" t="s">
        <v>69</v>
      </c>
      <c r="C45" s="56" t="s">
        <v>167</v>
      </c>
      <c r="D45" s="41" t="s">
        <v>124</v>
      </c>
      <c r="E45" s="22" t="s">
        <v>72</v>
      </c>
      <c r="F45" s="23" t="str">
        <f t="shared" si="0"/>
        <v>d_req_insumo</v>
      </c>
      <c r="G45" s="23" t="str">
        <f t="shared" si="1"/>
        <v>gás_GN</v>
      </c>
      <c r="H45" s="24" t="s">
        <v>73</v>
      </c>
      <c r="I45" s="25" t="s">
        <v>23</v>
      </c>
      <c r="J45" s="37" t="s">
        <v>23</v>
      </c>
      <c r="K45" s="37" t="s">
        <v>23</v>
      </c>
      <c r="L45" s="37" t="s">
        <v>23</v>
      </c>
      <c r="M45" s="37" t="s">
        <v>23</v>
      </c>
      <c r="N45" s="37" t="s">
        <v>23</v>
      </c>
      <c r="O45" s="37" t="s">
        <v>23</v>
      </c>
      <c r="P45" s="37" t="s">
        <v>23</v>
      </c>
      <c r="Q45" s="37" t="s">
        <v>23</v>
      </c>
      <c r="R45" s="37" t="s">
        <v>23</v>
      </c>
      <c r="S45" s="39" t="str">
        <f t="shared" si="10"/>
        <v>Layout</v>
      </c>
      <c r="T45" s="15" t="str">
        <f t="shared" si="10"/>
        <v>Funcional</v>
      </c>
      <c r="U45" s="26" t="str">
        <f t="shared" si="3"/>
        <v>Propriedade de objeto: usa_gás_GN</v>
      </c>
      <c r="V45" s="27" t="str">
        <f t="shared" si="4"/>
        <v>Valor xsd:string da Dataprop: gás_GN</v>
      </c>
    </row>
    <row r="46" spans="1:22" ht="7.8" customHeight="1" x14ac:dyDescent="0.3">
      <c r="A46" s="21">
        <v>46</v>
      </c>
      <c r="B46" s="54" t="s">
        <v>69</v>
      </c>
      <c r="C46" s="33" t="str">
        <f>C45</f>
        <v>p_req_insumo</v>
      </c>
      <c r="D46" s="34" t="s">
        <v>125</v>
      </c>
      <c r="E46" s="22" t="s">
        <v>72</v>
      </c>
      <c r="F46" s="23" t="str">
        <f t="shared" si="0"/>
        <v>d_req_insumo</v>
      </c>
      <c r="G46" s="28" t="str">
        <f t="shared" si="1"/>
        <v>gás_GLP</v>
      </c>
      <c r="H46" s="29" t="s">
        <v>73</v>
      </c>
      <c r="I46" s="30" t="s">
        <v>23</v>
      </c>
      <c r="J46" s="37" t="s">
        <v>23</v>
      </c>
      <c r="K46" s="37" t="s">
        <v>23</v>
      </c>
      <c r="L46" s="37" t="s">
        <v>23</v>
      </c>
      <c r="M46" s="37" t="s">
        <v>23</v>
      </c>
      <c r="N46" s="37" t="s">
        <v>23</v>
      </c>
      <c r="O46" s="37" t="s">
        <v>23</v>
      </c>
      <c r="P46" s="37" t="s">
        <v>23</v>
      </c>
      <c r="Q46" s="37" t="s">
        <v>23</v>
      </c>
      <c r="R46" s="37" t="s">
        <v>23</v>
      </c>
      <c r="S46" s="39" t="str">
        <f t="shared" si="10"/>
        <v>Layout</v>
      </c>
      <c r="T46" s="15" t="str">
        <f t="shared" si="10"/>
        <v>Funcional</v>
      </c>
      <c r="U46" s="26" t="str">
        <f t="shared" si="3"/>
        <v>Propriedade de objeto: usa_gás_GLP</v>
      </c>
      <c r="V46" s="27" t="str">
        <f t="shared" si="4"/>
        <v>Valor xsd:string da Dataprop: gás_GLP</v>
      </c>
    </row>
    <row r="47" spans="1:22" ht="7.8" customHeight="1" x14ac:dyDescent="0.3">
      <c r="A47" s="21">
        <v>47</v>
      </c>
      <c r="B47" s="54" t="s">
        <v>69</v>
      </c>
      <c r="C47" s="33" t="str">
        <f t="shared" ref="C47:C52" si="13">C46</f>
        <v>p_req_insumo</v>
      </c>
      <c r="D47" s="34" t="s">
        <v>126</v>
      </c>
      <c r="E47" s="22" t="s">
        <v>72</v>
      </c>
      <c r="F47" s="23" t="str">
        <f t="shared" si="0"/>
        <v>d_req_insumo</v>
      </c>
      <c r="G47" s="28" t="str">
        <f t="shared" si="1"/>
        <v>ar_medicinal</v>
      </c>
      <c r="H47" s="29" t="s">
        <v>73</v>
      </c>
      <c r="I47" s="30" t="s">
        <v>23</v>
      </c>
      <c r="J47" s="37" t="s">
        <v>23</v>
      </c>
      <c r="K47" s="37" t="s">
        <v>23</v>
      </c>
      <c r="L47" s="37" t="s">
        <v>23</v>
      </c>
      <c r="M47" s="37" t="s">
        <v>23</v>
      </c>
      <c r="N47" s="37" t="s">
        <v>23</v>
      </c>
      <c r="O47" s="37" t="s">
        <v>23</v>
      </c>
      <c r="P47" s="37" t="s">
        <v>23</v>
      </c>
      <c r="Q47" s="37" t="s">
        <v>23</v>
      </c>
      <c r="R47" s="37" t="s">
        <v>23</v>
      </c>
      <c r="S47" s="39" t="str">
        <f t="shared" si="10"/>
        <v>Layout</v>
      </c>
      <c r="T47" s="15" t="str">
        <f t="shared" si="10"/>
        <v>Funcional</v>
      </c>
      <c r="U47" s="26" t="str">
        <f t="shared" si="3"/>
        <v>Propriedade de objeto: usa_ar_medicinal</v>
      </c>
      <c r="V47" s="27" t="str">
        <f t="shared" si="4"/>
        <v>Valor xsd:string da Dataprop: ar_medicinal</v>
      </c>
    </row>
    <row r="48" spans="1:22" ht="7.8" customHeight="1" x14ac:dyDescent="0.3">
      <c r="A48" s="21">
        <v>48</v>
      </c>
      <c r="B48" s="54" t="s">
        <v>69</v>
      </c>
      <c r="C48" s="33" t="str">
        <f t="shared" si="13"/>
        <v>p_req_insumo</v>
      </c>
      <c r="D48" s="34" t="s">
        <v>127</v>
      </c>
      <c r="E48" s="22" t="s">
        <v>72</v>
      </c>
      <c r="F48" s="23" t="str">
        <f t="shared" si="0"/>
        <v>d_req_insumo</v>
      </c>
      <c r="G48" s="28" t="str">
        <f t="shared" si="1"/>
        <v>ar_industrial</v>
      </c>
      <c r="H48" s="29" t="s">
        <v>73</v>
      </c>
      <c r="I48" s="30" t="s">
        <v>23</v>
      </c>
      <c r="J48" s="37" t="s">
        <v>23</v>
      </c>
      <c r="K48" s="37" t="s">
        <v>23</v>
      </c>
      <c r="L48" s="37" t="s">
        <v>23</v>
      </c>
      <c r="M48" s="37" t="s">
        <v>23</v>
      </c>
      <c r="N48" s="37" t="s">
        <v>23</v>
      </c>
      <c r="O48" s="37" t="s">
        <v>23</v>
      </c>
      <c r="P48" s="37" t="s">
        <v>23</v>
      </c>
      <c r="Q48" s="37" t="s">
        <v>23</v>
      </c>
      <c r="R48" s="37" t="s">
        <v>23</v>
      </c>
      <c r="S48" s="39" t="str">
        <f t="shared" si="10"/>
        <v>Layout</v>
      </c>
      <c r="T48" s="15" t="str">
        <f t="shared" si="10"/>
        <v>Funcional</v>
      </c>
      <c r="U48" s="26" t="str">
        <f t="shared" si="3"/>
        <v>Propriedade de objeto: usa_ar_industrial</v>
      </c>
      <c r="V48" s="27" t="str">
        <f t="shared" si="4"/>
        <v>Valor xsd:string da Dataprop: ar_industrial</v>
      </c>
    </row>
    <row r="49" spans="1:22" ht="7.8" customHeight="1" x14ac:dyDescent="0.3">
      <c r="A49" s="21">
        <v>49</v>
      </c>
      <c r="B49" s="54" t="s">
        <v>69</v>
      </c>
      <c r="C49" s="33" t="str">
        <f t="shared" si="13"/>
        <v>p_req_insumo</v>
      </c>
      <c r="D49" s="34" t="s">
        <v>128</v>
      </c>
      <c r="E49" s="22" t="s">
        <v>72</v>
      </c>
      <c r="F49" s="23" t="str">
        <f t="shared" si="0"/>
        <v>d_req_insumo</v>
      </c>
      <c r="G49" s="28" t="str">
        <f t="shared" si="1"/>
        <v>ar_sintético</v>
      </c>
      <c r="H49" s="29" t="s">
        <v>73</v>
      </c>
      <c r="I49" s="30" t="s">
        <v>23</v>
      </c>
      <c r="J49" s="37" t="s">
        <v>23</v>
      </c>
      <c r="K49" s="37" t="s">
        <v>23</v>
      </c>
      <c r="L49" s="37" t="s">
        <v>23</v>
      </c>
      <c r="M49" s="37" t="s">
        <v>23</v>
      </c>
      <c r="N49" s="37" t="s">
        <v>23</v>
      </c>
      <c r="O49" s="37" t="s">
        <v>23</v>
      </c>
      <c r="P49" s="37" t="s">
        <v>23</v>
      </c>
      <c r="Q49" s="37" t="s">
        <v>23</v>
      </c>
      <c r="R49" s="37" t="s">
        <v>23</v>
      </c>
      <c r="S49" s="39" t="str">
        <f t="shared" si="10"/>
        <v>Layout</v>
      </c>
      <c r="T49" s="15" t="str">
        <f t="shared" si="10"/>
        <v>Funcional</v>
      </c>
      <c r="U49" s="26" t="str">
        <f t="shared" si="3"/>
        <v>Propriedade de objeto: usa_ar_sintético</v>
      </c>
      <c r="V49" s="27" t="str">
        <f t="shared" si="4"/>
        <v>Valor xsd:string da Dataprop: ar_sintético</v>
      </c>
    </row>
    <row r="50" spans="1:22" ht="7.8" customHeight="1" x14ac:dyDescent="0.3">
      <c r="A50" s="21">
        <v>50</v>
      </c>
      <c r="B50" s="54" t="s">
        <v>69</v>
      </c>
      <c r="C50" s="33" t="str">
        <f t="shared" si="13"/>
        <v>p_req_insumo</v>
      </c>
      <c r="D50" s="34" t="s">
        <v>129</v>
      </c>
      <c r="E50" s="22" t="s">
        <v>72</v>
      </c>
      <c r="F50" s="23" t="str">
        <f t="shared" si="0"/>
        <v>d_req_insumo</v>
      </c>
      <c r="G50" s="28" t="str">
        <f t="shared" si="1"/>
        <v>vácuo_clínico</v>
      </c>
      <c r="H50" s="29" t="s">
        <v>73</v>
      </c>
      <c r="I50" s="30" t="s">
        <v>23</v>
      </c>
      <c r="J50" s="37" t="s">
        <v>23</v>
      </c>
      <c r="K50" s="37" t="s">
        <v>23</v>
      </c>
      <c r="L50" s="37" t="s">
        <v>23</v>
      </c>
      <c r="M50" s="37" t="s">
        <v>23</v>
      </c>
      <c r="N50" s="37" t="s">
        <v>23</v>
      </c>
      <c r="O50" s="37" t="s">
        <v>23</v>
      </c>
      <c r="P50" s="37" t="s">
        <v>23</v>
      </c>
      <c r="Q50" s="37" t="s">
        <v>23</v>
      </c>
      <c r="R50" s="37" t="s">
        <v>23</v>
      </c>
      <c r="S50" s="39" t="str">
        <f t="shared" si="10"/>
        <v>Layout</v>
      </c>
      <c r="T50" s="15" t="str">
        <f t="shared" si="10"/>
        <v>Funcional</v>
      </c>
      <c r="U50" s="26" t="str">
        <f t="shared" si="3"/>
        <v>Propriedade de objeto: usa_vácuo_clínico</v>
      </c>
      <c r="V50" s="27" t="str">
        <f t="shared" si="4"/>
        <v>Valor xsd:string da Dataprop: vácuo_clínico</v>
      </c>
    </row>
    <row r="51" spans="1:22" ht="7.8" customHeight="1" x14ac:dyDescent="0.3">
      <c r="A51" s="21">
        <v>51</v>
      </c>
      <c r="B51" s="54" t="s">
        <v>69</v>
      </c>
      <c r="C51" s="33" t="str">
        <f t="shared" si="13"/>
        <v>p_req_insumo</v>
      </c>
      <c r="D51" s="34" t="s">
        <v>130</v>
      </c>
      <c r="E51" s="22" t="s">
        <v>72</v>
      </c>
      <c r="F51" s="23" t="str">
        <f t="shared" si="0"/>
        <v>d_req_insumo</v>
      </c>
      <c r="G51" s="28" t="str">
        <f t="shared" si="1"/>
        <v>oxigênio</v>
      </c>
      <c r="H51" s="29" t="s">
        <v>73</v>
      </c>
      <c r="I51" s="30" t="s">
        <v>23</v>
      </c>
      <c r="J51" s="37" t="s">
        <v>23</v>
      </c>
      <c r="K51" s="37" t="s">
        <v>23</v>
      </c>
      <c r="L51" s="37" t="s">
        <v>23</v>
      </c>
      <c r="M51" s="37" t="s">
        <v>23</v>
      </c>
      <c r="N51" s="37" t="s">
        <v>23</v>
      </c>
      <c r="O51" s="37" t="s">
        <v>23</v>
      </c>
      <c r="P51" s="37" t="s">
        <v>23</v>
      </c>
      <c r="Q51" s="37" t="s">
        <v>23</v>
      </c>
      <c r="R51" s="37" t="s">
        <v>23</v>
      </c>
      <c r="S51" s="39" t="str">
        <f t="shared" ref="S51:T65" si="14">S50</f>
        <v>Layout</v>
      </c>
      <c r="T51" s="15" t="str">
        <f t="shared" si="14"/>
        <v>Funcional</v>
      </c>
      <c r="U51" s="26" t="str">
        <f t="shared" si="3"/>
        <v>Propriedade de objeto: usa_oxigênio</v>
      </c>
      <c r="V51" s="27" t="str">
        <f t="shared" si="4"/>
        <v>Valor xsd:string da Dataprop: oxigênio</v>
      </c>
    </row>
    <row r="52" spans="1:22" ht="7.8" customHeight="1" x14ac:dyDescent="0.3">
      <c r="A52" s="21">
        <v>52</v>
      </c>
      <c r="B52" s="54" t="s">
        <v>69</v>
      </c>
      <c r="C52" s="33" t="str">
        <f t="shared" si="13"/>
        <v>p_req_insumo</v>
      </c>
      <c r="D52" s="34" t="s">
        <v>131</v>
      </c>
      <c r="E52" s="22" t="s">
        <v>72</v>
      </c>
      <c r="F52" s="23" t="str">
        <f t="shared" si="0"/>
        <v>d_req_insumo</v>
      </c>
      <c r="G52" s="28" t="str">
        <f t="shared" si="1"/>
        <v>óxido_nitroso</v>
      </c>
      <c r="H52" s="29" t="s">
        <v>73</v>
      </c>
      <c r="I52" s="30" t="s">
        <v>23</v>
      </c>
      <c r="J52" s="38" t="s">
        <v>23</v>
      </c>
      <c r="K52" s="38" t="s">
        <v>23</v>
      </c>
      <c r="L52" s="38" t="s">
        <v>23</v>
      </c>
      <c r="M52" s="38" t="s">
        <v>23</v>
      </c>
      <c r="N52" s="38" t="s">
        <v>23</v>
      </c>
      <c r="O52" s="38" t="s">
        <v>23</v>
      </c>
      <c r="P52" s="38" t="s">
        <v>23</v>
      </c>
      <c r="Q52" s="38" t="s">
        <v>23</v>
      </c>
      <c r="R52" s="38" t="s">
        <v>23</v>
      </c>
      <c r="S52" s="39" t="str">
        <f t="shared" si="14"/>
        <v>Layout</v>
      </c>
      <c r="T52" s="15" t="str">
        <f t="shared" si="14"/>
        <v>Funcional</v>
      </c>
      <c r="U52" s="26" t="str">
        <f t="shared" si="3"/>
        <v>Propriedade de objeto: usa_óxido_nitroso</v>
      </c>
      <c r="V52" s="27" t="str">
        <f t="shared" si="4"/>
        <v>Valor xsd:string da Dataprop: óxido_nitroso</v>
      </c>
    </row>
    <row r="53" spans="1:22" ht="7.8" customHeight="1" x14ac:dyDescent="0.3">
      <c r="A53" s="21">
        <v>53</v>
      </c>
      <c r="B53" s="54" t="s">
        <v>69</v>
      </c>
      <c r="C53" s="56" t="s">
        <v>168</v>
      </c>
      <c r="D53" s="41" t="s">
        <v>132</v>
      </c>
      <c r="E53" s="22" t="s">
        <v>72</v>
      </c>
      <c r="F53" s="23" t="str">
        <f t="shared" si="0"/>
        <v>d_req_lumínico</v>
      </c>
      <c r="G53" s="23" t="str">
        <f t="shared" si="1"/>
        <v>luz_natural</v>
      </c>
      <c r="H53" s="24" t="s">
        <v>73</v>
      </c>
      <c r="I53" s="25" t="s">
        <v>23</v>
      </c>
      <c r="J53" s="37" t="s">
        <v>23</v>
      </c>
      <c r="K53" s="37" t="s">
        <v>23</v>
      </c>
      <c r="L53" s="37" t="s">
        <v>23</v>
      </c>
      <c r="M53" s="37" t="s">
        <v>23</v>
      </c>
      <c r="N53" s="37" t="s">
        <v>23</v>
      </c>
      <c r="O53" s="37" t="s">
        <v>23</v>
      </c>
      <c r="P53" s="37" t="s">
        <v>23</v>
      </c>
      <c r="Q53" s="37" t="s">
        <v>23</v>
      </c>
      <c r="R53" s="37" t="s">
        <v>23</v>
      </c>
      <c r="S53" s="39" t="str">
        <f t="shared" si="14"/>
        <v>Layout</v>
      </c>
      <c r="T53" s="15" t="str">
        <f t="shared" si="14"/>
        <v>Funcional</v>
      </c>
      <c r="U53" s="26" t="str">
        <f t="shared" si="3"/>
        <v>Propriedade de objeto: usa_luz_natural</v>
      </c>
      <c r="V53" s="27" t="str">
        <f t="shared" si="4"/>
        <v>Valor xsd:string da Dataprop: luz_natural</v>
      </c>
    </row>
    <row r="54" spans="1:22" ht="7.8" customHeight="1" x14ac:dyDescent="0.3">
      <c r="A54" s="21">
        <v>54</v>
      </c>
      <c r="B54" s="54" t="s">
        <v>69</v>
      </c>
      <c r="C54" s="33" t="str">
        <f>C53</f>
        <v>p_req_lumínico</v>
      </c>
      <c r="D54" s="34" t="s">
        <v>133</v>
      </c>
      <c r="E54" s="22" t="s">
        <v>72</v>
      </c>
      <c r="F54" s="23" t="str">
        <f t="shared" si="0"/>
        <v>d_req_lumínico</v>
      </c>
      <c r="G54" s="28" t="str">
        <f t="shared" si="1"/>
        <v>luz_artificial_direta</v>
      </c>
      <c r="H54" s="29" t="s">
        <v>73</v>
      </c>
      <c r="I54" s="30" t="s">
        <v>23</v>
      </c>
      <c r="J54" s="37" t="s">
        <v>23</v>
      </c>
      <c r="K54" s="37" t="s">
        <v>23</v>
      </c>
      <c r="L54" s="37" t="s">
        <v>23</v>
      </c>
      <c r="M54" s="37" t="s">
        <v>23</v>
      </c>
      <c r="N54" s="37" t="s">
        <v>23</v>
      </c>
      <c r="O54" s="37" t="s">
        <v>23</v>
      </c>
      <c r="P54" s="37" t="s">
        <v>23</v>
      </c>
      <c r="Q54" s="37" t="s">
        <v>23</v>
      </c>
      <c r="R54" s="37" t="s">
        <v>23</v>
      </c>
      <c r="S54" s="39" t="str">
        <f t="shared" si="14"/>
        <v>Layout</v>
      </c>
      <c r="T54" s="15" t="str">
        <f t="shared" si="14"/>
        <v>Funcional</v>
      </c>
      <c r="U54" s="26" t="str">
        <f t="shared" si="3"/>
        <v>Propriedade de objeto: usa_luz_artificial_direta</v>
      </c>
      <c r="V54" s="27" t="str">
        <f t="shared" si="4"/>
        <v>Valor xsd:string da Dataprop: luz_artificial_direta</v>
      </c>
    </row>
    <row r="55" spans="1:22" ht="7.8" customHeight="1" x14ac:dyDescent="0.3">
      <c r="A55" s="21">
        <v>55</v>
      </c>
      <c r="B55" s="54" t="s">
        <v>69</v>
      </c>
      <c r="C55" s="33" t="str">
        <f t="shared" ref="C55:C57" si="15">C54</f>
        <v>p_req_lumínico</v>
      </c>
      <c r="D55" s="34" t="s">
        <v>134</v>
      </c>
      <c r="E55" s="22" t="s">
        <v>72</v>
      </c>
      <c r="F55" s="23" t="str">
        <f t="shared" si="0"/>
        <v>d_req_lumínico</v>
      </c>
      <c r="G55" s="28" t="str">
        <f t="shared" si="1"/>
        <v>luz_artificial_indireta</v>
      </c>
      <c r="H55" s="29" t="s">
        <v>73</v>
      </c>
      <c r="I55" s="30" t="s">
        <v>23</v>
      </c>
      <c r="J55" s="37" t="s">
        <v>23</v>
      </c>
      <c r="K55" s="37" t="s">
        <v>23</v>
      </c>
      <c r="L55" s="37" t="s">
        <v>23</v>
      </c>
      <c r="M55" s="37" t="s">
        <v>23</v>
      </c>
      <c r="N55" s="37" t="s">
        <v>23</v>
      </c>
      <c r="O55" s="37" t="s">
        <v>23</v>
      </c>
      <c r="P55" s="37" t="s">
        <v>23</v>
      </c>
      <c r="Q55" s="37" t="s">
        <v>23</v>
      </c>
      <c r="R55" s="37" t="s">
        <v>23</v>
      </c>
      <c r="S55" s="39" t="str">
        <f t="shared" si="14"/>
        <v>Layout</v>
      </c>
      <c r="T55" s="15" t="str">
        <f t="shared" si="14"/>
        <v>Funcional</v>
      </c>
      <c r="U55" s="26" t="str">
        <f t="shared" si="3"/>
        <v>Propriedade de objeto: usa_luz_artificial_indireta</v>
      </c>
      <c r="V55" s="27" t="str">
        <f t="shared" si="4"/>
        <v>Valor xsd:string da Dataprop: luz_artificial_indireta</v>
      </c>
    </row>
    <row r="56" spans="1:22" ht="7.8" customHeight="1" x14ac:dyDescent="0.3">
      <c r="A56" s="21">
        <v>56</v>
      </c>
      <c r="B56" s="54" t="s">
        <v>69</v>
      </c>
      <c r="C56" s="33" t="str">
        <f t="shared" si="15"/>
        <v>p_req_lumínico</v>
      </c>
      <c r="D56" s="34" t="s">
        <v>135</v>
      </c>
      <c r="E56" s="22" t="s">
        <v>72</v>
      </c>
      <c r="F56" s="23" t="str">
        <f t="shared" si="0"/>
        <v>d_req_lumínico</v>
      </c>
      <c r="G56" s="28" t="str">
        <f t="shared" si="1"/>
        <v>luz_artificial_destaque</v>
      </c>
      <c r="H56" s="29" t="s">
        <v>73</v>
      </c>
      <c r="I56" s="30" t="s">
        <v>23</v>
      </c>
      <c r="J56" s="37" t="s">
        <v>23</v>
      </c>
      <c r="K56" s="37" t="s">
        <v>23</v>
      </c>
      <c r="L56" s="37" t="s">
        <v>23</v>
      </c>
      <c r="M56" s="37" t="s">
        <v>23</v>
      </c>
      <c r="N56" s="37" t="s">
        <v>23</v>
      </c>
      <c r="O56" s="37" t="s">
        <v>23</v>
      </c>
      <c r="P56" s="37" t="s">
        <v>23</v>
      </c>
      <c r="Q56" s="37" t="s">
        <v>23</v>
      </c>
      <c r="R56" s="37" t="s">
        <v>23</v>
      </c>
      <c r="S56" s="39" t="str">
        <f t="shared" si="14"/>
        <v>Layout</v>
      </c>
      <c r="T56" s="15" t="str">
        <f t="shared" si="14"/>
        <v>Funcional</v>
      </c>
      <c r="U56" s="26" t="str">
        <f t="shared" si="3"/>
        <v>Propriedade de objeto: usa_luz_artificial_destaque</v>
      </c>
      <c r="V56" s="27" t="str">
        <f t="shared" si="4"/>
        <v>Valor xsd:string da Dataprop: luz_artificial_destaque</v>
      </c>
    </row>
    <row r="57" spans="1:22" ht="7.8" customHeight="1" x14ac:dyDescent="0.3">
      <c r="A57" s="21">
        <v>57</v>
      </c>
      <c r="B57" s="54" t="s">
        <v>69</v>
      </c>
      <c r="C57" s="33" t="str">
        <f t="shared" si="15"/>
        <v>p_req_lumínico</v>
      </c>
      <c r="D57" s="34" t="s">
        <v>136</v>
      </c>
      <c r="E57" s="22" t="s">
        <v>72</v>
      </c>
      <c r="F57" s="23" t="str">
        <f t="shared" si="0"/>
        <v>d_req_lumínico</v>
      </c>
      <c r="G57" s="28" t="str">
        <f t="shared" si="1"/>
        <v>lux_de_trabalho</v>
      </c>
      <c r="H57" s="29" t="s">
        <v>109</v>
      </c>
      <c r="I57" s="30" t="s">
        <v>23</v>
      </c>
      <c r="J57" s="37" t="s">
        <v>23</v>
      </c>
      <c r="K57" s="37" t="s">
        <v>23</v>
      </c>
      <c r="L57" s="37" t="s">
        <v>23</v>
      </c>
      <c r="M57" s="37" t="s">
        <v>23</v>
      </c>
      <c r="N57" s="37" t="s">
        <v>23</v>
      </c>
      <c r="O57" s="37" t="s">
        <v>23</v>
      </c>
      <c r="P57" s="37" t="s">
        <v>23</v>
      </c>
      <c r="Q57" s="37" t="s">
        <v>23</v>
      </c>
      <c r="R57" s="37" t="s">
        <v>23</v>
      </c>
      <c r="S57" s="39" t="str">
        <f t="shared" si="14"/>
        <v>Layout</v>
      </c>
      <c r="T57" s="15" t="str">
        <f t="shared" si="14"/>
        <v>Funcional</v>
      </c>
      <c r="U57" s="26" t="str">
        <f t="shared" si="3"/>
        <v>Propriedade de objeto: precisa_lux_de_trabalho</v>
      </c>
      <c r="V57" s="27" t="str">
        <f t="shared" si="4"/>
        <v>Valor xsd:double da Dataprop: lux_de_trabalho</v>
      </c>
    </row>
    <row r="58" spans="1:22" ht="7.8" customHeight="1" x14ac:dyDescent="0.3">
      <c r="A58" s="21">
        <v>58</v>
      </c>
      <c r="B58" s="54" t="s">
        <v>69</v>
      </c>
      <c r="C58" s="56" t="s">
        <v>169</v>
      </c>
      <c r="D58" s="41" t="s">
        <v>137</v>
      </c>
      <c r="E58" s="22" t="s">
        <v>72</v>
      </c>
      <c r="F58" s="23" t="str">
        <f t="shared" si="0"/>
        <v>d_req_acabamento</v>
      </c>
      <c r="G58" s="23" t="str">
        <f t="shared" si="1"/>
        <v>piso</v>
      </c>
      <c r="H58" s="24" t="s">
        <v>73</v>
      </c>
      <c r="I58" s="25" t="s">
        <v>23</v>
      </c>
      <c r="J58" s="37" t="s">
        <v>23</v>
      </c>
      <c r="K58" s="37" t="s">
        <v>23</v>
      </c>
      <c r="L58" s="37" t="s">
        <v>23</v>
      </c>
      <c r="M58" s="37" t="s">
        <v>23</v>
      </c>
      <c r="N58" s="37" t="s">
        <v>23</v>
      </c>
      <c r="O58" s="37" t="s">
        <v>23</v>
      </c>
      <c r="P58" s="37" t="s">
        <v>23</v>
      </c>
      <c r="Q58" s="37" t="s">
        <v>23</v>
      </c>
      <c r="R58" s="37" t="s">
        <v>23</v>
      </c>
      <c r="S58" s="39" t="str">
        <f t="shared" si="14"/>
        <v>Layout</v>
      </c>
      <c r="T58" s="15" t="str">
        <f t="shared" si="14"/>
        <v>Funcional</v>
      </c>
      <c r="U58" s="26" t="str">
        <f t="shared" si="3"/>
        <v>Propriedade de objeto: tem_piso</v>
      </c>
      <c r="V58" s="27" t="str">
        <f t="shared" si="4"/>
        <v>Valor xsd:string da Dataprop: piso</v>
      </c>
    </row>
    <row r="59" spans="1:22" ht="7.8" customHeight="1" x14ac:dyDescent="0.3">
      <c r="A59" s="21">
        <v>59</v>
      </c>
      <c r="B59" s="54" t="s">
        <v>69</v>
      </c>
      <c r="C59" s="33" t="str">
        <f>C58</f>
        <v>p_req_acabamento</v>
      </c>
      <c r="D59" s="34" t="s">
        <v>138</v>
      </c>
      <c r="E59" s="22" t="s">
        <v>72</v>
      </c>
      <c r="F59" s="23" t="str">
        <f t="shared" si="0"/>
        <v>d_req_acabamento</v>
      </c>
      <c r="G59" s="28" t="str">
        <f t="shared" si="1"/>
        <v>parede</v>
      </c>
      <c r="H59" s="29" t="s">
        <v>73</v>
      </c>
      <c r="I59" s="30" t="s">
        <v>23</v>
      </c>
      <c r="J59" s="37" t="s">
        <v>23</v>
      </c>
      <c r="K59" s="37" t="s">
        <v>23</v>
      </c>
      <c r="L59" s="37" t="s">
        <v>23</v>
      </c>
      <c r="M59" s="37" t="s">
        <v>23</v>
      </c>
      <c r="N59" s="37" t="s">
        <v>23</v>
      </c>
      <c r="O59" s="37" t="s">
        <v>23</v>
      </c>
      <c r="P59" s="37" t="s">
        <v>23</v>
      </c>
      <c r="Q59" s="37" t="s">
        <v>23</v>
      </c>
      <c r="R59" s="37" t="s">
        <v>23</v>
      </c>
      <c r="S59" s="39" t="str">
        <f t="shared" si="14"/>
        <v>Layout</v>
      </c>
      <c r="T59" s="15" t="str">
        <f t="shared" si="14"/>
        <v>Funcional</v>
      </c>
      <c r="U59" s="26" t="str">
        <f t="shared" si="3"/>
        <v>Propriedade de objeto: tem_parede</v>
      </c>
      <c r="V59" s="27" t="str">
        <f t="shared" si="4"/>
        <v>Valor xsd:string da Dataprop: parede</v>
      </c>
    </row>
    <row r="60" spans="1:22" ht="7.8" customHeight="1" x14ac:dyDescent="0.3">
      <c r="A60" s="21">
        <v>60</v>
      </c>
      <c r="B60" s="54" t="s">
        <v>69</v>
      </c>
      <c r="C60" s="33" t="str">
        <f t="shared" ref="C60:C65" si="16">C59</f>
        <v>p_req_acabamento</v>
      </c>
      <c r="D60" s="36" t="s">
        <v>139</v>
      </c>
      <c r="E60" s="22" t="s">
        <v>72</v>
      </c>
      <c r="F60" s="23" t="str">
        <f t="shared" si="0"/>
        <v>d_req_acabamento</v>
      </c>
      <c r="G60" s="28" t="str">
        <f t="shared" si="1"/>
        <v>forro</v>
      </c>
      <c r="H60" s="29" t="s">
        <v>73</v>
      </c>
      <c r="I60" s="30" t="s">
        <v>23</v>
      </c>
      <c r="J60" s="38" t="s">
        <v>23</v>
      </c>
      <c r="K60" s="38" t="s">
        <v>23</v>
      </c>
      <c r="L60" s="38" t="s">
        <v>23</v>
      </c>
      <c r="M60" s="38" t="s">
        <v>23</v>
      </c>
      <c r="N60" s="38" t="s">
        <v>23</v>
      </c>
      <c r="O60" s="38" t="s">
        <v>23</v>
      </c>
      <c r="P60" s="38" t="s">
        <v>23</v>
      </c>
      <c r="Q60" s="38" t="s">
        <v>23</v>
      </c>
      <c r="R60" s="38" t="s">
        <v>23</v>
      </c>
      <c r="S60" s="39" t="str">
        <f t="shared" si="14"/>
        <v>Layout</v>
      </c>
      <c r="T60" s="15" t="str">
        <f t="shared" si="14"/>
        <v>Funcional</v>
      </c>
      <c r="U60" s="26" t="str">
        <f t="shared" si="3"/>
        <v>Propriedade de objeto: tem_forro</v>
      </c>
      <c r="V60" s="27" t="str">
        <f t="shared" si="4"/>
        <v>Valor xsd:string da Dataprop: forro</v>
      </c>
    </row>
    <row r="61" spans="1:22" ht="7.8" customHeight="1" x14ac:dyDescent="0.3">
      <c r="A61" s="21">
        <v>61</v>
      </c>
      <c r="B61" s="54" t="s">
        <v>69</v>
      </c>
      <c r="C61" s="33" t="str">
        <f t="shared" si="16"/>
        <v>p_req_acabamento</v>
      </c>
      <c r="D61" s="36" t="s">
        <v>140</v>
      </c>
      <c r="E61" s="22" t="s">
        <v>72</v>
      </c>
      <c r="F61" s="23" t="str">
        <f t="shared" si="0"/>
        <v>d_req_acabamento</v>
      </c>
      <c r="G61" s="28" t="str">
        <f t="shared" si="1"/>
        <v>teto</v>
      </c>
      <c r="H61" s="29" t="s">
        <v>73</v>
      </c>
      <c r="I61" s="30" t="s">
        <v>23</v>
      </c>
      <c r="J61" s="38" t="s">
        <v>23</v>
      </c>
      <c r="K61" s="38" t="s">
        <v>23</v>
      </c>
      <c r="L61" s="38" t="s">
        <v>23</v>
      </c>
      <c r="M61" s="38" t="s">
        <v>23</v>
      </c>
      <c r="N61" s="38" t="s">
        <v>23</v>
      </c>
      <c r="O61" s="38" t="s">
        <v>23</v>
      </c>
      <c r="P61" s="38" t="s">
        <v>23</v>
      </c>
      <c r="Q61" s="38" t="s">
        <v>23</v>
      </c>
      <c r="R61" s="38" t="s">
        <v>23</v>
      </c>
      <c r="S61" s="39" t="str">
        <f t="shared" si="14"/>
        <v>Layout</v>
      </c>
      <c r="T61" s="15" t="str">
        <f t="shared" si="14"/>
        <v>Funcional</v>
      </c>
      <c r="U61" s="26" t="str">
        <f t="shared" si="3"/>
        <v>Propriedade de objeto: tem_teto</v>
      </c>
      <c r="V61" s="27" t="str">
        <f t="shared" si="4"/>
        <v>Valor xsd:string da Dataprop: teto</v>
      </c>
    </row>
    <row r="62" spans="1:22" ht="7.8" customHeight="1" x14ac:dyDescent="0.3">
      <c r="A62" s="21">
        <v>62</v>
      </c>
      <c r="B62" s="54" t="s">
        <v>69</v>
      </c>
      <c r="C62" s="33" t="str">
        <f t="shared" si="16"/>
        <v>p_req_acabamento</v>
      </c>
      <c r="D62" s="34" t="s">
        <v>141</v>
      </c>
      <c r="E62" s="22" t="s">
        <v>72</v>
      </c>
      <c r="F62" s="23" t="str">
        <f t="shared" si="0"/>
        <v>d_req_acabamento</v>
      </c>
      <c r="G62" s="28" t="str">
        <f t="shared" si="1"/>
        <v>tratamento_acústico</v>
      </c>
      <c r="H62" s="31" t="s">
        <v>73</v>
      </c>
      <c r="I62" s="30" t="s">
        <v>23</v>
      </c>
      <c r="J62" s="38" t="s">
        <v>23</v>
      </c>
      <c r="K62" s="38" t="s">
        <v>23</v>
      </c>
      <c r="L62" s="38" t="s">
        <v>23</v>
      </c>
      <c r="M62" s="38" t="s">
        <v>23</v>
      </c>
      <c r="N62" s="38" t="s">
        <v>23</v>
      </c>
      <c r="O62" s="38" t="s">
        <v>23</v>
      </c>
      <c r="P62" s="38" t="s">
        <v>23</v>
      </c>
      <c r="Q62" s="38" t="s">
        <v>23</v>
      </c>
      <c r="R62" s="38" t="s">
        <v>23</v>
      </c>
      <c r="S62" s="39" t="str">
        <f t="shared" si="14"/>
        <v>Layout</v>
      </c>
      <c r="T62" s="15" t="str">
        <f t="shared" si="14"/>
        <v>Funcional</v>
      </c>
      <c r="U62" s="26" t="str">
        <f t="shared" si="3"/>
        <v>Propriedade de objeto: tem_tratamento_acústico</v>
      </c>
      <c r="V62" s="27" t="str">
        <f t="shared" si="4"/>
        <v>Valor xsd:string da Dataprop: tratamento_acústico</v>
      </c>
    </row>
    <row r="63" spans="1:22" ht="7.8" customHeight="1" x14ac:dyDescent="0.3">
      <c r="A63" s="21">
        <v>63</v>
      </c>
      <c r="B63" s="54" t="s">
        <v>69</v>
      </c>
      <c r="C63" s="33" t="str">
        <f t="shared" si="16"/>
        <v>p_req_acabamento</v>
      </c>
      <c r="D63" s="36" t="s">
        <v>142</v>
      </c>
      <c r="E63" s="22" t="s">
        <v>72</v>
      </c>
      <c r="F63" s="23" t="str">
        <f t="shared" si="0"/>
        <v>d_req_acabamento</v>
      </c>
      <c r="G63" s="28" t="str">
        <f t="shared" si="1"/>
        <v>ambiente_seco</v>
      </c>
      <c r="H63" s="31" t="s">
        <v>73</v>
      </c>
      <c r="I63" s="30" t="s">
        <v>23</v>
      </c>
      <c r="J63" s="38" t="s">
        <v>23</v>
      </c>
      <c r="K63" s="38" t="s">
        <v>23</v>
      </c>
      <c r="L63" s="38" t="s">
        <v>23</v>
      </c>
      <c r="M63" s="38" t="s">
        <v>23</v>
      </c>
      <c r="N63" s="38" t="s">
        <v>23</v>
      </c>
      <c r="O63" s="38" t="s">
        <v>23</v>
      </c>
      <c r="P63" s="38" t="s">
        <v>23</v>
      </c>
      <c r="Q63" s="38" t="s">
        <v>23</v>
      </c>
      <c r="R63" s="38" t="s">
        <v>23</v>
      </c>
      <c r="S63" s="39" t="str">
        <f t="shared" si="14"/>
        <v>Layout</v>
      </c>
      <c r="T63" s="15" t="str">
        <f t="shared" si="14"/>
        <v>Funcional</v>
      </c>
      <c r="U63" s="26" t="str">
        <f t="shared" si="3"/>
        <v>Propriedade de objeto: é_ambiente_seco</v>
      </c>
      <c r="V63" s="27" t="str">
        <f t="shared" si="4"/>
        <v>Valor xsd:string da Dataprop: ambiente_seco</v>
      </c>
    </row>
    <row r="64" spans="1:22" ht="7.8" customHeight="1" x14ac:dyDescent="0.3">
      <c r="A64" s="21">
        <v>64</v>
      </c>
      <c r="B64" s="54" t="s">
        <v>69</v>
      </c>
      <c r="C64" s="33" t="str">
        <f t="shared" si="16"/>
        <v>p_req_acabamento</v>
      </c>
      <c r="D64" s="36" t="s">
        <v>143</v>
      </c>
      <c r="E64" s="22" t="s">
        <v>72</v>
      </c>
      <c r="F64" s="23" t="str">
        <f t="shared" si="0"/>
        <v>d_req_acabamento</v>
      </c>
      <c r="G64" s="28" t="str">
        <f t="shared" si="1"/>
        <v>ambiente_úmido</v>
      </c>
      <c r="H64" s="31" t="s">
        <v>73</v>
      </c>
      <c r="I64" s="30" t="s">
        <v>23</v>
      </c>
      <c r="J64" s="38" t="s">
        <v>23</v>
      </c>
      <c r="K64" s="38" t="s">
        <v>23</v>
      </c>
      <c r="L64" s="38" t="s">
        <v>23</v>
      </c>
      <c r="M64" s="38" t="s">
        <v>23</v>
      </c>
      <c r="N64" s="38" t="s">
        <v>23</v>
      </c>
      <c r="O64" s="38" t="s">
        <v>23</v>
      </c>
      <c r="P64" s="38" t="s">
        <v>23</v>
      </c>
      <c r="Q64" s="38" t="s">
        <v>23</v>
      </c>
      <c r="R64" s="38" t="s">
        <v>23</v>
      </c>
      <c r="S64" s="39" t="str">
        <f t="shared" si="14"/>
        <v>Layout</v>
      </c>
      <c r="T64" s="15" t="str">
        <f t="shared" si="14"/>
        <v>Funcional</v>
      </c>
      <c r="U64" s="26" t="str">
        <f t="shared" si="3"/>
        <v>Propriedade de objeto: é_ambiente_úmido</v>
      </c>
      <c r="V64" s="27" t="str">
        <f t="shared" si="4"/>
        <v>Valor xsd:string da Dataprop: ambiente_úmido</v>
      </c>
    </row>
    <row r="65" spans="1:22" ht="7.8" customHeight="1" x14ac:dyDescent="0.3">
      <c r="A65" s="21">
        <v>65</v>
      </c>
      <c r="B65" s="54" t="s">
        <v>69</v>
      </c>
      <c r="C65" s="33" t="str">
        <f t="shared" si="16"/>
        <v>p_req_acabamento</v>
      </c>
      <c r="D65" s="34" t="s">
        <v>144</v>
      </c>
      <c r="E65" s="22" t="s">
        <v>72</v>
      </c>
      <c r="F65" s="23" t="str">
        <f t="shared" si="0"/>
        <v>d_req_acabamento</v>
      </c>
      <c r="G65" s="28" t="str">
        <f t="shared" si="1"/>
        <v>espaço_verde</v>
      </c>
      <c r="H65" s="29" t="s">
        <v>73</v>
      </c>
      <c r="I65" s="32" t="s">
        <v>23</v>
      </c>
      <c r="J65" s="37" t="s">
        <v>23</v>
      </c>
      <c r="K65" s="37" t="s">
        <v>23</v>
      </c>
      <c r="L65" s="37" t="s">
        <v>23</v>
      </c>
      <c r="M65" s="37" t="s">
        <v>23</v>
      </c>
      <c r="N65" s="37" t="s">
        <v>23</v>
      </c>
      <c r="O65" s="37" t="s">
        <v>23</v>
      </c>
      <c r="P65" s="37" t="s">
        <v>23</v>
      </c>
      <c r="Q65" s="37" t="s">
        <v>23</v>
      </c>
      <c r="R65" s="37" t="s">
        <v>23</v>
      </c>
      <c r="S65" s="39" t="str">
        <f t="shared" si="14"/>
        <v>Layout</v>
      </c>
      <c r="T65" s="15" t="str">
        <f t="shared" si="14"/>
        <v>Funcional</v>
      </c>
      <c r="U65" s="26" t="str">
        <f t="shared" si="3"/>
        <v>Propriedade de objeto: é_espaço_verde</v>
      </c>
      <c r="V65" s="27" t="str">
        <f t="shared" si="4"/>
        <v>Valor xsd:string da Dataprop: espaço_verde</v>
      </c>
    </row>
    <row r="66" spans="1:22" ht="7.8" customHeight="1" x14ac:dyDescent="0.3">
      <c r="A66" s="21">
        <v>66</v>
      </c>
      <c r="B66" s="54" t="s">
        <v>69</v>
      </c>
      <c r="C66" s="56" t="s">
        <v>215</v>
      </c>
      <c r="D66" s="41" t="s">
        <v>219</v>
      </c>
      <c r="E66" s="22" t="s">
        <v>72</v>
      </c>
      <c r="F66" s="23" t="str">
        <f t="shared" ref="F66:F74" si="17">_xlfn.CONCAT("d_",MID(C66,FIND("_",C66,1)+1,100))</f>
        <v>d_centrotecnologia</v>
      </c>
      <c r="G66" s="23" t="str">
        <f t="shared" ref="G66:G74" si="18">MID(D66,FIND("_",D66,1)+1,100)</f>
        <v>ct_bloco</v>
      </c>
      <c r="H66" s="24" t="s">
        <v>73</v>
      </c>
      <c r="I66" s="25" t="s">
        <v>74</v>
      </c>
      <c r="J66" s="37" t="s">
        <v>74</v>
      </c>
      <c r="K66" s="37" t="s">
        <v>23</v>
      </c>
      <c r="L66" s="37" t="s">
        <v>23</v>
      </c>
      <c r="M66" s="37" t="s">
        <v>23</v>
      </c>
      <c r="N66" s="37" t="s">
        <v>23</v>
      </c>
      <c r="O66" s="37" t="s">
        <v>23</v>
      </c>
      <c r="P66" s="37" t="s">
        <v>23</v>
      </c>
      <c r="Q66" s="37" t="s">
        <v>23</v>
      </c>
      <c r="R66" s="37" t="s">
        <v>23</v>
      </c>
      <c r="S66" s="39" t="str">
        <f t="shared" ref="S66:T66" si="19">S65</f>
        <v>Layout</v>
      </c>
      <c r="T66" s="15" t="str">
        <f t="shared" si="19"/>
        <v>Funcional</v>
      </c>
      <c r="U66" s="26" t="str">
        <f t="shared" ref="U66:U74" si="20">_xlfn.CONCAT("Propriedade de objeto: ",D66)</f>
        <v>Propriedade de objeto: tem_ct_bloco</v>
      </c>
      <c r="V66" s="27" t="str">
        <f t="shared" ref="V66:V74" si="21">_xlfn.CONCAT("Valor ",H66, " da Dataprop: ",G66)</f>
        <v>Valor xsd:string da Dataprop: ct_bloco</v>
      </c>
    </row>
    <row r="67" spans="1:22" ht="7.8" customHeight="1" x14ac:dyDescent="0.3">
      <c r="A67" s="21">
        <v>67</v>
      </c>
      <c r="B67" s="54" t="s">
        <v>69</v>
      </c>
      <c r="C67" s="33" t="str">
        <f>C66</f>
        <v>p_centrotecnologia</v>
      </c>
      <c r="D67" s="36" t="s">
        <v>220</v>
      </c>
      <c r="E67" s="22" t="s">
        <v>72</v>
      </c>
      <c r="F67" s="23" t="str">
        <f t="shared" si="17"/>
        <v>d_centrotecnologia</v>
      </c>
      <c r="G67" s="28" t="str">
        <f t="shared" si="18"/>
        <v>ct_nome</v>
      </c>
      <c r="H67" s="29" t="s">
        <v>73</v>
      </c>
      <c r="I67" s="30" t="s">
        <v>23</v>
      </c>
      <c r="J67" s="37" t="s">
        <v>23</v>
      </c>
      <c r="K67" s="37" t="s">
        <v>23</v>
      </c>
      <c r="L67" s="37" t="s">
        <v>23</v>
      </c>
      <c r="M67" s="37" t="s">
        <v>23</v>
      </c>
      <c r="N67" s="37" t="s">
        <v>23</v>
      </c>
      <c r="O67" s="37" t="s">
        <v>23</v>
      </c>
      <c r="P67" s="37" t="s">
        <v>23</v>
      </c>
      <c r="Q67" s="37" t="s">
        <v>23</v>
      </c>
      <c r="R67" s="37" t="s">
        <v>23</v>
      </c>
      <c r="S67" s="39" t="str">
        <f t="shared" ref="S67:T67" si="22">S66</f>
        <v>Layout</v>
      </c>
      <c r="T67" s="15" t="str">
        <f t="shared" si="22"/>
        <v>Funcional</v>
      </c>
      <c r="U67" s="26" t="str">
        <f t="shared" si="20"/>
        <v>Propriedade de objeto: tem_ct_nome</v>
      </c>
      <c r="V67" s="27" t="str">
        <f t="shared" si="21"/>
        <v>Valor xsd:string da Dataprop: ct_nome</v>
      </c>
    </row>
    <row r="68" spans="1:22" ht="7.8" customHeight="1" x14ac:dyDescent="0.3">
      <c r="A68" s="21">
        <v>68</v>
      </c>
      <c r="B68" s="54" t="s">
        <v>69</v>
      </c>
      <c r="C68" s="33" t="str">
        <f t="shared" ref="C68:C77" si="23">C67</f>
        <v>p_centrotecnologia</v>
      </c>
      <c r="D68" s="36" t="s">
        <v>222</v>
      </c>
      <c r="E68" s="22" t="s">
        <v>72</v>
      </c>
      <c r="F68" s="23" t="str">
        <f t="shared" si="17"/>
        <v>d_centrotecnologia</v>
      </c>
      <c r="G68" s="28" t="str">
        <f t="shared" si="18"/>
        <v>ct_id</v>
      </c>
      <c r="H68" s="29" t="s">
        <v>73</v>
      </c>
      <c r="I68" s="55" t="s">
        <v>74</v>
      </c>
      <c r="J68" s="37" t="s">
        <v>74</v>
      </c>
      <c r="K68" s="38" t="s">
        <v>23</v>
      </c>
      <c r="L68" s="38" t="s">
        <v>23</v>
      </c>
      <c r="M68" s="38" t="s">
        <v>23</v>
      </c>
      <c r="N68" s="38" t="s">
        <v>23</v>
      </c>
      <c r="O68" s="38" t="s">
        <v>23</v>
      </c>
      <c r="P68" s="38" t="s">
        <v>23</v>
      </c>
      <c r="Q68" s="38" t="s">
        <v>23</v>
      </c>
      <c r="R68" s="38" t="s">
        <v>23</v>
      </c>
      <c r="S68" s="39" t="str">
        <f t="shared" ref="S68:T69" si="24">S67</f>
        <v>Layout</v>
      </c>
      <c r="T68" s="15" t="str">
        <f t="shared" si="24"/>
        <v>Funcional</v>
      </c>
      <c r="U68" s="26" t="str">
        <f t="shared" si="20"/>
        <v>Propriedade de objeto: tem_ct_id</v>
      </c>
      <c r="V68" s="27" t="str">
        <f t="shared" si="21"/>
        <v>Valor xsd:string da Dataprop: ct_id</v>
      </c>
    </row>
    <row r="69" spans="1:22" ht="7.8" customHeight="1" x14ac:dyDescent="0.3">
      <c r="A69" s="21">
        <v>69</v>
      </c>
      <c r="B69" s="54" t="s">
        <v>69</v>
      </c>
      <c r="C69" s="33" t="str">
        <f t="shared" si="23"/>
        <v>p_centrotecnologia</v>
      </c>
      <c r="D69" s="36" t="s">
        <v>223</v>
      </c>
      <c r="E69" s="22" t="s">
        <v>72</v>
      </c>
      <c r="F69" s="23" t="str">
        <f t="shared" si="17"/>
        <v>d_centrotecnologia</v>
      </c>
      <c r="G69" s="28" t="str">
        <f t="shared" si="18"/>
        <v>ct_código</v>
      </c>
      <c r="H69" s="29" t="s">
        <v>73</v>
      </c>
      <c r="I69" s="55" t="s">
        <v>74</v>
      </c>
      <c r="J69" s="37" t="s">
        <v>74</v>
      </c>
      <c r="K69" s="38" t="s">
        <v>23</v>
      </c>
      <c r="L69" s="38" t="s">
        <v>23</v>
      </c>
      <c r="M69" s="38" t="s">
        <v>23</v>
      </c>
      <c r="N69" s="38" t="s">
        <v>23</v>
      </c>
      <c r="O69" s="38" t="s">
        <v>23</v>
      </c>
      <c r="P69" s="38" t="s">
        <v>23</v>
      </c>
      <c r="Q69" s="38" t="s">
        <v>23</v>
      </c>
      <c r="R69" s="38" t="s">
        <v>23</v>
      </c>
      <c r="S69" s="39" t="str">
        <f t="shared" si="24"/>
        <v>Layout</v>
      </c>
      <c r="T69" s="15" t="str">
        <f t="shared" si="24"/>
        <v>Funcional</v>
      </c>
      <c r="U69" s="26" t="str">
        <f t="shared" ref="U69:U70" si="25">_xlfn.CONCAT("Propriedade de objeto: ",D69)</f>
        <v>Propriedade de objeto: tem_ct_código</v>
      </c>
      <c r="V69" s="27" t="str">
        <f t="shared" ref="V69:V70" si="26">_xlfn.CONCAT("Valor ",H69, " da Dataprop: ",G69)</f>
        <v>Valor xsd:string da Dataprop: ct_código</v>
      </c>
    </row>
    <row r="70" spans="1:22" ht="7.8" customHeight="1" x14ac:dyDescent="0.3">
      <c r="A70" s="21">
        <v>70</v>
      </c>
      <c r="B70" s="54" t="s">
        <v>69</v>
      </c>
      <c r="C70" s="33" t="str">
        <f t="shared" si="23"/>
        <v>p_centrotecnologia</v>
      </c>
      <c r="D70" s="34" t="s">
        <v>224</v>
      </c>
      <c r="E70" s="22" t="s">
        <v>72</v>
      </c>
      <c r="F70" s="23" t="str">
        <f t="shared" si="17"/>
        <v>d_centrotecnologia</v>
      </c>
      <c r="G70" s="28" t="str">
        <f t="shared" si="18"/>
        <v>id_modelo</v>
      </c>
      <c r="H70" s="29" t="s">
        <v>73</v>
      </c>
      <c r="I70" s="55" t="s">
        <v>74</v>
      </c>
      <c r="J70" s="37" t="s">
        <v>74</v>
      </c>
      <c r="K70" s="38" t="s">
        <v>23</v>
      </c>
      <c r="L70" s="38" t="s">
        <v>23</v>
      </c>
      <c r="M70" s="38" t="s">
        <v>23</v>
      </c>
      <c r="N70" s="38" t="s">
        <v>23</v>
      </c>
      <c r="O70" s="38" t="s">
        <v>23</v>
      </c>
      <c r="P70" s="38" t="s">
        <v>23</v>
      </c>
      <c r="Q70" s="38" t="s">
        <v>23</v>
      </c>
      <c r="R70" s="38" t="s">
        <v>23</v>
      </c>
      <c r="S70" s="39" t="str">
        <f t="shared" ref="S70:T70" si="27">S69</f>
        <v>Layout</v>
      </c>
      <c r="T70" s="15" t="str">
        <f t="shared" si="27"/>
        <v>Funcional</v>
      </c>
      <c r="U70" s="26" t="str">
        <f t="shared" si="25"/>
        <v>Propriedade de objeto: tem_id_modelo</v>
      </c>
      <c r="V70" s="27" t="str">
        <f t="shared" si="26"/>
        <v>Valor xsd:string da Dataprop: id_modelo</v>
      </c>
    </row>
    <row r="71" spans="1:22" ht="7.8" customHeight="1" x14ac:dyDescent="0.3">
      <c r="A71" s="21">
        <v>71</v>
      </c>
      <c r="B71" s="54" t="s">
        <v>69</v>
      </c>
      <c r="C71" s="33" t="str">
        <f t="shared" si="23"/>
        <v>p_centrotecnologia</v>
      </c>
      <c r="D71" s="34" t="s">
        <v>221</v>
      </c>
      <c r="E71" s="22" t="s">
        <v>72</v>
      </c>
      <c r="F71" s="23" t="str">
        <f t="shared" si="17"/>
        <v>d_centrotecnologia</v>
      </c>
      <c r="G71" s="28" t="str">
        <f t="shared" si="18"/>
        <v>ct_ocupante</v>
      </c>
      <c r="H71" s="31" t="s">
        <v>73</v>
      </c>
      <c r="I71" s="30" t="s">
        <v>23</v>
      </c>
      <c r="J71" s="38" t="s">
        <v>23</v>
      </c>
      <c r="K71" s="38" t="s">
        <v>23</v>
      </c>
      <c r="L71" s="38" t="s">
        <v>23</v>
      </c>
      <c r="M71" s="38" t="s">
        <v>23</v>
      </c>
      <c r="N71" s="38" t="s">
        <v>23</v>
      </c>
      <c r="O71" s="38" t="s">
        <v>23</v>
      </c>
      <c r="P71" s="38" t="s">
        <v>23</v>
      </c>
      <c r="Q71" s="38" t="s">
        <v>23</v>
      </c>
      <c r="R71" s="38" t="s">
        <v>23</v>
      </c>
      <c r="S71" s="39" t="str">
        <f t="shared" ref="S71:T71" si="28">S70</f>
        <v>Layout</v>
      </c>
      <c r="T71" s="15" t="str">
        <f t="shared" si="28"/>
        <v>Funcional</v>
      </c>
      <c r="U71" s="26" t="str">
        <f t="shared" si="20"/>
        <v>Propriedade de objeto: tem_ct_ocupante</v>
      </c>
      <c r="V71" s="27" t="str">
        <f t="shared" si="21"/>
        <v>Valor xsd:string da Dataprop: ct_ocupante</v>
      </c>
    </row>
    <row r="72" spans="1:22" ht="7.8" customHeight="1" x14ac:dyDescent="0.3">
      <c r="A72" s="21">
        <v>72</v>
      </c>
      <c r="B72" s="54" t="s">
        <v>69</v>
      </c>
      <c r="C72" s="33" t="str">
        <f t="shared" si="23"/>
        <v>p_centrotecnologia</v>
      </c>
      <c r="D72" s="36" t="s">
        <v>225</v>
      </c>
      <c r="E72" s="22" t="s">
        <v>72</v>
      </c>
      <c r="F72" s="23" t="str">
        <f t="shared" si="17"/>
        <v>d_centrotecnologia</v>
      </c>
      <c r="G72" s="28" t="str">
        <f t="shared" si="18"/>
        <v>coordX</v>
      </c>
      <c r="H72" s="29" t="s">
        <v>109</v>
      </c>
      <c r="I72" s="55" t="s">
        <v>74</v>
      </c>
      <c r="J72" s="37" t="s">
        <v>74</v>
      </c>
      <c r="K72" s="38" t="s">
        <v>23</v>
      </c>
      <c r="L72" s="38" t="s">
        <v>23</v>
      </c>
      <c r="M72" s="38" t="s">
        <v>23</v>
      </c>
      <c r="N72" s="38" t="s">
        <v>23</v>
      </c>
      <c r="O72" s="38" t="s">
        <v>23</v>
      </c>
      <c r="P72" s="38" t="s">
        <v>23</v>
      </c>
      <c r="Q72" s="38" t="s">
        <v>23</v>
      </c>
      <c r="R72" s="38" t="s">
        <v>23</v>
      </c>
      <c r="S72" s="39" t="str">
        <f t="shared" ref="S72:T72" si="29">S71</f>
        <v>Layout</v>
      </c>
      <c r="T72" s="15" t="str">
        <f t="shared" si="29"/>
        <v>Funcional</v>
      </c>
      <c r="U72" s="26" t="str">
        <f t="shared" si="20"/>
        <v>Propriedade de objeto: tem_coordX</v>
      </c>
      <c r="V72" s="27" t="str">
        <f t="shared" si="21"/>
        <v>Valor xsd:double da Dataprop: coordX</v>
      </c>
    </row>
    <row r="73" spans="1:22" ht="7.8" customHeight="1" x14ac:dyDescent="0.3">
      <c r="A73" s="21">
        <v>73</v>
      </c>
      <c r="B73" s="54" t="s">
        <v>69</v>
      </c>
      <c r="C73" s="33" t="str">
        <f t="shared" si="23"/>
        <v>p_centrotecnologia</v>
      </c>
      <c r="D73" s="36" t="s">
        <v>226</v>
      </c>
      <c r="E73" s="22" t="s">
        <v>72</v>
      </c>
      <c r="F73" s="23" t="str">
        <f t="shared" si="17"/>
        <v>d_centrotecnologia</v>
      </c>
      <c r="G73" s="28" t="str">
        <f t="shared" si="18"/>
        <v>coordY</v>
      </c>
      <c r="H73" s="29" t="s">
        <v>109</v>
      </c>
      <c r="I73" s="55" t="s">
        <v>74</v>
      </c>
      <c r="J73" s="37" t="s">
        <v>74</v>
      </c>
      <c r="K73" s="38" t="s">
        <v>23</v>
      </c>
      <c r="L73" s="38" t="s">
        <v>23</v>
      </c>
      <c r="M73" s="38" t="s">
        <v>23</v>
      </c>
      <c r="N73" s="38" t="s">
        <v>23</v>
      </c>
      <c r="O73" s="38" t="s">
        <v>23</v>
      </c>
      <c r="P73" s="38" t="s">
        <v>23</v>
      </c>
      <c r="Q73" s="38" t="s">
        <v>23</v>
      </c>
      <c r="R73" s="38" t="s">
        <v>23</v>
      </c>
      <c r="S73" s="39" t="str">
        <f t="shared" ref="S73:T73" si="30">S72</f>
        <v>Layout</v>
      </c>
      <c r="T73" s="15" t="str">
        <f t="shared" si="30"/>
        <v>Funcional</v>
      </c>
      <c r="U73" s="26" t="str">
        <f t="shared" si="20"/>
        <v>Propriedade de objeto: tem_coordY</v>
      </c>
      <c r="V73" s="27" t="str">
        <f t="shared" si="21"/>
        <v>Valor xsd:double da Dataprop: coordY</v>
      </c>
    </row>
    <row r="74" spans="1:22" ht="7.8" customHeight="1" x14ac:dyDescent="0.3">
      <c r="A74" s="21">
        <v>74</v>
      </c>
      <c r="B74" s="54" t="s">
        <v>69</v>
      </c>
      <c r="C74" s="33" t="str">
        <f t="shared" si="23"/>
        <v>p_centrotecnologia</v>
      </c>
      <c r="D74" s="36" t="s">
        <v>227</v>
      </c>
      <c r="E74" s="22" t="s">
        <v>72</v>
      </c>
      <c r="F74" s="23" t="str">
        <f t="shared" si="17"/>
        <v>d_centrotecnologia</v>
      </c>
      <c r="G74" s="28" t="str">
        <f t="shared" si="18"/>
        <v>coordZ</v>
      </c>
      <c r="H74" s="29" t="s">
        <v>109</v>
      </c>
      <c r="I74" s="55" t="s">
        <v>74</v>
      </c>
      <c r="J74" s="37" t="s">
        <v>74</v>
      </c>
      <c r="K74" s="37" t="s">
        <v>23</v>
      </c>
      <c r="L74" s="37" t="s">
        <v>23</v>
      </c>
      <c r="M74" s="37" t="s">
        <v>23</v>
      </c>
      <c r="N74" s="37" t="s">
        <v>23</v>
      </c>
      <c r="O74" s="37" t="s">
        <v>23</v>
      </c>
      <c r="P74" s="37" t="s">
        <v>23</v>
      </c>
      <c r="Q74" s="37" t="s">
        <v>23</v>
      </c>
      <c r="R74" s="37" t="s">
        <v>23</v>
      </c>
      <c r="S74" s="39" t="str">
        <f t="shared" ref="S74:T74" si="31">S73</f>
        <v>Layout</v>
      </c>
      <c r="T74" s="15" t="str">
        <f t="shared" si="31"/>
        <v>Funcional</v>
      </c>
      <c r="U74" s="26" t="str">
        <f t="shared" si="20"/>
        <v>Propriedade de objeto: tem_coordZ</v>
      </c>
      <c r="V74" s="27" t="str">
        <f t="shared" si="21"/>
        <v>Valor xsd:double da Dataprop: coordZ</v>
      </c>
    </row>
    <row r="75" spans="1:22" ht="7.8" customHeight="1" x14ac:dyDescent="0.3">
      <c r="A75" s="21">
        <v>75</v>
      </c>
      <c r="B75" s="54" t="s">
        <v>69</v>
      </c>
      <c r="C75" s="33" t="str">
        <f t="shared" si="23"/>
        <v>p_centrotecnologia</v>
      </c>
      <c r="D75" s="36" t="s">
        <v>217</v>
      </c>
      <c r="E75" s="22" t="s">
        <v>72</v>
      </c>
      <c r="F75" s="23" t="str">
        <f t="shared" ref="F75:F77" si="32">_xlfn.CONCAT("d_",MID(C75,FIND("_",C75,1)+1,100))</f>
        <v>d_centrotecnologia</v>
      </c>
      <c r="G75" s="28" t="str">
        <f t="shared" ref="G75:G77" si="33">MID(D75,FIND("_",D75,1)+1,100)</f>
        <v>longitude</v>
      </c>
      <c r="H75" s="29" t="s">
        <v>109</v>
      </c>
      <c r="I75" s="55" t="s">
        <v>74</v>
      </c>
      <c r="J75" s="37" t="s">
        <v>74</v>
      </c>
      <c r="K75" s="38" t="s">
        <v>23</v>
      </c>
      <c r="L75" s="38" t="s">
        <v>23</v>
      </c>
      <c r="M75" s="38" t="s">
        <v>23</v>
      </c>
      <c r="N75" s="38" t="s">
        <v>23</v>
      </c>
      <c r="O75" s="38" t="s">
        <v>23</v>
      </c>
      <c r="P75" s="38" t="s">
        <v>23</v>
      </c>
      <c r="Q75" s="38" t="s">
        <v>23</v>
      </c>
      <c r="R75" s="38" t="s">
        <v>23</v>
      </c>
      <c r="S75" s="39" t="str">
        <f t="shared" ref="S75:T75" si="34">S74</f>
        <v>Layout</v>
      </c>
      <c r="T75" s="15" t="str">
        <f t="shared" si="34"/>
        <v>Funcional</v>
      </c>
      <c r="U75" s="26" t="str">
        <f t="shared" ref="U75:U77" si="35">_xlfn.CONCAT("Propriedade de objeto: ",D75)</f>
        <v>Propriedade de objeto: tem_longitude</v>
      </c>
      <c r="V75" s="27" t="str">
        <f t="shared" ref="V75:V77" si="36">_xlfn.CONCAT("Valor ",H75, " da Dataprop: ",G75)</f>
        <v>Valor xsd:double da Dataprop: longitude</v>
      </c>
    </row>
    <row r="76" spans="1:22" ht="7.8" customHeight="1" x14ac:dyDescent="0.3">
      <c r="A76" s="21">
        <v>76</v>
      </c>
      <c r="B76" s="54" t="s">
        <v>69</v>
      </c>
      <c r="C76" s="33" t="str">
        <f t="shared" si="23"/>
        <v>p_centrotecnologia</v>
      </c>
      <c r="D76" s="36" t="s">
        <v>216</v>
      </c>
      <c r="E76" s="22" t="s">
        <v>72</v>
      </c>
      <c r="F76" s="23" t="str">
        <f t="shared" si="32"/>
        <v>d_centrotecnologia</v>
      </c>
      <c r="G76" s="28" t="str">
        <f t="shared" si="33"/>
        <v>latitude</v>
      </c>
      <c r="H76" s="29" t="s">
        <v>109</v>
      </c>
      <c r="I76" s="55" t="s">
        <v>74</v>
      </c>
      <c r="J76" s="37" t="s">
        <v>74</v>
      </c>
      <c r="K76" s="38" t="s">
        <v>23</v>
      </c>
      <c r="L76" s="38" t="s">
        <v>23</v>
      </c>
      <c r="M76" s="38" t="s">
        <v>23</v>
      </c>
      <c r="N76" s="38" t="s">
        <v>23</v>
      </c>
      <c r="O76" s="38" t="s">
        <v>23</v>
      </c>
      <c r="P76" s="38" t="s">
        <v>23</v>
      </c>
      <c r="Q76" s="38" t="s">
        <v>23</v>
      </c>
      <c r="R76" s="38" t="s">
        <v>23</v>
      </c>
      <c r="S76" s="39" t="str">
        <f t="shared" ref="S76:T76" si="37">S75</f>
        <v>Layout</v>
      </c>
      <c r="T76" s="15" t="str">
        <f t="shared" si="37"/>
        <v>Funcional</v>
      </c>
      <c r="U76" s="26" t="str">
        <f t="shared" si="35"/>
        <v>Propriedade de objeto: tem_latitude</v>
      </c>
      <c r="V76" s="27" t="str">
        <f t="shared" si="36"/>
        <v>Valor xsd:double da Dataprop: latitude</v>
      </c>
    </row>
    <row r="77" spans="1:22" ht="7.8" customHeight="1" x14ac:dyDescent="0.3">
      <c r="A77" s="21">
        <v>77</v>
      </c>
      <c r="B77" s="54" t="s">
        <v>69</v>
      </c>
      <c r="C77" s="33" t="str">
        <f t="shared" si="23"/>
        <v>p_centrotecnologia</v>
      </c>
      <c r="D77" s="36" t="s">
        <v>218</v>
      </c>
      <c r="E77" s="22" t="s">
        <v>72</v>
      </c>
      <c r="F77" s="23" t="str">
        <f t="shared" si="32"/>
        <v>d_centrotecnologia</v>
      </c>
      <c r="G77" s="28" t="str">
        <f t="shared" si="33"/>
        <v>altitude</v>
      </c>
      <c r="H77" s="29" t="s">
        <v>109</v>
      </c>
      <c r="I77" s="55" t="s">
        <v>74</v>
      </c>
      <c r="J77" s="37" t="s">
        <v>74</v>
      </c>
      <c r="K77" s="37" t="s">
        <v>23</v>
      </c>
      <c r="L77" s="37" t="s">
        <v>23</v>
      </c>
      <c r="M77" s="37" t="s">
        <v>23</v>
      </c>
      <c r="N77" s="37" t="s">
        <v>23</v>
      </c>
      <c r="O77" s="37" t="s">
        <v>23</v>
      </c>
      <c r="P77" s="37" t="s">
        <v>23</v>
      </c>
      <c r="Q77" s="37" t="s">
        <v>23</v>
      </c>
      <c r="R77" s="37" t="s">
        <v>23</v>
      </c>
      <c r="S77" s="39" t="str">
        <f t="shared" ref="S77:T80" si="38">S76</f>
        <v>Layout</v>
      </c>
      <c r="T77" s="15" t="str">
        <f t="shared" si="38"/>
        <v>Funcional</v>
      </c>
      <c r="U77" s="26" t="str">
        <f t="shared" si="35"/>
        <v>Propriedade de objeto: tem_altitude</v>
      </c>
      <c r="V77" s="27" t="str">
        <f t="shared" si="36"/>
        <v>Valor xsd:double da Dataprop: altitude</v>
      </c>
    </row>
    <row r="78" spans="1:22" ht="7.8" customHeight="1" x14ac:dyDescent="0.3">
      <c r="A78" s="21">
        <v>78</v>
      </c>
      <c r="B78" s="54" t="s">
        <v>69</v>
      </c>
      <c r="C78" s="33" t="str">
        <f t="shared" ref="C78:C79" si="39">C77</f>
        <v>p_centrotecnologia</v>
      </c>
      <c r="D78" s="36" t="s">
        <v>228</v>
      </c>
      <c r="E78" s="22" t="s">
        <v>72</v>
      </c>
      <c r="F78" s="23" t="str">
        <f t="shared" ref="F78:F79" si="40">_xlfn.CONCAT("d_",MID(C78,FIND("_",C78,1)+1,100))</f>
        <v>d_centrotecnologia</v>
      </c>
      <c r="G78" s="28" t="str">
        <f t="shared" ref="G78:G79" si="41">MID(D78,FIND("_",D78,1)+1,100)</f>
        <v>responsável</v>
      </c>
      <c r="H78" s="31" t="s">
        <v>73</v>
      </c>
      <c r="I78" s="30" t="s">
        <v>23</v>
      </c>
      <c r="J78" s="37" t="s">
        <v>23</v>
      </c>
      <c r="K78" s="37" t="s">
        <v>23</v>
      </c>
      <c r="L78" s="37" t="s">
        <v>23</v>
      </c>
      <c r="M78" s="37" t="s">
        <v>23</v>
      </c>
      <c r="N78" s="37" t="s">
        <v>23</v>
      </c>
      <c r="O78" s="37" t="s">
        <v>23</v>
      </c>
      <c r="P78" s="37" t="s">
        <v>23</v>
      </c>
      <c r="Q78" s="37" t="s">
        <v>23</v>
      </c>
      <c r="R78" s="37" t="s">
        <v>23</v>
      </c>
      <c r="S78" s="39" t="str">
        <f t="shared" si="38"/>
        <v>Layout</v>
      </c>
      <c r="T78" s="15" t="str">
        <f t="shared" si="38"/>
        <v>Funcional</v>
      </c>
      <c r="U78" s="26" t="str">
        <f t="shared" ref="U78:U79" si="42">_xlfn.CONCAT("Propriedade de objeto: ",D78)</f>
        <v>Propriedade de objeto: tem_responsável</v>
      </c>
      <c r="V78" s="27" t="str">
        <f t="shared" ref="V78:V79" si="43">_xlfn.CONCAT("Valor ",H78, " da Dataprop: ",G78)</f>
        <v>Valor xsd:string da Dataprop: responsável</v>
      </c>
    </row>
    <row r="79" spans="1:22" ht="7.8" customHeight="1" x14ac:dyDescent="0.3">
      <c r="A79" s="21">
        <v>79</v>
      </c>
      <c r="B79" s="54" t="s">
        <v>69</v>
      </c>
      <c r="C79" s="33" t="str">
        <f t="shared" si="39"/>
        <v>p_centrotecnologia</v>
      </c>
      <c r="D79" s="36" t="s">
        <v>229</v>
      </c>
      <c r="E79" s="22" t="s">
        <v>72</v>
      </c>
      <c r="F79" s="23" t="str">
        <f t="shared" si="40"/>
        <v>d_centrotecnologia</v>
      </c>
      <c r="G79" s="28" t="str">
        <f t="shared" si="41"/>
        <v>função</v>
      </c>
      <c r="H79" s="31" t="s">
        <v>73</v>
      </c>
      <c r="I79" s="30" t="s">
        <v>23</v>
      </c>
      <c r="J79" s="37" t="s">
        <v>23</v>
      </c>
      <c r="K79" s="37" t="s">
        <v>23</v>
      </c>
      <c r="L79" s="37" t="s">
        <v>23</v>
      </c>
      <c r="M79" s="37" t="s">
        <v>23</v>
      </c>
      <c r="N79" s="37" t="s">
        <v>23</v>
      </c>
      <c r="O79" s="37" t="s">
        <v>23</v>
      </c>
      <c r="P79" s="37" t="s">
        <v>23</v>
      </c>
      <c r="Q79" s="37" t="s">
        <v>23</v>
      </c>
      <c r="R79" s="37" t="s">
        <v>23</v>
      </c>
      <c r="S79" s="39" t="str">
        <f t="shared" si="38"/>
        <v>Layout</v>
      </c>
      <c r="T79" s="15" t="str">
        <f t="shared" si="38"/>
        <v>Funcional</v>
      </c>
      <c r="U79" s="26" t="str">
        <f t="shared" si="42"/>
        <v>Propriedade de objeto: tem_função</v>
      </c>
      <c r="V79" s="27" t="str">
        <f t="shared" si="43"/>
        <v>Valor xsd:string da Dataprop: função</v>
      </c>
    </row>
    <row r="80" spans="1:22" ht="7.8" customHeight="1" x14ac:dyDescent="0.3">
      <c r="A80" s="21">
        <v>79</v>
      </c>
      <c r="B80" s="54" t="s">
        <v>69</v>
      </c>
      <c r="C80" s="33" t="str">
        <f t="shared" ref="C80" si="44">C79</f>
        <v>p_centrotecnologia</v>
      </c>
      <c r="D80" s="36" t="s">
        <v>230</v>
      </c>
      <c r="E80" s="22" t="s">
        <v>72</v>
      </c>
      <c r="F80" s="23" t="str">
        <f t="shared" ref="F80" si="45">_xlfn.CONCAT("d_",MID(C80,FIND("_",C80,1)+1,100))</f>
        <v>d_centrotecnologia</v>
      </c>
      <c r="G80" s="28" t="str">
        <f t="shared" ref="G80" si="46">MID(D80,FIND("_",D80,1)+1,100)</f>
        <v>orientação</v>
      </c>
      <c r="H80" s="31" t="s">
        <v>73</v>
      </c>
      <c r="I80" s="30" t="s">
        <v>23</v>
      </c>
      <c r="J80" s="37" t="s">
        <v>23</v>
      </c>
      <c r="K80" s="37" t="s">
        <v>23</v>
      </c>
      <c r="L80" s="37" t="s">
        <v>23</v>
      </c>
      <c r="M80" s="37" t="s">
        <v>23</v>
      </c>
      <c r="N80" s="37" t="s">
        <v>23</v>
      </c>
      <c r="O80" s="37" t="s">
        <v>23</v>
      </c>
      <c r="P80" s="37" t="s">
        <v>23</v>
      </c>
      <c r="Q80" s="37" t="s">
        <v>23</v>
      </c>
      <c r="R80" s="37" t="s">
        <v>23</v>
      </c>
      <c r="S80" s="39" t="str">
        <f t="shared" si="38"/>
        <v>Layout</v>
      </c>
      <c r="T80" s="15" t="str">
        <f t="shared" si="38"/>
        <v>Funcional</v>
      </c>
      <c r="U80" s="26" t="str">
        <f t="shared" ref="U80" si="47">_xlfn.CONCAT("Propriedade de objeto: ",D80)</f>
        <v>Propriedade de objeto: tem_orientação</v>
      </c>
      <c r="V80" s="27" t="str">
        <f t="shared" ref="V80" si="48">_xlfn.CONCAT("Valor ",H80, " da Dataprop: ",G80)</f>
        <v>Valor xsd:string da Dataprop: orientação</v>
      </c>
    </row>
  </sheetData>
  <conditionalFormatting sqref="D1">
    <cfRule type="duplicateValues" dxfId="33" priority="25"/>
  </conditionalFormatting>
  <conditionalFormatting sqref="D2:D7">
    <cfRule type="cellIs" dxfId="32" priority="30" operator="equal">
      <formula>"null"</formula>
    </cfRule>
  </conditionalFormatting>
  <conditionalFormatting sqref="D40:D42">
    <cfRule type="cellIs" dxfId="31" priority="29" operator="equal">
      <formula>"null"</formula>
    </cfRule>
  </conditionalFormatting>
  <conditionalFormatting sqref="E2:E80">
    <cfRule type="cellIs" dxfId="30" priority="31" operator="equal">
      <formula>"null"</formula>
    </cfRule>
  </conditionalFormatting>
  <conditionalFormatting sqref="F2:H65">
    <cfRule type="cellIs" dxfId="29" priority="32" operator="equal">
      <formula>"null"</formula>
    </cfRule>
  </conditionalFormatting>
  <conditionalFormatting sqref="G1">
    <cfRule type="duplicateValues" dxfId="28" priority="26"/>
  </conditionalFormatting>
  <conditionalFormatting sqref="H2:H80">
    <cfRule type="cellIs" dxfId="27" priority="33" operator="equal">
      <formula>"null"</formula>
    </cfRule>
  </conditionalFormatting>
  <conditionalFormatting sqref="J1:R65">
    <cfRule type="cellIs" dxfId="26" priority="27" operator="equal">
      <formula>"null"</formula>
    </cfRule>
  </conditionalFormatting>
  <conditionalFormatting sqref="T1">
    <cfRule type="cellIs" dxfId="25" priority="28" operator="equal">
      <formula>"null"</formula>
    </cfRule>
  </conditionalFormatting>
  <conditionalFormatting sqref="F66:H74">
    <cfRule type="cellIs" dxfId="24" priority="24" operator="equal">
      <formula>"null"</formula>
    </cfRule>
  </conditionalFormatting>
  <conditionalFormatting sqref="J71 I68:I70 K69:R74 J66:R68">
    <cfRule type="cellIs" dxfId="23" priority="23" operator="equal">
      <formula>"null"</formula>
    </cfRule>
  </conditionalFormatting>
  <conditionalFormatting sqref="F75:H77">
    <cfRule type="cellIs" dxfId="22" priority="22" operator="equal">
      <formula>"null"</formula>
    </cfRule>
  </conditionalFormatting>
  <conditionalFormatting sqref="K75:R77">
    <cfRule type="cellIs" dxfId="21" priority="21" operator="equal">
      <formula>"null"</formula>
    </cfRule>
  </conditionalFormatting>
  <conditionalFormatting sqref="H72">
    <cfRule type="cellIs" dxfId="20" priority="20" operator="equal">
      <formula>"null"</formula>
    </cfRule>
  </conditionalFormatting>
  <conditionalFormatting sqref="H73">
    <cfRule type="cellIs" dxfId="19" priority="19" operator="equal">
      <formula>"null"</formula>
    </cfRule>
  </conditionalFormatting>
  <conditionalFormatting sqref="H74">
    <cfRule type="cellIs" dxfId="18" priority="18" operator="equal">
      <formula>"null"</formula>
    </cfRule>
  </conditionalFormatting>
  <conditionalFormatting sqref="H76">
    <cfRule type="cellIs" dxfId="17" priority="17" operator="equal">
      <formula>"null"</formula>
    </cfRule>
  </conditionalFormatting>
  <conditionalFormatting sqref="H75">
    <cfRule type="cellIs" dxfId="16" priority="16" operator="equal">
      <formula>"null"</formula>
    </cfRule>
  </conditionalFormatting>
  <conditionalFormatting sqref="H77:H80">
    <cfRule type="cellIs" dxfId="15" priority="15" operator="equal">
      <formula>"null"</formula>
    </cfRule>
  </conditionalFormatting>
  <conditionalFormatting sqref="I68:I70 J66:J68">
    <cfRule type="cellIs" dxfId="13" priority="14" operator="equal">
      <formula>"null"</formula>
    </cfRule>
  </conditionalFormatting>
  <conditionalFormatting sqref="J69">
    <cfRule type="cellIs" dxfId="12" priority="13" operator="equal">
      <formula>"null"</formula>
    </cfRule>
  </conditionalFormatting>
  <conditionalFormatting sqref="J70">
    <cfRule type="cellIs" dxfId="11" priority="12" operator="equal">
      <formula>"null"</formula>
    </cfRule>
  </conditionalFormatting>
  <conditionalFormatting sqref="I72:I77">
    <cfRule type="cellIs" dxfId="10" priority="11" operator="equal">
      <formula>"null"</formula>
    </cfRule>
  </conditionalFormatting>
  <conditionalFormatting sqref="I72:I77">
    <cfRule type="cellIs" dxfId="9" priority="10" operator="equal">
      <formula>"null"</formula>
    </cfRule>
  </conditionalFormatting>
  <conditionalFormatting sqref="J72:J77">
    <cfRule type="cellIs" dxfId="8" priority="9" operator="equal">
      <formula>"null"</formula>
    </cfRule>
  </conditionalFormatting>
  <conditionalFormatting sqref="F78:H78">
    <cfRule type="cellIs" dxfId="7" priority="8" operator="equal">
      <formula>"null"</formula>
    </cfRule>
  </conditionalFormatting>
  <conditionalFormatting sqref="J78:R78">
    <cfRule type="cellIs" dxfId="6" priority="7" operator="equal">
      <formula>"null"</formula>
    </cfRule>
  </conditionalFormatting>
  <conditionalFormatting sqref="F79:H79">
    <cfRule type="cellIs" dxfId="5" priority="6" operator="equal">
      <formula>"null"</formula>
    </cfRule>
  </conditionalFormatting>
  <conditionalFormatting sqref="J79:R79">
    <cfRule type="cellIs" dxfId="4" priority="5" operator="equal">
      <formula>"null"</formula>
    </cfRule>
  </conditionalFormatting>
  <conditionalFormatting sqref="H78">
    <cfRule type="cellIs" dxfId="3" priority="4" operator="equal">
      <formula>"null"</formula>
    </cfRule>
  </conditionalFormatting>
  <conditionalFormatting sqref="H79:H80">
    <cfRule type="cellIs" dxfId="2" priority="3" operator="equal">
      <formula>"null"</formula>
    </cfRule>
  </conditionalFormatting>
  <conditionalFormatting sqref="F80:H80">
    <cfRule type="cellIs" dxfId="1" priority="2" operator="equal">
      <formula>"null"</formula>
    </cfRule>
  </conditionalFormatting>
  <conditionalFormatting sqref="J80:R80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53364-AEE8-4993-8053-59D3AD3A1CC6}">
  <dimension ref="A1:U3"/>
  <sheetViews>
    <sheetView topLeftCell="B1" zoomScale="265" zoomScaleNormal="265" workbookViewId="0">
      <selection activeCell="C2" sqref="C2"/>
    </sheetView>
  </sheetViews>
  <sheetFormatPr defaultRowHeight="9.6" customHeight="1" x14ac:dyDescent="0.3"/>
  <cols>
    <col min="1" max="1" width="2.5546875" bestFit="1" customWidth="1"/>
    <col min="2" max="2" width="6.88671875" bestFit="1" customWidth="1"/>
    <col min="3" max="3" width="7.33203125" bestFit="1" customWidth="1"/>
    <col min="4" max="10" width="7.109375" bestFit="1" customWidth="1"/>
    <col min="11" max="11" width="7.6640625" bestFit="1" customWidth="1"/>
    <col min="12" max="12" width="7.44140625" bestFit="1" customWidth="1"/>
    <col min="13" max="20" width="7.6640625" bestFit="1" customWidth="1"/>
    <col min="21" max="21" width="7.88671875" bestFit="1" customWidth="1"/>
  </cols>
  <sheetData>
    <row r="1" spans="1:21" ht="18.600000000000001" customHeight="1" x14ac:dyDescent="0.3">
      <c r="A1" s="44" t="s">
        <v>0</v>
      </c>
      <c r="B1" s="45" t="s">
        <v>145</v>
      </c>
      <c r="C1" s="45" t="s">
        <v>146</v>
      </c>
      <c r="D1" s="45" t="s">
        <v>147</v>
      </c>
      <c r="E1" s="45" t="s">
        <v>148</v>
      </c>
      <c r="F1" s="45" t="s">
        <v>149</v>
      </c>
      <c r="G1" s="45" t="s">
        <v>150</v>
      </c>
      <c r="H1" s="45" t="s">
        <v>151</v>
      </c>
      <c r="I1" s="45" t="s">
        <v>152</v>
      </c>
      <c r="J1" s="45" t="s">
        <v>153</v>
      </c>
      <c r="K1" s="45" t="s">
        <v>154</v>
      </c>
      <c r="L1" s="45" t="s">
        <v>155</v>
      </c>
      <c r="M1" s="45" t="s">
        <v>156</v>
      </c>
      <c r="N1" s="45" t="s">
        <v>157</v>
      </c>
      <c r="O1" s="45" t="s">
        <v>158</v>
      </c>
      <c r="P1" s="45" t="s">
        <v>159</v>
      </c>
      <c r="Q1" s="45" t="s">
        <v>160</v>
      </c>
      <c r="R1" s="45" t="s">
        <v>161</v>
      </c>
      <c r="S1" s="45" t="s">
        <v>162</v>
      </c>
      <c r="T1" s="45" t="s">
        <v>163</v>
      </c>
      <c r="U1" s="46" t="s">
        <v>164</v>
      </c>
    </row>
    <row r="2" spans="1:21" ht="9.6" customHeight="1" x14ac:dyDescent="0.3">
      <c r="A2" s="47">
        <v>2</v>
      </c>
      <c r="B2" s="3" t="s">
        <v>204</v>
      </c>
      <c r="C2" s="3" t="s">
        <v>205</v>
      </c>
      <c r="D2" s="3" t="s">
        <v>23</v>
      </c>
      <c r="E2" s="3" t="s">
        <v>23</v>
      </c>
      <c r="F2" s="3" t="s">
        <v>23</v>
      </c>
      <c r="G2" s="3" t="s">
        <v>23</v>
      </c>
      <c r="H2" s="3" t="s">
        <v>23</v>
      </c>
      <c r="I2" s="3" t="s">
        <v>23</v>
      </c>
      <c r="J2" s="3" t="s">
        <v>23</v>
      </c>
      <c r="K2" s="3" t="s">
        <v>23</v>
      </c>
      <c r="L2" s="3" t="s">
        <v>23</v>
      </c>
      <c r="M2" s="3" t="s">
        <v>23</v>
      </c>
      <c r="N2" s="3" t="s">
        <v>23</v>
      </c>
      <c r="O2" s="10" t="s">
        <v>23</v>
      </c>
      <c r="P2" s="10" t="s">
        <v>23</v>
      </c>
      <c r="Q2" s="10" t="s">
        <v>23</v>
      </c>
      <c r="R2" s="10" t="s">
        <v>23</v>
      </c>
      <c r="S2" s="10" t="s">
        <v>23</v>
      </c>
      <c r="T2" s="10" t="s">
        <v>23</v>
      </c>
      <c r="U2" s="48" t="s">
        <v>23</v>
      </c>
    </row>
    <row r="3" spans="1:21" ht="9.6" customHeight="1" x14ac:dyDescent="0.3">
      <c r="A3" s="47">
        <v>2</v>
      </c>
      <c r="B3" s="3" t="s">
        <v>202</v>
      </c>
      <c r="C3" s="3" t="s">
        <v>172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10" t="s">
        <v>23</v>
      </c>
      <c r="P3" s="10" t="s">
        <v>23</v>
      </c>
      <c r="Q3" s="10" t="s">
        <v>23</v>
      </c>
      <c r="R3" s="10" t="s">
        <v>23</v>
      </c>
      <c r="S3" s="10" t="s">
        <v>23</v>
      </c>
      <c r="T3" s="10" t="s">
        <v>23</v>
      </c>
      <c r="U3" s="48" t="s">
        <v>23</v>
      </c>
    </row>
  </sheetData>
  <conditionalFormatting sqref="A1:U3">
    <cfRule type="cellIs" dxfId="14" priority="1" operator="equal">
      <formula>"null"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2024-08-06T11:06:11Z</dcterms:created>
  <dcterms:modified xsi:type="dcterms:W3CDTF">2024-08-12T12:04:37Z</dcterms:modified>
</cp:coreProperties>
</file>