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94B83D88-516E-4E8D-A2C3-B2E046201937}" xr6:coauthVersionLast="47" xr6:coauthVersionMax="47" xr10:uidLastSave="{00000000-0000-0000-0000-000000000000}"/>
  <bookViews>
    <workbookView xWindow="-103" yWindow="-103" windowWidth="22149" windowHeight="13200" activeTab="4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8" r:id="rId5"/>
  </sheets>
  <definedNames>
    <definedName name="_xlnm._FilterDatabase" localSheetId="4" hidden="1">FatosIn!$O$1:$O$530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4" i="8" l="1"/>
  <c r="C54" i="8" s="1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11" i="8"/>
  <c r="C18" i="8"/>
  <c r="C19" i="8"/>
  <c r="C26" i="8"/>
  <c r="C30" i="8"/>
  <c r="C37" i="8"/>
  <c r="C41" i="8"/>
  <c r="C42" i="8"/>
  <c r="C43" i="8"/>
  <c r="C50" i="8"/>
  <c r="C53" i="8"/>
  <c r="C64" i="8"/>
  <c r="C72" i="8"/>
  <c r="C76" i="8"/>
  <c r="C80" i="8"/>
  <c r="C89" i="8"/>
  <c r="C90" i="8"/>
  <c r="C106" i="8"/>
  <c r="C111" i="8"/>
  <c r="C112" i="8"/>
  <c r="C122" i="8"/>
  <c r="C123" i="8"/>
  <c r="C124" i="8"/>
  <c r="C125" i="8"/>
  <c r="C126" i="8"/>
  <c r="C147" i="8"/>
  <c r="C150" i="8"/>
  <c r="C153" i="8"/>
  <c r="C161" i="8"/>
  <c r="C162" i="8"/>
  <c r="C176" i="8"/>
  <c r="C215" i="8"/>
  <c r="C240" i="8"/>
  <c r="C241" i="8"/>
  <c r="C243" i="8"/>
  <c r="C252" i="8"/>
  <c r="C258" i="8"/>
  <c r="C259" i="8"/>
  <c r="C267" i="8"/>
  <c r="C275" i="8"/>
  <c r="C303" i="8"/>
  <c r="C317" i="8"/>
  <c r="C346" i="8"/>
  <c r="C347" i="8"/>
  <c r="C348" i="8"/>
  <c r="C360" i="8"/>
  <c r="C386" i="8"/>
  <c r="C392" i="8"/>
  <c r="C395" i="8"/>
  <c r="C397" i="8"/>
  <c r="C409" i="8"/>
  <c r="C414" i="8"/>
  <c r="C425" i="8"/>
  <c r="C443" i="8"/>
  <c r="C445" i="8"/>
  <c r="C449" i="8"/>
  <c r="C458" i="8"/>
  <c r="C460" i="8"/>
  <c r="C470" i="8"/>
  <c r="C500" i="8"/>
  <c r="C515" i="8"/>
  <c r="S529" i="8"/>
  <c r="C529" i="8" s="1"/>
  <c r="S528" i="8"/>
  <c r="C528" i="8" s="1"/>
  <c r="S527" i="8"/>
  <c r="C527" i="8" s="1"/>
  <c r="S526" i="8"/>
  <c r="C526" i="8" s="1"/>
  <c r="S525" i="8"/>
  <c r="C525" i="8" s="1"/>
  <c r="S524" i="8"/>
  <c r="C524" i="8" s="1"/>
  <c r="S523" i="8"/>
  <c r="C523" i="8" s="1"/>
  <c r="S522" i="8"/>
  <c r="C522" i="8" s="1"/>
  <c r="S521" i="8"/>
  <c r="C521" i="8" s="1"/>
  <c r="S520" i="8"/>
  <c r="C520" i="8" s="1"/>
  <c r="S519" i="8"/>
  <c r="C519" i="8" s="1"/>
  <c r="S518" i="8"/>
  <c r="C518" i="8" s="1"/>
  <c r="S517" i="8"/>
  <c r="C517" i="8" s="1"/>
  <c r="S516" i="8"/>
  <c r="C516" i="8" s="1"/>
  <c r="S515" i="8"/>
  <c r="S514" i="8"/>
  <c r="C514" i="8" s="1"/>
  <c r="S513" i="8"/>
  <c r="C513" i="8" s="1"/>
  <c r="S512" i="8"/>
  <c r="C512" i="8" s="1"/>
  <c r="S511" i="8"/>
  <c r="C511" i="8" s="1"/>
  <c r="S510" i="8"/>
  <c r="C510" i="8" s="1"/>
  <c r="S509" i="8"/>
  <c r="C509" i="8" s="1"/>
  <c r="S508" i="8"/>
  <c r="C508" i="8" s="1"/>
  <c r="S507" i="8"/>
  <c r="C507" i="8" s="1"/>
  <c r="S506" i="8"/>
  <c r="C506" i="8" s="1"/>
  <c r="S505" i="8"/>
  <c r="C505" i="8" s="1"/>
  <c r="S504" i="8"/>
  <c r="C504" i="8" s="1"/>
  <c r="S503" i="8"/>
  <c r="C503" i="8" s="1"/>
  <c r="S502" i="8"/>
  <c r="C502" i="8" s="1"/>
  <c r="S501" i="8"/>
  <c r="C501" i="8" s="1"/>
  <c r="S500" i="8"/>
  <c r="S499" i="8"/>
  <c r="C499" i="8" s="1"/>
  <c r="S498" i="8"/>
  <c r="C498" i="8" s="1"/>
  <c r="S497" i="8"/>
  <c r="C497" i="8" s="1"/>
  <c r="S496" i="8"/>
  <c r="C496" i="8" s="1"/>
  <c r="S495" i="8"/>
  <c r="C495" i="8" s="1"/>
  <c r="S494" i="8"/>
  <c r="C494" i="8" s="1"/>
  <c r="S493" i="8"/>
  <c r="C493" i="8" s="1"/>
  <c r="S492" i="8"/>
  <c r="C492" i="8" s="1"/>
  <c r="S491" i="8"/>
  <c r="C491" i="8" s="1"/>
  <c r="S490" i="8"/>
  <c r="C490" i="8" s="1"/>
  <c r="S489" i="8"/>
  <c r="C489" i="8" s="1"/>
  <c r="S488" i="8"/>
  <c r="C488" i="8" s="1"/>
  <c r="S487" i="8"/>
  <c r="C487" i="8" s="1"/>
  <c r="S486" i="8"/>
  <c r="C486" i="8" s="1"/>
  <c r="S485" i="8"/>
  <c r="C485" i="8" s="1"/>
  <c r="S484" i="8"/>
  <c r="C484" i="8" s="1"/>
  <c r="S483" i="8"/>
  <c r="C483" i="8" s="1"/>
  <c r="S482" i="8"/>
  <c r="C482" i="8" s="1"/>
  <c r="S481" i="8"/>
  <c r="C481" i="8" s="1"/>
  <c r="S480" i="8"/>
  <c r="C480" i="8" s="1"/>
  <c r="S479" i="8"/>
  <c r="C479" i="8" s="1"/>
  <c r="S478" i="8"/>
  <c r="C478" i="8" s="1"/>
  <c r="S477" i="8"/>
  <c r="C477" i="8" s="1"/>
  <c r="S476" i="8"/>
  <c r="C476" i="8" s="1"/>
  <c r="S475" i="8"/>
  <c r="C475" i="8" s="1"/>
  <c r="S474" i="8"/>
  <c r="C474" i="8" s="1"/>
  <c r="S473" i="8"/>
  <c r="C473" i="8" s="1"/>
  <c r="S472" i="8"/>
  <c r="C472" i="8" s="1"/>
  <c r="S471" i="8"/>
  <c r="C471" i="8" s="1"/>
  <c r="S470" i="8"/>
  <c r="S469" i="8"/>
  <c r="C469" i="8" s="1"/>
  <c r="S468" i="8"/>
  <c r="C468" i="8" s="1"/>
  <c r="S467" i="8"/>
  <c r="C467" i="8" s="1"/>
  <c r="S466" i="8"/>
  <c r="C466" i="8" s="1"/>
  <c r="S465" i="8"/>
  <c r="C465" i="8" s="1"/>
  <c r="S464" i="8"/>
  <c r="C464" i="8" s="1"/>
  <c r="S463" i="8"/>
  <c r="C463" i="8" s="1"/>
  <c r="S462" i="8"/>
  <c r="C462" i="8" s="1"/>
  <c r="S461" i="8"/>
  <c r="C461" i="8" s="1"/>
  <c r="S460" i="8"/>
  <c r="S459" i="8"/>
  <c r="C459" i="8" s="1"/>
  <c r="S458" i="8"/>
  <c r="S457" i="8"/>
  <c r="C457" i="8" s="1"/>
  <c r="S456" i="8"/>
  <c r="C456" i="8" s="1"/>
  <c r="S455" i="8"/>
  <c r="C455" i="8" s="1"/>
  <c r="S454" i="8"/>
  <c r="C454" i="8" s="1"/>
  <c r="S453" i="8"/>
  <c r="C453" i="8" s="1"/>
  <c r="S452" i="8"/>
  <c r="C452" i="8" s="1"/>
  <c r="S451" i="8"/>
  <c r="C451" i="8" s="1"/>
  <c r="S450" i="8"/>
  <c r="C450" i="8" s="1"/>
  <c r="S449" i="8"/>
  <c r="S448" i="8"/>
  <c r="C448" i="8" s="1"/>
  <c r="S447" i="8"/>
  <c r="C447" i="8" s="1"/>
  <c r="S446" i="8"/>
  <c r="C446" i="8" s="1"/>
  <c r="S445" i="8"/>
  <c r="S444" i="8"/>
  <c r="C444" i="8" s="1"/>
  <c r="S443" i="8"/>
  <c r="S442" i="8"/>
  <c r="C442" i="8" s="1"/>
  <c r="S441" i="8"/>
  <c r="C441" i="8" s="1"/>
  <c r="S440" i="8"/>
  <c r="C440" i="8" s="1"/>
  <c r="S439" i="8"/>
  <c r="C439" i="8" s="1"/>
  <c r="S438" i="8"/>
  <c r="C438" i="8" s="1"/>
  <c r="S437" i="8"/>
  <c r="C437" i="8" s="1"/>
  <c r="S436" i="8"/>
  <c r="C436" i="8" s="1"/>
  <c r="S435" i="8"/>
  <c r="C435" i="8" s="1"/>
  <c r="S434" i="8"/>
  <c r="C434" i="8" s="1"/>
  <c r="S433" i="8"/>
  <c r="C433" i="8" s="1"/>
  <c r="S432" i="8"/>
  <c r="C432" i="8" s="1"/>
  <c r="S431" i="8"/>
  <c r="C431" i="8" s="1"/>
  <c r="S430" i="8"/>
  <c r="C430" i="8" s="1"/>
  <c r="S429" i="8"/>
  <c r="C429" i="8" s="1"/>
  <c r="S428" i="8"/>
  <c r="C428" i="8" s="1"/>
  <c r="S427" i="8"/>
  <c r="C427" i="8" s="1"/>
  <c r="S426" i="8"/>
  <c r="C426" i="8" s="1"/>
  <c r="S425" i="8"/>
  <c r="S424" i="8"/>
  <c r="C424" i="8" s="1"/>
  <c r="S423" i="8"/>
  <c r="C423" i="8" s="1"/>
  <c r="S422" i="8"/>
  <c r="C422" i="8" s="1"/>
  <c r="S421" i="8"/>
  <c r="C421" i="8" s="1"/>
  <c r="S420" i="8"/>
  <c r="C420" i="8" s="1"/>
  <c r="S419" i="8"/>
  <c r="C419" i="8" s="1"/>
  <c r="S418" i="8"/>
  <c r="C418" i="8" s="1"/>
  <c r="S417" i="8"/>
  <c r="C417" i="8" s="1"/>
  <c r="S416" i="8"/>
  <c r="C416" i="8" s="1"/>
  <c r="S415" i="8"/>
  <c r="C415" i="8" s="1"/>
  <c r="S414" i="8"/>
  <c r="S413" i="8"/>
  <c r="C413" i="8" s="1"/>
  <c r="S412" i="8"/>
  <c r="C412" i="8" s="1"/>
  <c r="S411" i="8"/>
  <c r="C411" i="8" s="1"/>
  <c r="S410" i="8"/>
  <c r="C410" i="8" s="1"/>
  <c r="S409" i="8"/>
  <c r="S408" i="8"/>
  <c r="C408" i="8" s="1"/>
  <c r="S407" i="8"/>
  <c r="C407" i="8" s="1"/>
  <c r="S406" i="8"/>
  <c r="C406" i="8" s="1"/>
  <c r="S405" i="8"/>
  <c r="C405" i="8" s="1"/>
  <c r="S404" i="8"/>
  <c r="C404" i="8" s="1"/>
  <c r="S403" i="8"/>
  <c r="C403" i="8" s="1"/>
  <c r="S402" i="8"/>
  <c r="C402" i="8" s="1"/>
  <c r="S401" i="8"/>
  <c r="C401" i="8" s="1"/>
  <c r="S400" i="8"/>
  <c r="C400" i="8" s="1"/>
  <c r="S399" i="8"/>
  <c r="C399" i="8" s="1"/>
  <c r="S398" i="8"/>
  <c r="C398" i="8" s="1"/>
  <c r="S397" i="8"/>
  <c r="S396" i="8"/>
  <c r="C396" i="8" s="1"/>
  <c r="S395" i="8"/>
  <c r="S394" i="8"/>
  <c r="C394" i="8" s="1"/>
  <c r="S393" i="8"/>
  <c r="C393" i="8" s="1"/>
  <c r="S392" i="8"/>
  <c r="S391" i="8"/>
  <c r="C391" i="8" s="1"/>
  <c r="S390" i="8"/>
  <c r="C390" i="8" s="1"/>
  <c r="S389" i="8"/>
  <c r="C389" i="8" s="1"/>
  <c r="S388" i="8"/>
  <c r="C388" i="8" s="1"/>
  <c r="S387" i="8"/>
  <c r="C387" i="8" s="1"/>
  <c r="S386" i="8"/>
  <c r="S385" i="8"/>
  <c r="C385" i="8" s="1"/>
  <c r="S384" i="8"/>
  <c r="C384" i="8" s="1"/>
  <c r="S383" i="8"/>
  <c r="C383" i="8" s="1"/>
  <c r="S382" i="8"/>
  <c r="C382" i="8" s="1"/>
  <c r="S381" i="8"/>
  <c r="C381" i="8" s="1"/>
  <c r="S380" i="8"/>
  <c r="C380" i="8" s="1"/>
  <c r="S379" i="8"/>
  <c r="C379" i="8" s="1"/>
  <c r="S378" i="8"/>
  <c r="C378" i="8" s="1"/>
  <c r="S377" i="8"/>
  <c r="C377" i="8" s="1"/>
  <c r="S376" i="8"/>
  <c r="C376" i="8" s="1"/>
  <c r="S375" i="8"/>
  <c r="C375" i="8" s="1"/>
  <c r="S374" i="8"/>
  <c r="C374" i="8" s="1"/>
  <c r="S373" i="8"/>
  <c r="C373" i="8" s="1"/>
  <c r="S372" i="8"/>
  <c r="C372" i="8" s="1"/>
  <c r="S371" i="8"/>
  <c r="C371" i="8" s="1"/>
  <c r="S370" i="8"/>
  <c r="C370" i="8" s="1"/>
  <c r="S369" i="8"/>
  <c r="C369" i="8" s="1"/>
  <c r="S368" i="8"/>
  <c r="C368" i="8" s="1"/>
  <c r="S367" i="8"/>
  <c r="C367" i="8" s="1"/>
  <c r="S366" i="8"/>
  <c r="C366" i="8" s="1"/>
  <c r="S365" i="8"/>
  <c r="C365" i="8" s="1"/>
  <c r="S364" i="8"/>
  <c r="C364" i="8" s="1"/>
  <c r="S363" i="8"/>
  <c r="C363" i="8" s="1"/>
  <c r="S362" i="8"/>
  <c r="C362" i="8" s="1"/>
  <c r="S361" i="8"/>
  <c r="C361" i="8" s="1"/>
  <c r="S360" i="8"/>
  <c r="S359" i="8"/>
  <c r="C359" i="8" s="1"/>
  <c r="S358" i="8"/>
  <c r="C358" i="8" s="1"/>
  <c r="S357" i="8"/>
  <c r="C357" i="8" s="1"/>
  <c r="S356" i="8"/>
  <c r="C356" i="8" s="1"/>
  <c r="S355" i="8"/>
  <c r="C355" i="8" s="1"/>
  <c r="S354" i="8"/>
  <c r="C354" i="8" s="1"/>
  <c r="S353" i="8"/>
  <c r="C353" i="8" s="1"/>
  <c r="S352" i="8"/>
  <c r="C352" i="8" s="1"/>
  <c r="S351" i="8"/>
  <c r="C351" i="8" s="1"/>
  <c r="S350" i="8"/>
  <c r="C350" i="8" s="1"/>
  <c r="S349" i="8"/>
  <c r="C349" i="8" s="1"/>
  <c r="S348" i="8"/>
  <c r="S347" i="8"/>
  <c r="S346" i="8"/>
  <c r="S345" i="8"/>
  <c r="C345" i="8" s="1"/>
  <c r="S344" i="8"/>
  <c r="C344" i="8" s="1"/>
  <c r="S343" i="8"/>
  <c r="C343" i="8" s="1"/>
  <c r="S342" i="8"/>
  <c r="C342" i="8" s="1"/>
  <c r="S341" i="8"/>
  <c r="C341" i="8" s="1"/>
  <c r="S340" i="8"/>
  <c r="C340" i="8" s="1"/>
  <c r="S339" i="8"/>
  <c r="C339" i="8" s="1"/>
  <c r="S338" i="8"/>
  <c r="C338" i="8" s="1"/>
  <c r="S337" i="8"/>
  <c r="C337" i="8" s="1"/>
  <c r="S336" i="8"/>
  <c r="C336" i="8" s="1"/>
  <c r="S335" i="8"/>
  <c r="C335" i="8" s="1"/>
  <c r="S334" i="8"/>
  <c r="C334" i="8" s="1"/>
  <c r="S333" i="8"/>
  <c r="C333" i="8" s="1"/>
  <c r="S332" i="8"/>
  <c r="C332" i="8" s="1"/>
  <c r="S331" i="8"/>
  <c r="C331" i="8" s="1"/>
  <c r="S330" i="8"/>
  <c r="C330" i="8" s="1"/>
  <c r="S329" i="8"/>
  <c r="C329" i="8" s="1"/>
  <c r="S328" i="8"/>
  <c r="C328" i="8" s="1"/>
  <c r="S327" i="8"/>
  <c r="C327" i="8" s="1"/>
  <c r="S326" i="8"/>
  <c r="C326" i="8" s="1"/>
  <c r="S325" i="8"/>
  <c r="C325" i="8" s="1"/>
  <c r="S324" i="8"/>
  <c r="C324" i="8" s="1"/>
  <c r="S323" i="8"/>
  <c r="C323" i="8" s="1"/>
  <c r="S322" i="8"/>
  <c r="C322" i="8" s="1"/>
  <c r="S321" i="8"/>
  <c r="C321" i="8" s="1"/>
  <c r="S320" i="8"/>
  <c r="C320" i="8" s="1"/>
  <c r="S319" i="8"/>
  <c r="C319" i="8" s="1"/>
  <c r="S318" i="8"/>
  <c r="C318" i="8" s="1"/>
  <c r="S317" i="8"/>
  <c r="S316" i="8"/>
  <c r="C316" i="8" s="1"/>
  <c r="S315" i="8"/>
  <c r="C315" i="8" s="1"/>
  <c r="S314" i="8"/>
  <c r="C314" i="8" s="1"/>
  <c r="S313" i="8"/>
  <c r="C313" i="8" s="1"/>
  <c r="S312" i="8"/>
  <c r="C312" i="8" s="1"/>
  <c r="S311" i="8"/>
  <c r="C311" i="8" s="1"/>
  <c r="S310" i="8"/>
  <c r="C310" i="8" s="1"/>
  <c r="S309" i="8"/>
  <c r="C309" i="8" s="1"/>
  <c r="S308" i="8"/>
  <c r="C308" i="8" s="1"/>
  <c r="S307" i="8"/>
  <c r="C307" i="8" s="1"/>
  <c r="S306" i="8"/>
  <c r="C306" i="8" s="1"/>
  <c r="S305" i="8"/>
  <c r="C305" i="8" s="1"/>
  <c r="S304" i="8"/>
  <c r="C304" i="8" s="1"/>
  <c r="S303" i="8"/>
  <c r="S302" i="8"/>
  <c r="C302" i="8" s="1"/>
  <c r="S301" i="8"/>
  <c r="C301" i="8" s="1"/>
  <c r="S300" i="8"/>
  <c r="C300" i="8" s="1"/>
  <c r="S299" i="8"/>
  <c r="C299" i="8" s="1"/>
  <c r="S298" i="8"/>
  <c r="C298" i="8" s="1"/>
  <c r="S297" i="8"/>
  <c r="C297" i="8" s="1"/>
  <c r="S296" i="8"/>
  <c r="C296" i="8" s="1"/>
  <c r="S295" i="8"/>
  <c r="C295" i="8" s="1"/>
  <c r="S294" i="8"/>
  <c r="C294" i="8" s="1"/>
  <c r="S293" i="8"/>
  <c r="C293" i="8" s="1"/>
  <c r="S292" i="8"/>
  <c r="C292" i="8" s="1"/>
  <c r="S291" i="8"/>
  <c r="C291" i="8" s="1"/>
  <c r="S290" i="8"/>
  <c r="C290" i="8" s="1"/>
  <c r="S289" i="8"/>
  <c r="C289" i="8" s="1"/>
  <c r="S288" i="8"/>
  <c r="C288" i="8" s="1"/>
  <c r="S287" i="8"/>
  <c r="C287" i="8" s="1"/>
  <c r="S286" i="8"/>
  <c r="C286" i="8" s="1"/>
  <c r="S285" i="8"/>
  <c r="C285" i="8" s="1"/>
  <c r="S284" i="8"/>
  <c r="C284" i="8" s="1"/>
  <c r="S283" i="8"/>
  <c r="C283" i="8" s="1"/>
  <c r="S282" i="8"/>
  <c r="C282" i="8" s="1"/>
  <c r="S281" i="8"/>
  <c r="C281" i="8" s="1"/>
  <c r="S280" i="8"/>
  <c r="C280" i="8" s="1"/>
  <c r="S279" i="8"/>
  <c r="C279" i="8" s="1"/>
  <c r="S278" i="8"/>
  <c r="C278" i="8" s="1"/>
  <c r="S277" i="8"/>
  <c r="C277" i="8" s="1"/>
  <c r="S276" i="8"/>
  <c r="C276" i="8" s="1"/>
  <c r="S275" i="8"/>
  <c r="S274" i="8"/>
  <c r="C274" i="8" s="1"/>
  <c r="S273" i="8"/>
  <c r="C273" i="8" s="1"/>
  <c r="S272" i="8"/>
  <c r="C272" i="8" s="1"/>
  <c r="S271" i="8"/>
  <c r="C271" i="8" s="1"/>
  <c r="S270" i="8"/>
  <c r="C270" i="8" s="1"/>
  <c r="S269" i="8"/>
  <c r="C269" i="8" s="1"/>
  <c r="S268" i="8"/>
  <c r="C268" i="8" s="1"/>
  <c r="S267" i="8"/>
  <c r="S266" i="8"/>
  <c r="C266" i="8" s="1"/>
  <c r="S265" i="8"/>
  <c r="C265" i="8" s="1"/>
  <c r="S264" i="8"/>
  <c r="C264" i="8" s="1"/>
  <c r="S263" i="8"/>
  <c r="C263" i="8" s="1"/>
  <c r="S262" i="8"/>
  <c r="C262" i="8" s="1"/>
  <c r="S261" i="8"/>
  <c r="C261" i="8" s="1"/>
  <c r="S260" i="8"/>
  <c r="C260" i="8" s="1"/>
  <c r="S259" i="8"/>
  <c r="S258" i="8"/>
  <c r="S257" i="8"/>
  <c r="C257" i="8" s="1"/>
  <c r="S256" i="8"/>
  <c r="C256" i="8" s="1"/>
  <c r="S255" i="8"/>
  <c r="C255" i="8" s="1"/>
  <c r="S254" i="8"/>
  <c r="C254" i="8" s="1"/>
  <c r="S253" i="8"/>
  <c r="C253" i="8" s="1"/>
  <c r="S252" i="8"/>
  <c r="S251" i="8"/>
  <c r="C251" i="8" s="1"/>
  <c r="S250" i="8"/>
  <c r="C250" i="8" s="1"/>
  <c r="S249" i="8"/>
  <c r="C249" i="8" s="1"/>
  <c r="S248" i="8"/>
  <c r="C248" i="8" s="1"/>
  <c r="S247" i="8"/>
  <c r="C247" i="8" s="1"/>
  <c r="S246" i="8"/>
  <c r="C246" i="8" s="1"/>
  <c r="S245" i="8"/>
  <c r="C245" i="8" s="1"/>
  <c r="S244" i="8"/>
  <c r="C244" i="8" s="1"/>
  <c r="S243" i="8"/>
  <c r="S242" i="8"/>
  <c r="C242" i="8" s="1"/>
  <c r="S241" i="8"/>
  <c r="S240" i="8"/>
  <c r="S239" i="8"/>
  <c r="C239" i="8" s="1"/>
  <c r="S238" i="8"/>
  <c r="C238" i="8" s="1"/>
  <c r="S237" i="8"/>
  <c r="C237" i="8" s="1"/>
  <c r="S236" i="8"/>
  <c r="C236" i="8" s="1"/>
  <c r="S235" i="8"/>
  <c r="C235" i="8" s="1"/>
  <c r="S234" i="8"/>
  <c r="C234" i="8" s="1"/>
  <c r="S233" i="8"/>
  <c r="C233" i="8" s="1"/>
  <c r="S232" i="8"/>
  <c r="C232" i="8" s="1"/>
  <c r="S231" i="8"/>
  <c r="C231" i="8" s="1"/>
  <c r="S230" i="8"/>
  <c r="C230" i="8" s="1"/>
  <c r="S229" i="8"/>
  <c r="C229" i="8" s="1"/>
  <c r="S228" i="8"/>
  <c r="C228" i="8" s="1"/>
  <c r="S227" i="8"/>
  <c r="C227" i="8" s="1"/>
  <c r="S226" i="8"/>
  <c r="C226" i="8" s="1"/>
  <c r="S225" i="8"/>
  <c r="C225" i="8" s="1"/>
  <c r="S224" i="8"/>
  <c r="C224" i="8" s="1"/>
  <c r="S223" i="8"/>
  <c r="C223" i="8" s="1"/>
  <c r="S222" i="8"/>
  <c r="C222" i="8" s="1"/>
  <c r="S221" i="8"/>
  <c r="C221" i="8" s="1"/>
  <c r="S220" i="8"/>
  <c r="C220" i="8" s="1"/>
  <c r="S219" i="8"/>
  <c r="C219" i="8" s="1"/>
  <c r="S218" i="8"/>
  <c r="C218" i="8" s="1"/>
  <c r="S217" i="8"/>
  <c r="C217" i="8" s="1"/>
  <c r="S216" i="8"/>
  <c r="C216" i="8" s="1"/>
  <c r="S215" i="8"/>
  <c r="S214" i="8"/>
  <c r="C214" i="8" s="1"/>
  <c r="S213" i="8"/>
  <c r="C213" i="8" s="1"/>
  <c r="S212" i="8"/>
  <c r="C212" i="8" s="1"/>
  <c r="S211" i="8"/>
  <c r="C211" i="8" s="1"/>
  <c r="S210" i="8"/>
  <c r="C210" i="8" s="1"/>
  <c r="S209" i="8"/>
  <c r="C209" i="8" s="1"/>
  <c r="S208" i="8"/>
  <c r="C208" i="8" s="1"/>
  <c r="S207" i="8"/>
  <c r="C207" i="8" s="1"/>
  <c r="S206" i="8"/>
  <c r="C206" i="8" s="1"/>
  <c r="S205" i="8"/>
  <c r="C205" i="8" s="1"/>
  <c r="S204" i="8"/>
  <c r="C204" i="8" s="1"/>
  <c r="S203" i="8"/>
  <c r="C203" i="8" s="1"/>
  <c r="S202" i="8"/>
  <c r="C202" i="8" s="1"/>
  <c r="S201" i="8"/>
  <c r="C201" i="8" s="1"/>
  <c r="S200" i="8"/>
  <c r="C200" i="8" s="1"/>
  <c r="S199" i="8"/>
  <c r="C199" i="8" s="1"/>
  <c r="S198" i="8"/>
  <c r="C198" i="8" s="1"/>
  <c r="S197" i="8"/>
  <c r="C197" i="8" s="1"/>
  <c r="S196" i="8"/>
  <c r="C196" i="8" s="1"/>
  <c r="S195" i="8"/>
  <c r="C195" i="8" s="1"/>
  <c r="S194" i="8"/>
  <c r="C194" i="8" s="1"/>
  <c r="S193" i="8"/>
  <c r="C193" i="8" s="1"/>
  <c r="S192" i="8"/>
  <c r="C192" i="8" s="1"/>
  <c r="S191" i="8"/>
  <c r="C191" i="8" s="1"/>
  <c r="S190" i="8"/>
  <c r="C190" i="8" s="1"/>
  <c r="S189" i="8"/>
  <c r="C189" i="8" s="1"/>
  <c r="S188" i="8"/>
  <c r="C188" i="8" s="1"/>
  <c r="S187" i="8"/>
  <c r="C187" i="8" s="1"/>
  <c r="S186" i="8"/>
  <c r="C186" i="8" s="1"/>
  <c r="S185" i="8"/>
  <c r="C185" i="8" s="1"/>
  <c r="S184" i="8"/>
  <c r="C184" i="8" s="1"/>
  <c r="S183" i="8"/>
  <c r="C183" i="8" s="1"/>
  <c r="S182" i="8"/>
  <c r="C182" i="8" s="1"/>
  <c r="S181" i="8"/>
  <c r="C181" i="8" s="1"/>
  <c r="S180" i="8"/>
  <c r="C180" i="8" s="1"/>
  <c r="S179" i="8"/>
  <c r="C179" i="8" s="1"/>
  <c r="S178" i="8"/>
  <c r="C178" i="8" s="1"/>
  <c r="S177" i="8"/>
  <c r="C177" i="8" s="1"/>
  <c r="S176" i="8"/>
  <c r="S175" i="8"/>
  <c r="C175" i="8" s="1"/>
  <c r="S174" i="8"/>
  <c r="C174" i="8" s="1"/>
  <c r="S173" i="8"/>
  <c r="C173" i="8" s="1"/>
  <c r="S172" i="8"/>
  <c r="C172" i="8" s="1"/>
  <c r="S171" i="8"/>
  <c r="C171" i="8" s="1"/>
  <c r="S170" i="8"/>
  <c r="C170" i="8" s="1"/>
  <c r="S169" i="8"/>
  <c r="C169" i="8" s="1"/>
  <c r="S168" i="8"/>
  <c r="C168" i="8" s="1"/>
  <c r="S167" i="8"/>
  <c r="C167" i="8" s="1"/>
  <c r="S166" i="8"/>
  <c r="C166" i="8" s="1"/>
  <c r="S165" i="8"/>
  <c r="C165" i="8" s="1"/>
  <c r="S164" i="8"/>
  <c r="C164" i="8" s="1"/>
  <c r="S163" i="8"/>
  <c r="C163" i="8" s="1"/>
  <c r="S162" i="8"/>
  <c r="S161" i="8"/>
  <c r="S160" i="8"/>
  <c r="C160" i="8" s="1"/>
  <c r="S159" i="8"/>
  <c r="C159" i="8" s="1"/>
  <c r="S158" i="8"/>
  <c r="C158" i="8" s="1"/>
  <c r="S157" i="8"/>
  <c r="C157" i="8" s="1"/>
  <c r="S156" i="8"/>
  <c r="C156" i="8" s="1"/>
  <c r="S155" i="8"/>
  <c r="C155" i="8" s="1"/>
  <c r="S154" i="8"/>
  <c r="C154" i="8" s="1"/>
  <c r="S153" i="8"/>
  <c r="S152" i="8"/>
  <c r="C152" i="8" s="1"/>
  <c r="S151" i="8"/>
  <c r="C151" i="8" s="1"/>
  <c r="S150" i="8"/>
  <c r="S149" i="8"/>
  <c r="C149" i="8" s="1"/>
  <c r="S148" i="8"/>
  <c r="C148" i="8" s="1"/>
  <c r="S147" i="8"/>
  <c r="S146" i="8"/>
  <c r="C146" i="8" s="1"/>
  <c r="S145" i="8"/>
  <c r="C145" i="8" s="1"/>
  <c r="S144" i="8"/>
  <c r="C144" i="8" s="1"/>
  <c r="S143" i="8"/>
  <c r="C143" i="8" s="1"/>
  <c r="S142" i="8"/>
  <c r="C142" i="8" s="1"/>
  <c r="S141" i="8"/>
  <c r="C141" i="8" s="1"/>
  <c r="S140" i="8"/>
  <c r="C140" i="8" s="1"/>
  <c r="S139" i="8"/>
  <c r="C139" i="8" s="1"/>
  <c r="S138" i="8"/>
  <c r="C138" i="8" s="1"/>
  <c r="S137" i="8"/>
  <c r="C137" i="8" s="1"/>
  <c r="S136" i="8"/>
  <c r="C136" i="8" s="1"/>
  <c r="S135" i="8"/>
  <c r="C135" i="8" s="1"/>
  <c r="S134" i="8"/>
  <c r="C134" i="8" s="1"/>
  <c r="S133" i="8"/>
  <c r="C133" i="8" s="1"/>
  <c r="S132" i="8"/>
  <c r="C132" i="8" s="1"/>
  <c r="S131" i="8"/>
  <c r="C131" i="8" s="1"/>
  <c r="S130" i="8"/>
  <c r="C130" i="8" s="1"/>
  <c r="S129" i="8"/>
  <c r="C129" i="8" s="1"/>
  <c r="S128" i="8"/>
  <c r="C128" i="8" s="1"/>
  <c r="S127" i="8"/>
  <c r="C127" i="8" s="1"/>
  <c r="S126" i="8"/>
  <c r="S125" i="8"/>
  <c r="S124" i="8"/>
  <c r="S123" i="8"/>
  <c r="S122" i="8"/>
  <c r="S121" i="8"/>
  <c r="C121" i="8" s="1"/>
  <c r="S120" i="8"/>
  <c r="C120" i="8" s="1"/>
  <c r="S119" i="8"/>
  <c r="C119" i="8" s="1"/>
  <c r="S118" i="8"/>
  <c r="C118" i="8" s="1"/>
  <c r="S117" i="8"/>
  <c r="C117" i="8" s="1"/>
  <c r="S116" i="8"/>
  <c r="C116" i="8" s="1"/>
  <c r="S115" i="8"/>
  <c r="C115" i="8" s="1"/>
  <c r="S114" i="8"/>
  <c r="C114" i="8" s="1"/>
  <c r="S113" i="8"/>
  <c r="C113" i="8" s="1"/>
  <c r="S112" i="8"/>
  <c r="S111" i="8"/>
  <c r="S110" i="8"/>
  <c r="C110" i="8" s="1"/>
  <c r="S109" i="8"/>
  <c r="C109" i="8" s="1"/>
  <c r="S108" i="8"/>
  <c r="C108" i="8" s="1"/>
  <c r="S107" i="8"/>
  <c r="C107" i="8" s="1"/>
  <c r="S106" i="8"/>
  <c r="S105" i="8"/>
  <c r="C105" i="8" s="1"/>
  <c r="S104" i="8"/>
  <c r="C104" i="8" s="1"/>
  <c r="S103" i="8"/>
  <c r="C103" i="8" s="1"/>
  <c r="S102" i="8"/>
  <c r="C102" i="8" s="1"/>
  <c r="S101" i="8"/>
  <c r="C101" i="8" s="1"/>
  <c r="S100" i="8"/>
  <c r="C100" i="8" s="1"/>
  <c r="S99" i="8"/>
  <c r="C99" i="8" s="1"/>
  <c r="S98" i="8"/>
  <c r="C98" i="8" s="1"/>
  <c r="S97" i="8"/>
  <c r="C97" i="8" s="1"/>
  <c r="S96" i="8"/>
  <c r="C96" i="8" s="1"/>
  <c r="S95" i="8"/>
  <c r="C95" i="8" s="1"/>
  <c r="S94" i="8"/>
  <c r="C94" i="8" s="1"/>
  <c r="S93" i="8"/>
  <c r="C93" i="8" s="1"/>
  <c r="S92" i="8"/>
  <c r="C92" i="8" s="1"/>
  <c r="S91" i="8"/>
  <c r="C91" i="8" s="1"/>
  <c r="S90" i="8"/>
  <c r="S89" i="8"/>
  <c r="S88" i="8"/>
  <c r="C88" i="8" s="1"/>
  <c r="S87" i="8"/>
  <c r="C87" i="8" s="1"/>
  <c r="S86" i="8"/>
  <c r="C86" i="8" s="1"/>
  <c r="S85" i="8"/>
  <c r="C85" i="8" s="1"/>
  <c r="S84" i="8"/>
  <c r="C84" i="8" s="1"/>
  <c r="S83" i="8"/>
  <c r="C83" i="8" s="1"/>
  <c r="S82" i="8"/>
  <c r="C82" i="8" s="1"/>
  <c r="S81" i="8"/>
  <c r="C81" i="8" s="1"/>
  <c r="S80" i="8"/>
  <c r="S79" i="8"/>
  <c r="C79" i="8" s="1"/>
  <c r="S78" i="8"/>
  <c r="C78" i="8" s="1"/>
  <c r="S77" i="8"/>
  <c r="C77" i="8" s="1"/>
  <c r="S76" i="8"/>
  <c r="S75" i="8"/>
  <c r="C75" i="8" s="1"/>
  <c r="S74" i="8"/>
  <c r="C74" i="8" s="1"/>
  <c r="S73" i="8"/>
  <c r="C73" i="8" s="1"/>
  <c r="S72" i="8"/>
  <c r="S71" i="8"/>
  <c r="C71" i="8" s="1"/>
  <c r="S70" i="8"/>
  <c r="C70" i="8" s="1"/>
  <c r="S69" i="8"/>
  <c r="C69" i="8" s="1"/>
  <c r="S68" i="8"/>
  <c r="C68" i="8" s="1"/>
  <c r="S67" i="8"/>
  <c r="C67" i="8" s="1"/>
  <c r="S66" i="8"/>
  <c r="C66" i="8" s="1"/>
  <c r="S65" i="8"/>
  <c r="C65" i="8" s="1"/>
  <c r="S64" i="8"/>
  <c r="S63" i="8"/>
  <c r="C63" i="8" s="1"/>
  <c r="S62" i="8"/>
  <c r="C62" i="8" s="1"/>
  <c r="S61" i="8"/>
  <c r="C61" i="8" s="1"/>
  <c r="S60" i="8"/>
  <c r="C60" i="8" s="1"/>
  <c r="S59" i="8"/>
  <c r="C59" i="8" s="1"/>
  <c r="S58" i="8"/>
  <c r="C58" i="8" s="1"/>
  <c r="S57" i="8"/>
  <c r="C57" i="8" s="1"/>
  <c r="S56" i="8"/>
  <c r="C56" i="8" s="1"/>
  <c r="S55" i="8"/>
  <c r="C55" i="8" s="1"/>
  <c r="S53" i="8"/>
  <c r="S52" i="8"/>
  <c r="C52" i="8" s="1"/>
  <c r="S51" i="8"/>
  <c r="C51" i="8" s="1"/>
  <c r="S50" i="8"/>
  <c r="S49" i="8"/>
  <c r="C49" i="8" s="1"/>
  <c r="S48" i="8"/>
  <c r="C48" i="8" s="1"/>
  <c r="S47" i="8"/>
  <c r="C47" i="8" s="1"/>
  <c r="S46" i="8"/>
  <c r="C46" i="8" s="1"/>
  <c r="S45" i="8"/>
  <c r="C45" i="8" s="1"/>
  <c r="S44" i="8"/>
  <c r="C44" i="8" s="1"/>
  <c r="S43" i="8"/>
  <c r="S42" i="8"/>
  <c r="S41" i="8"/>
  <c r="S40" i="8"/>
  <c r="C40" i="8" s="1"/>
  <c r="S39" i="8"/>
  <c r="C39" i="8" s="1"/>
  <c r="S38" i="8"/>
  <c r="C38" i="8" s="1"/>
  <c r="S37" i="8"/>
  <c r="S36" i="8"/>
  <c r="C36" i="8" s="1"/>
  <c r="S35" i="8"/>
  <c r="C35" i="8" s="1"/>
  <c r="S34" i="8"/>
  <c r="C34" i="8" s="1"/>
  <c r="S33" i="8"/>
  <c r="C33" i="8" s="1"/>
  <c r="S32" i="8"/>
  <c r="C32" i="8" s="1"/>
  <c r="S31" i="8"/>
  <c r="C31" i="8" s="1"/>
  <c r="S30" i="8"/>
  <c r="S29" i="8"/>
  <c r="C29" i="8" s="1"/>
  <c r="S28" i="8"/>
  <c r="C28" i="8" s="1"/>
  <c r="S27" i="8"/>
  <c r="C27" i="8" s="1"/>
  <c r="S26" i="8"/>
  <c r="S25" i="8"/>
  <c r="C25" i="8" s="1"/>
  <c r="S24" i="8"/>
  <c r="C24" i="8" s="1"/>
  <c r="S23" i="8"/>
  <c r="C23" i="8" s="1"/>
  <c r="S22" i="8"/>
  <c r="C22" i="8" s="1"/>
  <c r="S21" i="8"/>
  <c r="C21" i="8" s="1"/>
  <c r="S20" i="8"/>
  <c r="C20" i="8" s="1"/>
  <c r="S19" i="8"/>
  <c r="S18" i="8"/>
  <c r="S17" i="8"/>
  <c r="C17" i="8" s="1"/>
  <c r="S16" i="8"/>
  <c r="C16" i="8" s="1"/>
  <c r="S15" i="8"/>
  <c r="C15" i="8" s="1"/>
  <c r="S14" i="8"/>
  <c r="C14" i="8" s="1"/>
  <c r="S13" i="8"/>
  <c r="C13" i="8" s="1"/>
  <c r="S12" i="8"/>
  <c r="C12" i="8" s="1"/>
  <c r="S11" i="8"/>
  <c r="C11" i="8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2" i="4"/>
  <c r="W18" i="4"/>
  <c r="O18" i="4"/>
  <c r="N18" i="4"/>
  <c r="M18" i="4"/>
  <c r="L18" i="4"/>
  <c r="W17" i="4"/>
  <c r="O17" i="4"/>
  <c r="N17" i="4"/>
  <c r="M17" i="4"/>
  <c r="L17" i="4"/>
  <c r="W16" i="4"/>
  <c r="O16" i="4"/>
  <c r="N16" i="4"/>
  <c r="M16" i="4"/>
  <c r="L16" i="4"/>
  <c r="W15" i="4"/>
  <c r="O15" i="4"/>
  <c r="N15" i="4"/>
  <c r="M15" i="4"/>
  <c r="L15" i="4"/>
  <c r="W14" i="4"/>
  <c r="O14" i="4"/>
  <c r="N14" i="4"/>
  <c r="M14" i="4"/>
  <c r="L14" i="4"/>
  <c r="W13" i="4"/>
  <c r="O13" i="4"/>
  <c r="N13" i="4"/>
  <c r="M13" i="4"/>
  <c r="L13" i="4"/>
  <c r="W12" i="4"/>
  <c r="O12" i="4"/>
  <c r="N12" i="4"/>
  <c r="M12" i="4"/>
  <c r="L12" i="4"/>
  <c r="W11" i="4"/>
  <c r="O11" i="4"/>
  <c r="N11" i="4"/>
  <c r="M11" i="4"/>
  <c r="L11" i="4"/>
  <c r="W10" i="4"/>
  <c r="O10" i="4"/>
  <c r="N10" i="4"/>
  <c r="M10" i="4"/>
  <c r="L10" i="4"/>
  <c r="W9" i="4"/>
  <c r="O9" i="4"/>
  <c r="N9" i="4"/>
  <c r="M9" i="4"/>
  <c r="L9" i="4"/>
  <c r="W8" i="4"/>
  <c r="O8" i="4"/>
  <c r="N8" i="4"/>
  <c r="M8" i="4"/>
  <c r="L8" i="4"/>
  <c r="W7" i="4"/>
  <c r="O7" i="4"/>
  <c r="N7" i="4"/>
  <c r="M7" i="4"/>
  <c r="L7" i="4"/>
  <c r="W6" i="4"/>
  <c r="O6" i="4"/>
  <c r="N6" i="4"/>
  <c r="M6" i="4"/>
  <c r="L6" i="4"/>
  <c r="W5" i="4"/>
  <c r="O5" i="4"/>
  <c r="N5" i="4"/>
  <c r="M5" i="4"/>
  <c r="L5" i="4"/>
  <c r="W4" i="4"/>
  <c r="O4" i="4"/>
  <c r="N4" i="4"/>
  <c r="M4" i="4"/>
  <c r="L4" i="4"/>
  <c r="W3" i="4"/>
  <c r="O3" i="4"/>
  <c r="N3" i="4"/>
  <c r="M3" i="4"/>
  <c r="L3" i="4"/>
  <c r="W2" i="4"/>
  <c r="O2" i="4"/>
  <c r="N2" i="4"/>
  <c r="M2" i="4"/>
  <c r="L2" i="4"/>
  <c r="B18" i="2" l="1"/>
  <c r="B6" i="2" l="1"/>
  <c r="B5" i="2"/>
</calcChain>
</file>

<file path=xl/sharedStrings.xml><?xml version="1.0" encoding="utf-8"?>
<sst xmlns="http://schemas.openxmlformats.org/spreadsheetml/2006/main" count="7869" uniqueCount="1218">
  <si>
    <t>Indivíduo</t>
  </si>
  <si>
    <t>Fato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</si>
  <si>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</si>
  <si>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</si>
  <si>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</si>
  <si>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</si>
  <si>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</si>
  <si>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</si>
  <si>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</si>
  <si>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</si>
  <si>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-</t>
  </si>
  <si>
    <t>Observações</t>
  </si>
  <si>
    <t>Prédio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</si>
  <si>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</si>
  <si>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</si>
  <si>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</si>
  <si>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</si>
  <si>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</si>
  <si>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</si>
  <si>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</si>
  <si>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</si>
  <si>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</si>
  <si>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</si>
  <si>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</si>
  <si>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</si>
  <si>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</si>
  <si>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null</t>
  </si>
  <si>
    <t>https://github.com/JLMenegotto/RepoOnto#</t>
  </si>
  <si>
    <t>Explicação</t>
  </si>
  <si>
    <t>Explicación</t>
  </si>
  <si>
    <t>EQU.001</t>
  </si>
  <si>
    <t>EQU.002</t>
  </si>
  <si>
    <t>EQU.003</t>
  </si>
  <si>
    <t>EQU.004</t>
  </si>
  <si>
    <t>EQU.005</t>
  </si>
  <si>
    <t>EQU.006</t>
  </si>
  <si>
    <t>EQU.007</t>
  </si>
  <si>
    <t>EQU.008</t>
  </si>
  <si>
    <t>EQU.009</t>
  </si>
  <si>
    <t>EQU.010</t>
  </si>
  <si>
    <t>EQU.011</t>
  </si>
  <si>
    <t>EQU.012</t>
  </si>
  <si>
    <t>EQU.013</t>
  </si>
  <si>
    <t>EQU.014</t>
  </si>
  <si>
    <t>EQU.015</t>
  </si>
  <si>
    <t>EQU.016</t>
  </si>
  <si>
    <t>EQU.017</t>
  </si>
  <si>
    <t>EQU.018</t>
  </si>
  <si>
    <t>EQU.019</t>
  </si>
  <si>
    <t>EQU.020</t>
  </si>
  <si>
    <t>EQU.021</t>
  </si>
  <si>
    <t>EQU.022</t>
  </si>
  <si>
    <t>EQU.023</t>
  </si>
  <si>
    <t>EQU.024</t>
  </si>
  <si>
    <t>EQU.025</t>
  </si>
  <si>
    <t>EQU.026</t>
  </si>
  <si>
    <t>EQU.027</t>
  </si>
  <si>
    <t>EQU.028</t>
  </si>
  <si>
    <t>EQU.029</t>
  </si>
  <si>
    <t>EQU.030</t>
  </si>
  <si>
    <t>EQU.031</t>
  </si>
  <si>
    <t>EQU.032</t>
  </si>
  <si>
    <t>EQU.033</t>
  </si>
  <si>
    <t>EQU.034</t>
  </si>
  <si>
    <t>EQU.035</t>
  </si>
  <si>
    <t>EQU.036</t>
  </si>
  <si>
    <t>EQU.037</t>
  </si>
  <si>
    <t>EQU.038</t>
  </si>
  <si>
    <t>EQU.039</t>
  </si>
  <si>
    <t>EQU.040</t>
  </si>
  <si>
    <t>EQU.041</t>
  </si>
  <si>
    <t>EQU.042</t>
  </si>
  <si>
    <t>EQU.043</t>
  </si>
  <si>
    <t>EQU.044</t>
  </si>
  <si>
    <t>EQU.045</t>
  </si>
  <si>
    <t>EQU.046</t>
  </si>
  <si>
    <t>EQU.047</t>
  </si>
  <si>
    <t>EQU.048</t>
  </si>
  <si>
    <t>EQU.049</t>
  </si>
  <si>
    <t>EQU.050</t>
  </si>
  <si>
    <t>EQU.051</t>
  </si>
  <si>
    <t>EQU.052</t>
  </si>
  <si>
    <t>EQU.053</t>
  </si>
  <si>
    <t>EQU.054</t>
  </si>
  <si>
    <t>EQU.055</t>
  </si>
  <si>
    <t>EQU.056</t>
  </si>
  <si>
    <t>EQU.057</t>
  </si>
  <si>
    <t>EQU.058</t>
  </si>
  <si>
    <t>EQU.059</t>
  </si>
  <si>
    <t>EQU.060</t>
  </si>
  <si>
    <t>EQU.061</t>
  </si>
  <si>
    <t>EQU.062</t>
  </si>
  <si>
    <t>EQU.063</t>
  </si>
  <si>
    <t>EQU.064</t>
  </si>
  <si>
    <t>EQU.065</t>
  </si>
  <si>
    <t>EQU.066</t>
  </si>
  <si>
    <t>EQU.067</t>
  </si>
  <si>
    <t>EQU.068</t>
  </si>
  <si>
    <t>EQU.069</t>
  </si>
  <si>
    <t>EQU.070</t>
  </si>
  <si>
    <t>EQU.071</t>
  </si>
  <si>
    <t>EQU.072</t>
  </si>
  <si>
    <t>EQU.073</t>
  </si>
  <si>
    <t>EQU.074</t>
  </si>
  <si>
    <t>EQU.075</t>
  </si>
  <si>
    <t>EQU.076</t>
  </si>
  <si>
    <t>EQU.077</t>
  </si>
  <si>
    <t>EQU.078</t>
  </si>
  <si>
    <t>EQU.079</t>
  </si>
  <si>
    <t>EQU.080</t>
  </si>
  <si>
    <t>EQU.081</t>
  </si>
  <si>
    <t>EQU.082</t>
  </si>
  <si>
    <t>EQU.083</t>
  </si>
  <si>
    <t>EQU.084</t>
  </si>
  <si>
    <t>EQU.085</t>
  </si>
  <si>
    <t>EQU.086</t>
  </si>
  <si>
    <t>EQU.087</t>
  </si>
  <si>
    <t>EQU.088</t>
  </si>
  <si>
    <t>EQU.089</t>
  </si>
  <si>
    <t>EQU.090</t>
  </si>
  <si>
    <t>EQU.091</t>
  </si>
  <si>
    <t>EQU.092</t>
  </si>
  <si>
    <t>EQU.093</t>
  </si>
  <si>
    <t>EQU.094</t>
  </si>
  <si>
    <t>EQU.095</t>
  </si>
  <si>
    <t>EQU.096</t>
  </si>
  <si>
    <t>EQU.097</t>
  </si>
  <si>
    <t>EQU.098</t>
  </si>
  <si>
    <t>EQU.099</t>
  </si>
  <si>
    <t>EQU.100</t>
  </si>
  <si>
    <t>EQU.101</t>
  </si>
  <si>
    <t>EQU.102</t>
  </si>
  <si>
    <t>EQU.103</t>
  </si>
  <si>
    <t>EQU.104</t>
  </si>
  <si>
    <t>EQU.105</t>
  </si>
  <si>
    <t>EQU.106</t>
  </si>
  <si>
    <t>EQU.107</t>
  </si>
  <si>
    <t>EQU.108</t>
  </si>
  <si>
    <t>EQU.109</t>
  </si>
  <si>
    <t>EQU.110</t>
  </si>
  <si>
    <t>EQU.111</t>
  </si>
  <si>
    <t>EQU.112</t>
  </si>
  <si>
    <t>EQU.113</t>
  </si>
  <si>
    <t>EQU.114</t>
  </si>
  <si>
    <t>EQU.115</t>
  </si>
  <si>
    <t>EQU.116</t>
  </si>
  <si>
    <t>EQU.117</t>
  </si>
  <si>
    <t>EQU.118</t>
  </si>
  <si>
    <t>EQU.119</t>
  </si>
  <si>
    <t>EQU.120</t>
  </si>
  <si>
    <t>EQU.121</t>
  </si>
  <si>
    <t>EQU.122</t>
  </si>
  <si>
    <t>EQU.123</t>
  </si>
  <si>
    <t>EQU.124</t>
  </si>
  <si>
    <t>EQU.125</t>
  </si>
  <si>
    <t>EQU.126</t>
  </si>
  <si>
    <t>EQU.127</t>
  </si>
  <si>
    <t>EQU.128</t>
  </si>
  <si>
    <t>EQU.129</t>
  </si>
  <si>
    <t>EQU.130</t>
  </si>
  <si>
    <t>EQU.131</t>
  </si>
  <si>
    <t>EQU.132</t>
  </si>
  <si>
    <t>EQU.133</t>
  </si>
  <si>
    <t>EQU.134</t>
  </si>
  <si>
    <t>EQU.135</t>
  </si>
  <si>
    <t>EQU.136</t>
  </si>
  <si>
    <t>EQU.137</t>
  </si>
  <si>
    <t>EQU.138</t>
  </si>
  <si>
    <t>EQU.139</t>
  </si>
  <si>
    <t>EQU.140</t>
  </si>
  <si>
    <t>EQU.141</t>
  </si>
  <si>
    <t>EQU.142</t>
  </si>
  <si>
    <t>EQU.143</t>
  </si>
  <si>
    <t>EQU.144</t>
  </si>
  <si>
    <t>EQU.145</t>
  </si>
  <si>
    <t>EQU.146</t>
  </si>
  <si>
    <t>EQU.147</t>
  </si>
  <si>
    <t>EQU.148</t>
  </si>
  <si>
    <t>EQU.149</t>
  </si>
  <si>
    <t>EQU.150</t>
  </si>
  <si>
    <t>EQU.151</t>
  </si>
  <si>
    <t>EQU.152</t>
  </si>
  <si>
    <t>EQU.153</t>
  </si>
  <si>
    <t>EQU.154</t>
  </si>
  <si>
    <t>EQU.155</t>
  </si>
  <si>
    <t>EQU.156</t>
  </si>
  <si>
    <t>EQU.157</t>
  </si>
  <si>
    <t>EQU.158</t>
  </si>
  <si>
    <t>EQU.159</t>
  </si>
  <si>
    <t>EQU.160</t>
  </si>
  <si>
    <t>EQU.161</t>
  </si>
  <si>
    <t>EQU.162</t>
  </si>
  <si>
    <t>EQU.163</t>
  </si>
  <si>
    <t>EQU.164</t>
  </si>
  <si>
    <t>EQU.165</t>
  </si>
  <si>
    <t>EQU.166</t>
  </si>
  <si>
    <t>EQU.167</t>
  </si>
  <si>
    <t>EQU.168</t>
  </si>
  <si>
    <t>EQU.169</t>
  </si>
  <si>
    <t>EQU.170</t>
  </si>
  <si>
    <t>EQU.171</t>
  </si>
  <si>
    <t>EQU.172</t>
  </si>
  <si>
    <t>EQU.173</t>
  </si>
  <si>
    <t>EQU.174</t>
  </si>
  <si>
    <t>EQU.175</t>
  </si>
  <si>
    <t>EQU.176</t>
  </si>
  <si>
    <t>EQU.177</t>
  </si>
  <si>
    <t>EQU.178</t>
  </si>
  <si>
    <t>EQU.179</t>
  </si>
  <si>
    <t>EQU.180</t>
  </si>
  <si>
    <t>EQU.181</t>
  </si>
  <si>
    <t>EQU.182</t>
  </si>
  <si>
    <t>EQU.183</t>
  </si>
  <si>
    <t>EQU.184</t>
  </si>
  <si>
    <t>EQU.185</t>
  </si>
  <si>
    <t>EQU.186</t>
  </si>
  <si>
    <t>EQU.187</t>
  </si>
  <si>
    <t>EQU.188</t>
  </si>
  <si>
    <t>EQU.189</t>
  </si>
  <si>
    <t>EQU.190</t>
  </si>
  <si>
    <t>EQU.191</t>
  </si>
  <si>
    <t>EQU.192</t>
  </si>
  <si>
    <t>EQU.193</t>
  </si>
  <si>
    <t>EQU.194</t>
  </si>
  <si>
    <t>EQU.195</t>
  </si>
  <si>
    <t>EQU.196</t>
  </si>
  <si>
    <t>EQU.197</t>
  </si>
  <si>
    <t>EQU.198</t>
  </si>
  <si>
    <t>EQU.199</t>
  </si>
  <si>
    <t>EQU.200</t>
  </si>
  <si>
    <t>EQU.201</t>
  </si>
  <si>
    <t>EQU.202</t>
  </si>
  <si>
    <t>EQU.203</t>
  </si>
  <si>
    <t>EQU.204</t>
  </si>
  <si>
    <t>EQU.205</t>
  </si>
  <si>
    <t>EQU.206</t>
  </si>
  <si>
    <t>EQU.207</t>
  </si>
  <si>
    <t>EQU.208</t>
  </si>
  <si>
    <t>EQU.209</t>
  </si>
  <si>
    <t>EQU.210</t>
  </si>
  <si>
    <t>EQU.211</t>
  </si>
  <si>
    <t>EQU.212</t>
  </si>
  <si>
    <t>EQU.213</t>
  </si>
  <si>
    <t>EQU.214</t>
  </si>
  <si>
    <t>EQU.215</t>
  </si>
  <si>
    <t>EQU.216</t>
  </si>
  <si>
    <t>EQU.217</t>
  </si>
  <si>
    <t>EQU.218</t>
  </si>
  <si>
    <t>EQU.219</t>
  </si>
  <si>
    <t>EQU.220</t>
  </si>
  <si>
    <t>EQU.221</t>
  </si>
  <si>
    <t>EQU.222</t>
  </si>
  <si>
    <t>EQU.223</t>
  </si>
  <si>
    <t>EQU.224</t>
  </si>
  <si>
    <t>EQU.225</t>
  </si>
  <si>
    <t>EQU.226</t>
  </si>
  <si>
    <t>EQU.227</t>
  </si>
  <si>
    <t>EQU.228</t>
  </si>
  <si>
    <t>EQU.229</t>
  </si>
  <si>
    <t>EQU.230</t>
  </si>
  <si>
    <t>EQU.231</t>
  </si>
  <si>
    <t>EQU.232</t>
  </si>
  <si>
    <t>EQU.233</t>
  </si>
  <si>
    <t>EQU.234</t>
  </si>
  <si>
    <t>EQU.235</t>
  </si>
  <si>
    <t>EQU.236</t>
  </si>
  <si>
    <t>EQU.237</t>
  </si>
  <si>
    <t>EQU.238</t>
  </si>
  <si>
    <t>EQU.239</t>
  </si>
  <si>
    <t>EQU.240</t>
  </si>
  <si>
    <t>EQU.241</t>
  </si>
  <si>
    <t>EQU.242</t>
  </si>
  <si>
    <t>EQU.243</t>
  </si>
  <si>
    <t>EQU.244</t>
  </si>
  <si>
    <t>EQU.245</t>
  </si>
  <si>
    <t>EQU.246</t>
  </si>
  <si>
    <t>EQU.247</t>
  </si>
  <si>
    <t>EQU.248</t>
  </si>
  <si>
    <t>EQU.249</t>
  </si>
  <si>
    <t>EQU.250</t>
  </si>
  <si>
    <t>EQU.251</t>
  </si>
  <si>
    <t>EQU.252</t>
  </si>
  <si>
    <t>EQU.253</t>
  </si>
  <si>
    <t>EQU.254</t>
  </si>
  <si>
    <t>EQU.255</t>
  </si>
  <si>
    <t>EQU.256</t>
  </si>
  <si>
    <t>EQU.257</t>
  </si>
  <si>
    <t>EQU.258</t>
  </si>
  <si>
    <t>EQU.259</t>
  </si>
  <si>
    <t>EQU.260</t>
  </si>
  <si>
    <t>EQU.261</t>
  </si>
  <si>
    <t>EQU.262</t>
  </si>
  <si>
    <t>EQU.263</t>
  </si>
  <si>
    <t>EQU.264</t>
  </si>
  <si>
    <t>EQU.265</t>
  </si>
  <si>
    <t>EQU.266</t>
  </si>
  <si>
    <t>EQU.267</t>
  </si>
  <si>
    <t>EQU.268</t>
  </si>
  <si>
    <t>EQU.269</t>
  </si>
  <si>
    <t>EQU.270</t>
  </si>
  <si>
    <t>EQU.271</t>
  </si>
  <si>
    <t>EQU.272</t>
  </si>
  <si>
    <t>EQU.273</t>
  </si>
  <si>
    <t>EQU.274</t>
  </si>
  <si>
    <t>EQU.275</t>
  </si>
  <si>
    <t>EQU.276</t>
  </si>
  <si>
    <t>EQU.277</t>
  </si>
  <si>
    <t>EQU.278</t>
  </si>
  <si>
    <t>EQU.279</t>
  </si>
  <si>
    <t>EQU.280</t>
  </si>
  <si>
    <t>EQU.281</t>
  </si>
  <si>
    <t>EQU.282</t>
  </si>
  <si>
    <t>EQU.283</t>
  </si>
  <si>
    <t>EQU.284</t>
  </si>
  <si>
    <t>EQU.285</t>
  </si>
  <si>
    <t>EQU.286</t>
  </si>
  <si>
    <t>EQU.287</t>
  </si>
  <si>
    <t>EQU.288</t>
  </si>
  <si>
    <t>EQU.289</t>
  </si>
  <si>
    <t>EQU.290</t>
  </si>
  <si>
    <t>EQU.291</t>
  </si>
  <si>
    <t>EQU.292</t>
  </si>
  <si>
    <t>EQU.293</t>
  </si>
  <si>
    <t>EQU.294</t>
  </si>
  <si>
    <t>EQU.295</t>
  </si>
  <si>
    <t>EQU.296</t>
  </si>
  <si>
    <t>EQU.297</t>
  </si>
  <si>
    <t>EQU.298</t>
  </si>
  <si>
    <t>EQU.299</t>
  </si>
  <si>
    <t>EQU.300</t>
  </si>
  <si>
    <t>EQU.301</t>
  </si>
  <si>
    <t>EQU.302</t>
  </si>
  <si>
    <t>EQU.303</t>
  </si>
  <si>
    <t>EQU.304</t>
  </si>
  <si>
    <t>EQU.305</t>
  </si>
  <si>
    <t>EQU.306</t>
  </si>
  <si>
    <t>EQU.307</t>
  </si>
  <si>
    <t>EQU.308</t>
  </si>
  <si>
    <t>EQU.309</t>
  </si>
  <si>
    <t>EQU.310</t>
  </si>
  <si>
    <t>EQU.311</t>
  </si>
  <si>
    <t>EQU.312</t>
  </si>
  <si>
    <t>EQU.313</t>
  </si>
  <si>
    <t>EQU.314</t>
  </si>
  <si>
    <t>EQU.315</t>
  </si>
  <si>
    <t>EQU.316</t>
  </si>
  <si>
    <t>EQU.317</t>
  </si>
  <si>
    <t>EQU.318</t>
  </si>
  <si>
    <t>EQU.319</t>
  </si>
  <si>
    <t>EQU.320</t>
  </si>
  <si>
    <t>EQU.321</t>
  </si>
  <si>
    <t>EQU.322</t>
  </si>
  <si>
    <t>EQU.323</t>
  </si>
  <si>
    <t>EQU.324</t>
  </si>
  <si>
    <t>EQU.325</t>
  </si>
  <si>
    <t>EQU.326</t>
  </si>
  <si>
    <t>EQU.327</t>
  </si>
  <si>
    <t>EQU.328</t>
  </si>
  <si>
    <t>EQU.329</t>
  </si>
  <si>
    <t>EQU.330</t>
  </si>
  <si>
    <t>EQU.331</t>
  </si>
  <si>
    <t>EQU.332</t>
  </si>
  <si>
    <t>EQU.333</t>
  </si>
  <si>
    <t>EQU.334</t>
  </si>
  <si>
    <t>EQU.335</t>
  </si>
  <si>
    <t>EQU.336</t>
  </si>
  <si>
    <t>EQU.337</t>
  </si>
  <si>
    <t>EQU.338</t>
  </si>
  <si>
    <t>EQU.339</t>
  </si>
  <si>
    <t>EQU.340</t>
  </si>
  <si>
    <t>EQU.341</t>
  </si>
  <si>
    <t>EQU.342</t>
  </si>
  <si>
    <t>EQU.343</t>
  </si>
  <si>
    <t>EQU.344</t>
  </si>
  <si>
    <t>EQU.345</t>
  </si>
  <si>
    <t>EQU.346</t>
  </si>
  <si>
    <t>EQU.347</t>
  </si>
  <si>
    <t>EQU.348</t>
  </si>
  <si>
    <t>EQU.349</t>
  </si>
  <si>
    <t>EQU.350</t>
  </si>
  <si>
    <t>EQU.351</t>
  </si>
  <si>
    <t>EQU.352</t>
  </si>
  <si>
    <t>EQU.353</t>
  </si>
  <si>
    <t>EQU.354</t>
  </si>
  <si>
    <t>EQU.355</t>
  </si>
  <si>
    <t>EQU.356</t>
  </si>
  <si>
    <t>EQU.357</t>
  </si>
  <si>
    <t>EQU.358</t>
  </si>
  <si>
    <t>EQU.359</t>
  </si>
  <si>
    <t>EQU.360</t>
  </si>
  <si>
    <t>EQU.361</t>
  </si>
  <si>
    <t>EQU.362</t>
  </si>
  <si>
    <t>EQU.363</t>
  </si>
  <si>
    <t>EQU.364</t>
  </si>
  <si>
    <t>EQU.365</t>
  </si>
  <si>
    <t>EQU.366</t>
  </si>
  <si>
    <t>EQU.367</t>
  </si>
  <si>
    <t>EQU.368</t>
  </si>
  <si>
    <t>EQU.369</t>
  </si>
  <si>
    <t>EQU.370</t>
  </si>
  <si>
    <t>EQU.371</t>
  </si>
  <si>
    <t>EQU.372</t>
  </si>
  <si>
    <t>EQU.373</t>
  </si>
  <si>
    <t>EQU.374</t>
  </si>
  <si>
    <t>EQU.375</t>
  </si>
  <si>
    <t>EQU.376</t>
  </si>
  <si>
    <t>EQU.377</t>
  </si>
  <si>
    <t>EQU.378</t>
  </si>
  <si>
    <t>EQU.379</t>
  </si>
  <si>
    <t>EQU.380</t>
  </si>
  <si>
    <t>EQU.381</t>
  </si>
  <si>
    <t>EQU.382</t>
  </si>
  <si>
    <t>EQU.383</t>
  </si>
  <si>
    <t>EQU.384</t>
  </si>
  <si>
    <t>EQU.385</t>
  </si>
  <si>
    <t>EQU.386</t>
  </si>
  <si>
    <t>EQU.387</t>
  </si>
  <si>
    <t>EQU.388</t>
  </si>
  <si>
    <t>EQU.389</t>
  </si>
  <si>
    <t>EQU.390</t>
  </si>
  <si>
    <t>EQU.391</t>
  </si>
  <si>
    <t>EQU.392</t>
  </si>
  <si>
    <t>EQU.393</t>
  </si>
  <si>
    <t>EQU.394</t>
  </si>
  <si>
    <t>EQU.395</t>
  </si>
  <si>
    <t>EQU.396</t>
  </si>
  <si>
    <t>EQU.397</t>
  </si>
  <si>
    <t>EQU.398</t>
  </si>
  <si>
    <t>EQU.399</t>
  </si>
  <si>
    <t>EQU.400</t>
  </si>
  <si>
    <t>EQU.401</t>
  </si>
  <si>
    <t>EQU.402</t>
  </si>
  <si>
    <t>EQU.403</t>
  </si>
  <si>
    <t>EQU.404</t>
  </si>
  <si>
    <t>EQU.405</t>
  </si>
  <si>
    <t>EQU.406</t>
  </si>
  <si>
    <t>EQU.407</t>
  </si>
  <si>
    <t>EQU.408</t>
  </si>
  <si>
    <t>EQU.409</t>
  </si>
  <si>
    <t>EQU.410</t>
  </si>
  <si>
    <t>EQU.411</t>
  </si>
  <si>
    <t>EQU.412</t>
  </si>
  <si>
    <t>EQU.413</t>
  </si>
  <si>
    <t>EQU.414</t>
  </si>
  <si>
    <t>EQU.415</t>
  </si>
  <si>
    <t>EQU.416</t>
  </si>
  <si>
    <t>EQU.417</t>
  </si>
  <si>
    <t>EQU.418</t>
  </si>
  <si>
    <t>EQU.419</t>
  </si>
  <si>
    <t>EQU.420</t>
  </si>
  <si>
    <t>EQU.421</t>
  </si>
  <si>
    <t>EQU.422</t>
  </si>
  <si>
    <t>EQU.423</t>
  </si>
  <si>
    <t>EQU.424</t>
  </si>
  <si>
    <t>EQU.425</t>
  </si>
  <si>
    <t>EQU.426</t>
  </si>
  <si>
    <t>EQU.427</t>
  </si>
  <si>
    <t>EQU.428</t>
  </si>
  <si>
    <t>EQU.429</t>
  </si>
  <si>
    <t>EQU.430</t>
  </si>
  <si>
    <t>EQU.431</t>
  </si>
  <si>
    <t>EQU.432</t>
  </si>
  <si>
    <t>EQU.433</t>
  </si>
  <si>
    <t>EQU.434</t>
  </si>
  <si>
    <t>EQU.435</t>
  </si>
  <si>
    <t>EQU.436</t>
  </si>
  <si>
    <t>EQU.437</t>
  </si>
  <si>
    <t>EQU.438</t>
  </si>
  <si>
    <t>EQU.439</t>
  </si>
  <si>
    <t>EQU.440</t>
  </si>
  <si>
    <t>EQU.441</t>
  </si>
  <si>
    <t>EQU.442</t>
  </si>
  <si>
    <t>EQU.443</t>
  </si>
  <si>
    <t>EQU.444</t>
  </si>
  <si>
    <t>EQU.445</t>
  </si>
  <si>
    <t>EQU.446</t>
  </si>
  <si>
    <t>EQU.447</t>
  </si>
  <si>
    <t>EQU.448</t>
  </si>
  <si>
    <t>EQU.449</t>
  </si>
  <si>
    <t>EQU.450</t>
  </si>
  <si>
    <t>EQU.451</t>
  </si>
  <si>
    <t>EQU.452</t>
  </si>
  <si>
    <t>EQU.453</t>
  </si>
  <si>
    <t>EQU.454</t>
  </si>
  <si>
    <t>EQU.455</t>
  </si>
  <si>
    <t>EQU.456</t>
  </si>
  <si>
    <t>EQU.457</t>
  </si>
  <si>
    <t>EQU.458</t>
  </si>
  <si>
    <t>EQU.459</t>
  </si>
  <si>
    <t>EQU.460</t>
  </si>
  <si>
    <t>EQU.461</t>
  </si>
  <si>
    <t>EQU.462</t>
  </si>
  <si>
    <t>EQU.463</t>
  </si>
  <si>
    <t>EQU.464</t>
  </si>
  <si>
    <t>EQU.465</t>
  </si>
  <si>
    <t>EQU.466</t>
  </si>
  <si>
    <t>EQU.467</t>
  </si>
  <si>
    <t>EQU.468</t>
  </si>
  <si>
    <t>EQU.469</t>
  </si>
  <si>
    <t>EQU.470</t>
  </si>
  <si>
    <t>EQU.471</t>
  </si>
  <si>
    <t>EQU.472</t>
  </si>
  <si>
    <t>EQU.473</t>
  </si>
  <si>
    <t>EQU.474</t>
  </si>
  <si>
    <t>EQU.475</t>
  </si>
  <si>
    <t>EQU.476</t>
  </si>
  <si>
    <t>EQU.477</t>
  </si>
  <si>
    <t>EQU.478</t>
  </si>
  <si>
    <t>EQU.479</t>
  </si>
  <si>
    <t>EQU.480</t>
  </si>
  <si>
    <t>EQU.481</t>
  </si>
  <si>
    <t>EQU.482</t>
  </si>
  <si>
    <t>EQU.483</t>
  </si>
  <si>
    <t>EQU.484</t>
  </si>
  <si>
    <t>EQU.485</t>
  </si>
  <si>
    <t>EQU.486</t>
  </si>
  <si>
    <t>EQU.487</t>
  </si>
  <si>
    <t>EQU.488</t>
  </si>
  <si>
    <t>EQU.489</t>
  </si>
  <si>
    <t>EQU.490</t>
  </si>
  <si>
    <t>EQU.491</t>
  </si>
  <si>
    <t>EQU.492</t>
  </si>
  <si>
    <t>EQU.493</t>
  </si>
  <si>
    <t>EQU.494</t>
  </si>
  <si>
    <t>EQU.495</t>
  </si>
  <si>
    <t>EQU.496</t>
  </si>
  <si>
    <t>EQU.497</t>
  </si>
  <si>
    <t>EQU.498</t>
  </si>
  <si>
    <t>EQU.499</t>
  </si>
  <si>
    <t>EQU.500</t>
  </si>
  <si>
    <t>EQU.501</t>
  </si>
  <si>
    <t>EQU.502</t>
  </si>
  <si>
    <t>EQU.503</t>
  </si>
  <si>
    <t>EQU.504</t>
  </si>
  <si>
    <t>EQU.505</t>
  </si>
  <si>
    <t>EQU.506</t>
  </si>
  <si>
    <t>EQU.507</t>
  </si>
  <si>
    <t>EQU.508</t>
  </si>
  <si>
    <t>EQU.509</t>
  </si>
  <si>
    <t>EQU.510</t>
  </si>
  <si>
    <t>EQU.511</t>
  </si>
  <si>
    <t>EQU.512</t>
  </si>
  <si>
    <t>EQU.513</t>
  </si>
  <si>
    <t>EQU.514</t>
  </si>
  <si>
    <t>EQU.515</t>
  </si>
  <si>
    <t>EQU.516</t>
  </si>
  <si>
    <t>EQU.517</t>
  </si>
  <si>
    <t>EQU.518</t>
  </si>
  <si>
    <t>EQU.519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</si>
  <si>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</si>
  <si>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</si>
  <si>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</si>
  <si>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</si>
  <si>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</si>
  <si>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</si>
  <si>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</si>
  <si>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</si>
  <si>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</si>
  <si>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</si>
  <si>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</si>
  <si>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</si>
  <si>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</si>
  <si>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</si>
  <si>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</si>
  <si>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</si>
  <si>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</si>
  <si>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</si>
  <si>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</si>
  <si>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</si>
  <si>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</si>
  <si>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</si>
  <si>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</si>
  <si>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</si>
  <si>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</si>
  <si>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</si>
  <si>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</si>
  <si>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</si>
  <si>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</si>
  <si>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</si>
  <si>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</si>
  <si>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</si>
  <si>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</si>
  <si>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</si>
  <si>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</si>
  <si>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</si>
  <si>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</si>
  <si>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</si>
  <si>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</si>
  <si>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</si>
  <si>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</si>
  <si>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</si>
  <si>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</si>
  <si>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</si>
  <si>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SomaSUS</t>
  </si>
  <si>
    <t>José Luis Menegotto</t>
  </si>
  <si>
    <t>Caderno SomaSUS elaborado pelo Sistema Único de Saúde</t>
  </si>
  <si>
    <t xml:space="preserve">Formalizar Caderno SomaSUS elaborado pelo Sistema Único de Saúde. </t>
  </si>
  <si>
    <t xml:space="preserve">Formalizar el Cuaderno SomaSUS elaborado por el Sistema Único de Salud de Brasil. </t>
  </si>
  <si>
    <t>SomaSUS_Equipamentos</t>
  </si>
  <si>
    <t>Equipamentos do Caderno SUS</t>
  </si>
  <si>
    <t>"Analisador de ouvido médio"</t>
  </si>
  <si>
    <t>"Aparelho fotopolimerizador de resinas"</t>
  </si>
  <si>
    <t>"Analisador automático para hematologia"</t>
  </si>
  <si>
    <t>"Aspirador portátil"</t>
  </si>
  <si>
    <t>"Autoclave odontológica"</t>
  </si>
  <si>
    <t>"Avental plumbífero"</t>
  </si>
  <si>
    <t>"Balança antropométrica"</t>
  </si>
  <si>
    <t>"Balança pediátrica e neonatal"</t>
  </si>
  <si>
    <t>"Biombo plumbífero"</t>
  </si>
  <si>
    <t>"Braçadeira de injeção"</t>
  </si>
  <si>
    <t>"Cadeira de rodas"</t>
  </si>
  <si>
    <t>"Cadeira otorrinológica"</t>
  </si>
  <si>
    <t>"Cadeira oftalmológica"</t>
  </si>
  <si>
    <t>"Caixa térmica"</t>
  </si>
  <si>
    <t>"Cama hospitalar fawler com colchão"</t>
  </si>
  <si>
    <t>"Carro de curativos"</t>
  </si>
  <si>
    <t>"Coluna oftalmológica"</t>
  </si>
  <si>
    <t>"Conjunto para nebulização contínua"</t>
  </si>
  <si>
    <t>"Conjunto odontológico"</t>
  </si>
  <si>
    <t>"Comadre"</t>
  </si>
  <si>
    <t>"Amnioscópio"</t>
  </si>
  <si>
    <t>"Capnógrafo"</t>
  </si>
  <si>
    <t>"Dinamômetro"</t>
  </si>
  <si>
    <t>"Bisturi elétrico ambulatorial"</t>
  </si>
  <si>
    <t>"Umidificador aquecedor"</t>
  </si>
  <si>
    <t>"Escada com dois degraus"</t>
  </si>
  <si>
    <t>"Esfigmomanômetro"</t>
  </si>
  <si>
    <t>"Esfignomanômetro de pedestal"</t>
  </si>
  <si>
    <t>"Cuba em aço inox"</t>
  </si>
  <si>
    <t>"Espelho frontal de ziegler"</t>
  </si>
  <si>
    <t>"Balança eletrônica de precisão"</t>
  </si>
  <si>
    <t>"Estetoscópio"</t>
  </si>
  <si>
    <t>"Balcão térmico para alimentos"</t>
  </si>
  <si>
    <t>"Balde a chute"</t>
  </si>
  <si>
    <t>"Estimulador transcutâneo"</t>
  </si>
  <si>
    <t>"Bebedouro"</t>
  </si>
  <si>
    <t>"Glicosímetro"</t>
  </si>
  <si>
    <t>"Goniômetro plástico"</t>
  </si>
  <si>
    <t>"Impressora"</t>
  </si>
  <si>
    <t>"Instrumentais cirúrgicos – caixa básica"</t>
  </si>
  <si>
    <t>"Lâmpada de fenda"</t>
  </si>
  <si>
    <t>"Lanterna clínica"</t>
  </si>
  <si>
    <t>"Lensômetro"</t>
  </si>
  <si>
    <t>"Lupa binocular"</t>
  </si>
  <si>
    <t>"Maca para transporte"</t>
  </si>
  <si>
    <t>"Berço hospitalar aquecido"</t>
  </si>
  <si>
    <t>"Martelo de percussão"</t>
  </si>
  <si>
    <t>"Mesa para exames"</t>
  </si>
  <si>
    <t>"Mesa auxiliar para instrumental"</t>
  </si>
  <si>
    <t>"Microcomputador"</t>
  </si>
  <si>
    <t>"Microscópio para otologia"</t>
  </si>
  <si>
    <t>"Berço hospitalar com colchão"</t>
  </si>
  <si>
    <t>"Negatoscópio"</t>
  </si>
  <si>
    <t>"Oftalmoscópio binocular indireto"</t>
  </si>
  <si>
    <t>"Oftalmoscópio"</t>
  </si>
  <si>
    <t>"Bisturi elétrico"</t>
  </si>
  <si>
    <t>"Otoscópio"</t>
  </si>
  <si>
    <t>"Oxímetro de pulso portátil"</t>
  </si>
  <si>
    <t>"Papagaio"</t>
  </si>
  <si>
    <t>"Projetor de optotipos"</t>
  </si>
  <si>
    <t>"Projetor multimídia"</t>
  </si>
  <si>
    <t>"Pupilômetro digital"</t>
  </si>
  <si>
    <t>"Refletor parabólico de luz fria"</t>
  </si>
  <si>
    <t>"Refrator de greens"</t>
  </si>
  <si>
    <t>"Régua de gases"</t>
  </si>
  <si>
    <t>"Relógio de parede"</t>
  </si>
  <si>
    <t>"Retroprojetor"</t>
  </si>
  <si>
    <t>"Suporte de hamper"</t>
  </si>
  <si>
    <t>"Suporte de soro de chão"</t>
  </si>
  <si>
    <t>"Tela de projeção"</t>
  </si>
  <si>
    <t>"Televisor"</t>
  </si>
  <si>
    <t>"Tonômetro de aplanação"</t>
  </si>
  <si>
    <t>"Ventilômetro"</t>
  </si>
  <si>
    <t>"Videocassete"</t>
  </si>
  <si>
    <t>"Bomba de infusão"</t>
  </si>
  <si>
    <t>"Mesa auxiliar"</t>
  </si>
  <si>
    <t>"Cama hospitalar infantil com colchão"</t>
  </si>
  <si>
    <t>"Cardioversor"</t>
  </si>
  <si>
    <t>"Carro de anestesia"</t>
  </si>
  <si>
    <t>"Carro de emergência"</t>
  </si>
  <si>
    <t>"Rampa com degraus"</t>
  </si>
  <si>
    <t>"Balcão refrigerado para alimentos"</t>
  </si>
  <si>
    <t>"Colar cervical philadelphia"</t>
  </si>
  <si>
    <t>"Desfibrilador"</t>
  </si>
  <si>
    <t>"Detector de batimentos cardíacos fetais"</t>
  </si>
  <si>
    <t>"Eletrocardiógrafo"</t>
  </si>
  <si>
    <t>"Mesa para refeição"</t>
  </si>
  <si>
    <t>"Balança analítica"</t>
  </si>
  <si>
    <t>"Estetoscópio de pinard"</t>
  </si>
  <si>
    <t>"Foco cirúrgico fixo"</t>
  </si>
  <si>
    <t>"Foco cirúrgico móvel"</t>
  </si>
  <si>
    <t>"Unidade de fototerapia"</t>
  </si>
  <si>
    <t>"Incubadora"</t>
  </si>
  <si>
    <t>"Incubadora de transporte"</t>
  </si>
  <si>
    <t>"Laringoscópio"</t>
  </si>
  <si>
    <t>"Agitador magnético com aquecimento"</t>
  </si>
  <si>
    <t>"Maletas de vias aéreas"</t>
  </si>
  <si>
    <t>"Mesa antropométrica"</t>
  </si>
  <si>
    <t>"Mesa cirúrgica"</t>
  </si>
  <si>
    <t>"Mesa de mayo"</t>
  </si>
  <si>
    <t>"Mesa ginecológica"</t>
  </si>
  <si>
    <t>"Cadeira para coleta com braçadeira acoplada"</t>
  </si>
  <si>
    <t>"Monitor de pressão arterial não invasiva"</t>
  </si>
  <si>
    <t>"Monitor de pressão intracraniana PIC"</t>
  </si>
  <si>
    <t>"Monitor multiparâmetros"</t>
  </si>
  <si>
    <t>"Oto oftalmoscópio"</t>
  </si>
  <si>
    <t>"Oxicapnógrafo"</t>
  </si>
  <si>
    <t>"Gerador de ozônio"</t>
  </si>
  <si>
    <t>"Maca de morgani"</t>
  </si>
  <si>
    <t>"Ressuscitador manual"</t>
  </si>
  <si>
    <t>"Escarradeira"</t>
  </si>
  <si>
    <t>"Serra elétrica para cortar gesso"</t>
  </si>
  <si>
    <t>"Caldeira"</t>
  </si>
  <si>
    <t>"Carro para transporte de material"</t>
  </si>
  <si>
    <t>"Termômetro clínico"</t>
  </si>
  <si>
    <t>"Unidade de cuidados intensivos"</t>
  </si>
  <si>
    <t>"Ventilador pulmonar"</t>
  </si>
  <si>
    <t>"Lavadora automática de pipetas"</t>
  </si>
  <si>
    <t>"Estufa de secagem"</t>
  </si>
  <si>
    <t>"Autoclave vertical"</t>
  </si>
  <si>
    <t>"Centrífuga de mesa"</t>
  </si>
  <si>
    <t>"Centrífuga de micro hematócrito"</t>
  </si>
  <si>
    <t>"Citocentrífuga"</t>
  </si>
  <si>
    <t>"Contador de células sanguíneas"</t>
  </si>
  <si>
    <t>"Espectrofotômetro"</t>
  </si>
  <si>
    <t>"Estufa bacteriológica"</t>
  </si>
  <si>
    <t>"Freezer científico vertical"</t>
  </si>
  <si>
    <t>"Homogeneizador de sangue"</t>
  </si>
  <si>
    <t>"Microscópio biológico binocular"</t>
  </si>
  <si>
    <t>"Bomba de vácuo e ar comprimido"</t>
  </si>
  <si>
    <t>"Trombo elastógrafo"</t>
  </si>
  <si>
    <t>"Analisador de gases sanguíneos"</t>
  </si>
  <si>
    <t>"Osmômetro"</t>
  </si>
  <si>
    <t>"Refratômetro"</t>
  </si>
  <si>
    <t>"Marcapasso cardíaco externo"</t>
  </si>
  <si>
    <t>"Máscara de venturi"</t>
  </si>
  <si>
    <t>"Destilador de água"</t>
  </si>
  <si>
    <t>"Bandeja para instrumentais"</t>
  </si>
  <si>
    <t>"Hemodinâmica"</t>
  </si>
  <si>
    <t>"Autoclave a óxido de etileno"</t>
  </si>
  <si>
    <t>"Bebê conforto"</t>
  </si>
  <si>
    <t>"Código de equipamento SUS disponível"</t>
  </si>
  <si>
    <t>"Divã clínico"</t>
  </si>
  <si>
    <t>"Eletromiógrafo"</t>
  </si>
  <si>
    <t>"Cicloergômetro"</t>
  </si>
  <si>
    <t>"Bacia inox"</t>
  </si>
  <si>
    <t>"Jarra inox"</t>
  </si>
  <si>
    <t>"Esteira ergométrica"</t>
  </si>
  <si>
    <t>"Audiômetro"</t>
  </si>
  <si>
    <t>"Eletrococleógrafo"</t>
  </si>
  <si>
    <t>"Gravador de voz portátil"</t>
  </si>
  <si>
    <t>"Audiômetro de tronco cerebral"</t>
  </si>
  <si>
    <t>"Cadeira pendular otoneurológica"</t>
  </si>
  <si>
    <t>"Cadeira rotatória tipo gyrus nistagmógrafo"</t>
  </si>
  <si>
    <t>"Central de óxido nitroso"</t>
  </si>
  <si>
    <t>"Central concentradora de oxigênio"</t>
  </si>
  <si>
    <t>"Eletronistagmógrafo de dois canais"</t>
  </si>
  <si>
    <t>"Resfriador elétrico"</t>
  </si>
  <si>
    <t>"Termômetro"</t>
  </si>
  <si>
    <t>"Cronômetro"</t>
  </si>
  <si>
    <t>"Diapasão"</t>
  </si>
  <si>
    <t>"Eletroencefalógrafo digital"</t>
  </si>
  <si>
    <t>"Máquinas cicladoras para diálise peritonial"</t>
  </si>
  <si>
    <t>"Rotor de punho"</t>
  </si>
  <si>
    <t>"Capela de fluxo laminar"</t>
  </si>
  <si>
    <t>"Medidor geiger"</t>
  </si>
  <si>
    <t>"Termo higrômetro"</t>
  </si>
  <si>
    <t>"Sistema digital de armazenamento de imagens"</t>
  </si>
  <si>
    <t>"Coluna cromatográfica"</t>
  </si>
  <si>
    <t>"Sistema de eletroforese"</t>
  </si>
  <si>
    <t>"Freezer doméstico"</t>
  </si>
  <si>
    <t>"Arco cirúrgico"</t>
  </si>
  <si>
    <t>"Aquecedor de sangue"</t>
  </si>
  <si>
    <t>"Estimulador de nervo periférico"</t>
  </si>
  <si>
    <t>"Jogo de polias"</t>
  </si>
  <si>
    <t>"Escada para ombro e dedo"</t>
  </si>
  <si>
    <t>"Bicicleta ergométrica"</t>
  </si>
  <si>
    <t>"Roda de ombro"</t>
  </si>
  <si>
    <t>"Jogo de halteres"</t>
  </si>
  <si>
    <t>"Rolo de punho"</t>
  </si>
  <si>
    <t>"Central de vácuo clínico"</t>
  </si>
  <si>
    <t>"Jogo de muletas canadenses"</t>
  </si>
  <si>
    <t>"Motogerador"</t>
  </si>
  <si>
    <t>"Câmara hiperbárica"</t>
  </si>
  <si>
    <t>"Aparelho de DVD"</t>
  </si>
  <si>
    <t>"Agitador kline"</t>
  </si>
  <si>
    <t>"Agitador de plaquetas"</t>
  </si>
  <si>
    <t>"Agitador de tubos"</t>
  </si>
  <si>
    <t>"Analisador automático para bioquímica"</t>
  </si>
  <si>
    <t>"Analisador para Ca++ e pH"</t>
  </si>
  <si>
    <t>"Fotômetro de chama"</t>
  </si>
  <si>
    <t>"Fotômetro para leitura em microplacas"</t>
  </si>
  <si>
    <t>"Mesa para exames em madeira"</t>
  </si>
  <si>
    <t>"Espectrofotômetro de absorção atômica"</t>
  </si>
  <si>
    <t>"Analisador de pH"</t>
  </si>
  <si>
    <t>"Secador de lâminas"</t>
  </si>
  <si>
    <t>"Titulador"</t>
  </si>
  <si>
    <t>"Pipetador automático"</t>
  </si>
  <si>
    <t>"Processadora de filmes"</t>
  </si>
  <si>
    <t>"Mamógrafo"</t>
  </si>
  <si>
    <t>"Ultrassom diagnóstico"</t>
  </si>
  <si>
    <t>"Modelo anatômico"</t>
  </si>
  <si>
    <t>"Suporte para tv e vídeo"</t>
  </si>
  <si>
    <t>"Tomógrafo computadorizado multislice"</t>
  </si>
  <si>
    <t>"Bomba injetora de contraste"</t>
  </si>
  <si>
    <t>"Bilirrubinômetro"</t>
  </si>
  <si>
    <t>"Relógio de ponto"</t>
  </si>
  <si>
    <t>"Aparelho de fax"</t>
  </si>
  <si>
    <t>"Arquivo deslizante mecânico"</t>
  </si>
  <si>
    <t>"Carro de prontuários"</t>
  </si>
  <si>
    <t>"Cofre de segurança"</t>
  </si>
  <si>
    <t>"Relógio protocolador de documentos"</t>
  </si>
  <si>
    <t>"Centrífuga refrigerada"</t>
  </si>
  <si>
    <t>"Pia de escovação"</t>
  </si>
  <si>
    <t>"Ecocardiógrafo"</t>
  </si>
  <si>
    <t>"Escada de canto"</t>
  </si>
  <si>
    <t>"Espelho de postura"</t>
  </si>
  <si>
    <t>"Tatame"</t>
  </si>
  <si>
    <t>"Coagulômetro"</t>
  </si>
  <si>
    <t>"Deionizador"</t>
  </si>
  <si>
    <t>"Diluidor para contador de células"</t>
  </si>
  <si>
    <t>"Afiador de facas"</t>
  </si>
  <si>
    <t>"Autoclave rápida"</t>
  </si>
  <si>
    <t>"Maca de transferência"</t>
  </si>
  <si>
    <t>"Mesa auxiliar com cuba"</t>
  </si>
  <si>
    <t>"Cadeira para turbilhão"</t>
  </si>
  <si>
    <t>"Par pronosupinador"</t>
  </si>
  <si>
    <t>"Podoscópio"</t>
  </si>
  <si>
    <t>"Recursos para crioterapia"</t>
  </si>
  <si>
    <t>"Tábua de quadríceps"</t>
  </si>
  <si>
    <t>"Tanque de hubbard"</t>
  </si>
  <si>
    <t>"Tens e Fes"</t>
  </si>
  <si>
    <t>"Timer"</t>
  </si>
  <si>
    <t>"Turbilhão para membros inferiores"</t>
  </si>
  <si>
    <t>"Turbilhão para membros superiores"</t>
  </si>
  <si>
    <t>"Mesa cirúrgica obstétrica"</t>
  </si>
  <si>
    <t>"Cardiotocógrafo"</t>
  </si>
  <si>
    <t>"Aparelho de tração lombar e cervical"</t>
  </si>
  <si>
    <t>"Barra de ling"</t>
  </si>
  <si>
    <t>"Andadeira"</t>
  </si>
  <si>
    <t>"Eletroestimulador com corrente galvânica farádica"</t>
  </si>
  <si>
    <t>"Exercitador de membros inferiores"</t>
  </si>
  <si>
    <t>"Aspirador de pó"</t>
  </si>
  <si>
    <t>"Balança tipo plataforma"</t>
  </si>
  <si>
    <t>"Bigorna"</t>
  </si>
  <si>
    <t>"Bomba de vácuo com rotor de paletas"</t>
  </si>
  <si>
    <t>"Cabine para pintura"</t>
  </si>
  <si>
    <t>"Calandra horizontal"</t>
  </si>
  <si>
    <t>"Carregador de bateria"</t>
  </si>
  <si>
    <t>"Carro pallets"</t>
  </si>
  <si>
    <t>"Carro para transporte de roupa limpa"</t>
  </si>
  <si>
    <t>"Carro para transporte de roupa molhada"</t>
  </si>
  <si>
    <t>"Carro para transporte de roupa seca"</t>
  </si>
  <si>
    <t>"Carro para transporte de roupa suja"</t>
  </si>
  <si>
    <t>"Centrífuga de roupas"</t>
  </si>
  <si>
    <t>"Conjunto de ferramentas para eletrônica"</t>
  </si>
  <si>
    <t>"Conjunto de ferramentas para mecânica"</t>
  </si>
  <si>
    <t>"Conjunto de ferramentas para refrigeração"</t>
  </si>
  <si>
    <t>"Engraxadeira"</t>
  </si>
  <si>
    <t>"Equipamento de solda elétrico"</t>
  </si>
  <si>
    <t>"Esmerilhadeira de bancada"</t>
  </si>
  <si>
    <t>"Esmerilhadeira"</t>
  </si>
  <si>
    <t>"Fonte de alimentação elétrica"</t>
  </si>
  <si>
    <t>"Frequencímetro"</t>
  </si>
  <si>
    <t>"Fresadora universal"</t>
  </si>
  <si>
    <t>"Furadeira de bancada"</t>
  </si>
  <si>
    <t>"Furadeira de coluna"</t>
  </si>
  <si>
    <t>"Furadeira elétrica de impacto"</t>
  </si>
  <si>
    <t>"Gerador de sinais"</t>
  </si>
  <si>
    <t>"Grampeador"</t>
  </si>
  <si>
    <t>"Guilhotina"</t>
  </si>
  <si>
    <t>"Macaco hidráulico"</t>
  </si>
  <si>
    <t>"Máquina de costura industrial"</t>
  </si>
  <si>
    <t>"Máquina de overloque"</t>
  </si>
  <si>
    <t>"Carro plataforma"</t>
  </si>
  <si>
    <t>"Flangeadeira"</t>
  </si>
  <si>
    <t>"Megômetro"</t>
  </si>
  <si>
    <t>"Morsa para bancada"</t>
  </si>
  <si>
    <t>"Amperímetro"</t>
  </si>
  <si>
    <t>"Multímetro"</t>
  </si>
  <si>
    <t>"Multímetro digital"</t>
  </si>
  <si>
    <t>"Painel de ferramentas"</t>
  </si>
  <si>
    <t>"Pistola para pintura"</t>
  </si>
  <si>
    <t>"Plaina elétrica"</t>
  </si>
  <si>
    <t>"Plaina limadora"</t>
  </si>
  <si>
    <t>"Policorte"</t>
  </si>
  <si>
    <t>"Prensa hidráulica"</t>
  </si>
  <si>
    <t>"Seladora de embalagens"</t>
  </si>
  <si>
    <t>"Serra circular de mesa"</t>
  </si>
  <si>
    <t>"Serra de fita"</t>
  </si>
  <si>
    <t>"Serra elétrica"</t>
  </si>
  <si>
    <t>"Serra tico tico"</t>
  </si>
  <si>
    <t>"Tacômetro"</t>
  </si>
  <si>
    <t>"Torno de bancada"</t>
  </si>
  <si>
    <t>"Torno para tubos"</t>
  </si>
  <si>
    <t>"Tupia moldureira"</t>
  </si>
  <si>
    <t>"Lavadora de roupas"</t>
  </si>
  <si>
    <t>"Prensa para roupas"</t>
  </si>
  <si>
    <t>"Osciloscópio"</t>
  </si>
  <si>
    <t>"Conjunto de solda oxiacetileno"</t>
  </si>
  <si>
    <t>"Lixadeira de fita"</t>
  </si>
  <si>
    <t>"Garrote pneumático"</t>
  </si>
  <si>
    <t>"Amaciador de carne"</t>
  </si>
  <si>
    <t>"Batedeira elétrica"</t>
  </si>
  <si>
    <t>"Batedeira industrial"</t>
  </si>
  <si>
    <t>"Cafeteira elétrica"</t>
  </si>
  <si>
    <t>"Cafeteira industrial"</t>
  </si>
  <si>
    <t>"Carro para transporte de material contaminado"</t>
  </si>
  <si>
    <t>"Carro fechado para transporte de material"</t>
  </si>
  <si>
    <t>"Chapa para grelhados"</t>
  </si>
  <si>
    <t>"Descascador de alimentos"</t>
  </si>
  <si>
    <t>"Desumidificador de ambiente"</t>
  </si>
  <si>
    <t>"Estornador de tambor"</t>
  </si>
  <si>
    <t>"Espectrofotômetro ultravioleta"</t>
  </si>
  <si>
    <t>"Extrator de suco"</t>
  </si>
  <si>
    <t>"Filtro de água"</t>
  </si>
  <si>
    <t>"Fogão industrial"</t>
  </si>
  <si>
    <t>"Fogão"</t>
  </si>
  <si>
    <t>"Forno elétrico"</t>
  </si>
  <si>
    <t>"Forno industrial"</t>
  </si>
  <si>
    <t>"Fritadeira elétrica"</t>
  </si>
  <si>
    <t>"Geladeira industrial"</t>
  </si>
  <si>
    <t>"Lavadora de louça"</t>
  </si>
  <si>
    <t>"Lavadora por ultrassom"</t>
  </si>
  <si>
    <t>"Liquidificador industrial"</t>
  </si>
  <si>
    <t>"Liquidificador"</t>
  </si>
  <si>
    <t>"Processador de alimentos"</t>
  </si>
  <si>
    <t>"Torneira acionada sem as mãos"</t>
  </si>
  <si>
    <t>"Triturador de detritos"</t>
  </si>
  <si>
    <t>"Aparelho de corrente interferencial"</t>
  </si>
  <si>
    <t>"Polarímetro"</t>
  </si>
  <si>
    <t>"Aparelho de jateamento"</t>
  </si>
  <si>
    <t>"Banho de parafina em aço inoxidável"</t>
  </si>
  <si>
    <t>"Câmara mortuária"</t>
  </si>
  <si>
    <t>"Carro para transporte de cadáveres"</t>
  </si>
  <si>
    <t>"Fluorímetro"</t>
  </si>
  <si>
    <t>"Mesa de passar roupa"</t>
  </si>
  <si>
    <t>"Mesa para autópsia"</t>
  </si>
  <si>
    <t>"Secadora de roupas"</t>
  </si>
  <si>
    <t>"Carro para transporte de detritos"</t>
  </si>
  <si>
    <t>"Estufa para secagem e esterilização"</t>
  </si>
  <si>
    <t>"Câmara multiformato à laser ou câmara à laser"</t>
  </si>
  <si>
    <t>"Carro para transporte de urna funerária"</t>
  </si>
  <si>
    <t>"Impressora a seco"</t>
  </si>
  <si>
    <t>"Aparelho de litotripsia extracorpórea"</t>
  </si>
  <si>
    <t>"Carro para transporte de alimento"</t>
  </si>
  <si>
    <t>"Autoclave para central de esterilização"</t>
  </si>
  <si>
    <t>"Carro para transporte de medicamentos"</t>
  </si>
  <si>
    <t>"Mesa para dobradura de roupas"</t>
  </si>
  <si>
    <t>"Lavadora de vidraria para laboratório"</t>
  </si>
  <si>
    <t>"Protetor de tireóide"</t>
  </si>
  <si>
    <t>"Sistema de videoendoscopia digestiva"</t>
  </si>
  <si>
    <t>"Microscópio trinocular"</t>
  </si>
  <si>
    <t>"Serra para esterno e osso"</t>
  </si>
  <si>
    <t>"Topógrafo de córnea"</t>
  </si>
  <si>
    <t>"Faixas elásticas"</t>
  </si>
  <si>
    <t>"Ganho de inserção"</t>
  </si>
  <si>
    <t>"Microcentrífuga"</t>
  </si>
  <si>
    <t>"Biômetro"</t>
  </si>
  <si>
    <t>"Extrator de plasma"</t>
  </si>
  <si>
    <t>"Hemoglobinômetro"</t>
  </si>
  <si>
    <t>"Máquina de circulação extracorpórea"</t>
  </si>
  <si>
    <t>"Passa chassi"</t>
  </si>
  <si>
    <t>"Retinógrafo computadorizado"</t>
  </si>
  <si>
    <t>"Ultrassom oftalmológico"</t>
  </si>
  <si>
    <t>"Notebook"</t>
  </si>
  <si>
    <t>"Moedor de carne"</t>
  </si>
  <si>
    <t>"Aparelho de hemodiálise"</t>
  </si>
  <si>
    <t>"Bomba para sucção de leite"</t>
  </si>
  <si>
    <t>"Cadeira para doador de sangue"</t>
  </si>
  <si>
    <t>"Campímetro computadorizado"</t>
  </si>
  <si>
    <t>"Carro de anestesia simples"</t>
  </si>
  <si>
    <t>"Espirômetro"</t>
  </si>
  <si>
    <t>"Estereomicroscópio"</t>
  </si>
  <si>
    <t>"Jogo de bolas bobath"</t>
  </si>
  <si>
    <t>"Luz infravermelha"</t>
  </si>
  <si>
    <t>"Máquina de gelo"</t>
  </si>
  <si>
    <t>"Máquina fotográfica digital"</t>
  </si>
  <si>
    <t>"Monta carga limpo"</t>
  </si>
  <si>
    <t>"Monta carga sujo"</t>
  </si>
  <si>
    <t>"Acelerador linear de alta energia"</t>
  </si>
  <si>
    <t>"Paquímetro oftalmológico"</t>
  </si>
  <si>
    <t>"Sistema de osmose reversa"</t>
  </si>
  <si>
    <t>"BIPAP"</t>
  </si>
  <si>
    <t>"Cama PPP"</t>
  </si>
  <si>
    <t>"Caixa de chumbo"</t>
  </si>
  <si>
    <t>"CPAP"</t>
  </si>
  <si>
    <t>"Criostato de mesa"</t>
  </si>
  <si>
    <t>"Jogo de rolos de bobath"</t>
  </si>
  <si>
    <t>"Leitor ótico"</t>
  </si>
  <si>
    <t>"Recipiente para água ultrapura"</t>
  </si>
  <si>
    <t>"Sistema de aférese"</t>
  </si>
  <si>
    <t>"Tração cervical mecânica"</t>
  </si>
  <si>
    <t>"Aparelho de som"</t>
  </si>
  <si>
    <t>"Calibrador de doses"</t>
  </si>
  <si>
    <t>"Conjunto de proctologia"</t>
  </si>
  <si>
    <t>"Estimulador tátil"</t>
  </si>
  <si>
    <t>"Pentacam"</t>
  </si>
  <si>
    <t>"Agitador rotativo"</t>
  </si>
  <si>
    <t>"Cabine acústica de campo livre"</t>
  </si>
  <si>
    <t>"Cromatógrafo"</t>
  </si>
  <si>
    <t>"Colchão térmico"</t>
  </si>
  <si>
    <t>"Ecodopler"</t>
  </si>
  <si>
    <t>"Freezer especial"</t>
  </si>
  <si>
    <t>"Massageador terapêutico"</t>
  </si>
  <si>
    <t>"Mesa ortostática elétrica"</t>
  </si>
  <si>
    <t>"Óculos plumbífero"</t>
  </si>
  <si>
    <t>"Foto microscópio"</t>
  </si>
  <si>
    <t>"Liofilizador"</t>
  </si>
  <si>
    <t>"Sistema de ergometria"</t>
  </si>
  <si>
    <t>"Termômetro digital"</t>
  </si>
  <si>
    <t>"Sistema de vídeo laparoscopia"</t>
  </si>
  <si>
    <t>"Sistema de detecção microbial"</t>
  </si>
  <si>
    <t>"Carro para transporte de sangue"</t>
  </si>
  <si>
    <t>"Mesa cirúrgica ortopédica"</t>
  </si>
  <si>
    <t>"Régua antropométrica"</t>
  </si>
  <si>
    <t>"Sistema de foto documentação"</t>
  </si>
  <si>
    <t>"Tijolo de chumbo"</t>
  </si>
  <si>
    <t>"Vecto eletronistagmógrafo"</t>
  </si>
  <si>
    <t>"Maca não magnética"</t>
  </si>
  <si>
    <t>"Máquina interlock"</t>
  </si>
  <si>
    <t>"Sensor de corpos magnéticos"</t>
  </si>
  <si>
    <t>"Suporte de cestos"</t>
  </si>
  <si>
    <t>"Visor plumbífero"</t>
  </si>
  <si>
    <t>"Subestação elétrica"</t>
  </si>
  <si>
    <t>descrição</t>
  </si>
  <si>
    <t>"Microscópio para pesquisa em fotomicrografia"</t>
  </si>
  <si>
    <t>"Maca hospitalar de transporte com cilindro de O"</t>
  </si>
  <si>
    <t>"Conjunto CPAP nasal"</t>
  </si>
  <si>
    <t>"Analisador para imunoensaio com fluorescência"</t>
  </si>
  <si>
    <t>"Estufa de CO"</t>
  </si>
  <si>
    <t>"Ressonância nuclear magnética"</t>
  </si>
  <si>
    <t>"Retinoscópio"</t>
  </si>
  <si>
    <t>"Carro porta talheres e bandeja"</t>
  </si>
  <si>
    <t>"Bomba de infusão de seringa"</t>
  </si>
  <si>
    <t>"Monitor cardíaco"</t>
  </si>
  <si>
    <t>"Monitor multiparâmetro com capnografia"</t>
  </si>
  <si>
    <t>"Umidificador de O"</t>
  </si>
  <si>
    <t>"Microscópio biológico invertido"</t>
  </si>
  <si>
    <t>"Central de gases medicinais"</t>
  </si>
  <si>
    <t>"Microscópio trinocular com imunofluorescência"</t>
  </si>
  <si>
    <t>"Fotoestimulador digital"</t>
  </si>
  <si>
    <t>"Bico de bunsen com válvula reguladora"</t>
  </si>
  <si>
    <t>"Analisador automático para Na+ - K+ e Cl"</t>
  </si>
  <si>
    <t>"Refrigerador laboratorial"</t>
  </si>
  <si>
    <t>"Fita métrica"</t>
  </si>
  <si>
    <t>"Exercitador de mãos"</t>
  </si>
  <si>
    <t>"Compressor de ar"</t>
  </si>
  <si>
    <t>"Grampeador pneumático"</t>
  </si>
  <si>
    <t>"Lixadeira de disco"</t>
  </si>
  <si>
    <t>"Micrótomo de congelação"</t>
  </si>
  <si>
    <t>"Aparelho de Karl Fischer"</t>
  </si>
  <si>
    <t>"Balança eletrônica"</t>
  </si>
  <si>
    <t>"Centrífuga para alimentos"</t>
  </si>
  <si>
    <t>"Forno de micro-ondas"</t>
  </si>
  <si>
    <t>"Ventilador volumétrico móvel"</t>
  </si>
  <si>
    <t>"Dobradeira de tubos coluna fixa"</t>
  </si>
  <si>
    <t>"Carro para transporte de material limpo"</t>
  </si>
  <si>
    <t>"Refrator computadorizado"</t>
  </si>
  <si>
    <t>"Processadora de tecidos"</t>
  </si>
  <si>
    <t>"Carro blindado para transporte de rejeitos radioativos"</t>
  </si>
  <si>
    <t>"Seladora para bolsa de sangue"</t>
  </si>
  <si>
    <t>"Central de ar condicionado"</t>
  </si>
  <si>
    <t>"Microscópio cirúrgico"</t>
  </si>
  <si>
    <t>"Microscópio especular de córnea de não contato"</t>
  </si>
  <si>
    <t>"Refrigerador para conservação de sangue"</t>
  </si>
  <si>
    <t>"Aparelho de densitometria"</t>
  </si>
  <si>
    <t>"Sistema de recalque de reservatórios elevados"</t>
  </si>
  <si>
    <t>tema</t>
  </si>
  <si>
    <t>Arquitetura hospitalar</t>
  </si>
  <si>
    <t>Interop</t>
  </si>
  <si>
    <t>Projeto</t>
  </si>
  <si>
    <t>SUS.Area</t>
  </si>
  <si>
    <t>SUS.Unidade.Funcional</t>
  </si>
  <si>
    <t>SUS.Setor</t>
  </si>
  <si>
    <t>SUS.Zoneamento</t>
  </si>
  <si>
    <t>SUS.Equipamento</t>
  </si>
  <si>
    <t>SUS.Dispositivo</t>
  </si>
  <si>
    <t>SUS.Mobília</t>
  </si>
  <si>
    <t>código</t>
  </si>
  <si>
    <t>equipamento</t>
  </si>
  <si>
    <t>dispositivo</t>
  </si>
  <si>
    <t>mobiliário</t>
  </si>
  <si>
    <t>"Refrigerador para vacinas"</t>
  </si>
  <si>
    <t>"Aparelho de raio X odontológico"</t>
  </si>
  <si>
    <t>Val</t>
  </si>
  <si>
    <t>"Monitor de coagulação ativada TCA"</t>
  </si>
  <si>
    <t>"Aparelho de raio X fixo"</t>
  </si>
  <si>
    <t>"Aparelho de raio X móvel"</t>
  </si>
  <si>
    <t>"Irrigador termoelétrico"</t>
  </si>
  <si>
    <t>"Ferro elétrico industrial"</t>
  </si>
  <si>
    <t>"Evaporador de tubos rotativo"</t>
  </si>
  <si>
    <t>"Câmara Gama"</t>
  </si>
  <si>
    <t>"Amalgamador"</t>
  </si>
  <si>
    <t>"Biombo"</t>
  </si>
  <si>
    <t>"Geladeira"</t>
  </si>
  <si>
    <t>"Ceratômetro"</t>
  </si>
  <si>
    <t>SUS</t>
  </si>
  <si>
    <t>Classe</t>
  </si>
  <si>
    <t>Equivalente a</t>
  </si>
  <si>
    <t>SUS.Volume</t>
  </si>
  <si>
    <t>bim:</t>
  </si>
  <si>
    <t>CategoriaRvt</t>
  </si>
  <si>
    <t>ClasseIfc</t>
  </si>
  <si>
    <t>ABNT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</si>
  <si>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</si>
  <si>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</si>
  <si>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</si>
  <si>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</si>
  <si>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</si>
  <si>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</si>
  <si>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</si>
  <si>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IfcMedicalDevice</t>
  </si>
  <si>
    <t>2C.74</t>
  </si>
  <si>
    <t>5I.10.54.12.16</t>
  </si>
  <si>
    <t>Volumes do Caderno SomaSUS. Sistema Único de Saúde do Brasil.</t>
  </si>
  <si>
    <t>Volúmenes del Cuaderno SomaSUS. Sistema Único de Salud de Brasil.</t>
  </si>
  <si>
    <t>Se refere a um ambiente não totalmente enclausurado.</t>
  </si>
  <si>
    <t>Se refiere a un entorno que no está totalmente enclaustrado.</t>
  </si>
  <si>
    <t>SUS.Box</t>
  </si>
  <si>
    <t>Se refere a um ambiente fechado e pequeno, normalmente para atender pacientes.</t>
  </si>
  <si>
    <t>Se refiere a un entorno cerrado y pequeño, generalmente para atender a los pacientes.</t>
  </si>
  <si>
    <t>SUS.Consultório</t>
  </si>
  <si>
    <t>Se refere a um ambiente de tipo consultório médico.</t>
  </si>
  <si>
    <t>Se refiere a un entorno tipo consultorio médico.</t>
  </si>
  <si>
    <t>SUS.Enfermaria</t>
  </si>
  <si>
    <t>Se refere a um ambiente equipado para cumprir funcões de enfermaria.</t>
  </si>
  <si>
    <t>SUS.Laboratório</t>
  </si>
  <si>
    <t>Se refere a um ambiente equipado para cumprir funcões laboratoriais.</t>
  </si>
  <si>
    <t>Se refiere a un entorno equipado para realizar funciones de laboratorio.</t>
  </si>
  <si>
    <t>SUS.Piscina</t>
  </si>
  <si>
    <t>Se refere a um ambiente fechado ou aberto para piscinas de tratamento médico.</t>
  </si>
  <si>
    <t>Se refiere a un entorno cerrado o abierto para piscinas de tratamiento médico.</t>
  </si>
  <si>
    <t>SUS.Posto</t>
  </si>
  <si>
    <t>SUS.Quarto</t>
  </si>
  <si>
    <t>Se refere a um quarto de internação.</t>
  </si>
  <si>
    <t>Se refiere a una sala de hospitalización.</t>
  </si>
  <si>
    <t>SUS.Sala</t>
  </si>
  <si>
    <t>Se refere a uma sala para funcionar como atendimento administrativo ou técnico.</t>
  </si>
  <si>
    <t>Se refiere a una sala para funcionar como servicio administrativo o técnico.</t>
  </si>
  <si>
    <t>Equipamentos médicos usados nos hospitais do Sistema Único de Saúde do Brasil.</t>
  </si>
  <si>
    <t>Equipos médicos utilizados en hospitales del Sistema Único de Salud de Brasil.</t>
  </si>
  <si>
    <t>Dispositivos médicos usados nos hospitais do Sistema Único de Saúde do Brasil.</t>
  </si>
  <si>
    <t>Dispositivos médicos utilizados en hospitales del Sistema Único de Salud Brasileño.</t>
  </si>
  <si>
    <t>Mobiliários médicos usados nos hospitais do Sistema Único de Saúde do Brasil.</t>
  </si>
  <si>
    <t>Mobiliario médico utilizado en hospitales del Sistema Único de Salud de Brasil.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</si>
  <si>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</si>
  <si>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</si>
  <si>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</si>
  <si>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</si>
  <si>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</si>
  <si>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</si>
  <si>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SUS.Caderno</t>
  </si>
  <si>
    <t>SUS.Ocupação</t>
  </si>
  <si>
    <t>SUS.Ambientes</t>
  </si>
  <si>
    <t>SUS.Funcional</t>
  </si>
  <si>
    <t>SUS.Equipamentos</t>
  </si>
  <si>
    <t>SUS.Assistência.Médica</t>
  </si>
  <si>
    <t>Se refiere a un entorno equipado para cumplir funciones de enfermería.</t>
  </si>
  <si>
    <t>Se refere a um posto de enfermagem associado a uma enfermaria.</t>
  </si>
  <si>
    <t>Se refiere a un puesto de enfermería asociado a una enfermería.</t>
  </si>
  <si>
    <t>Se refere a um zoneamento definido.</t>
  </si>
  <si>
    <t>Se refiere a una zonificación definida.</t>
  </si>
  <si>
    <t xml:space="preserve">São as Unidades funcionais do Sistema Único de Saúde do Brasil. </t>
  </si>
  <si>
    <t>Son las Unidades funcionales del Sistema Único de Salud Brasileño.</t>
  </si>
  <si>
    <t>São os Setores do Sistema Único de Saúde do Brasil.</t>
  </si>
  <si>
    <t>Son los Sectores del Sistema Único de Salud de Brasil.</t>
  </si>
  <si>
    <t>OST_Furniture</t>
  </si>
  <si>
    <t>OST_MedicalEquipment</t>
  </si>
  <si>
    <t>IfcFurniture</t>
  </si>
  <si>
    <t>OST_MedicalEquipment, OST_NurseCallDevices</t>
  </si>
  <si>
    <t>Tipo</t>
  </si>
  <si>
    <t>0 Valor</t>
  </si>
  <si>
    <t>"Banho Maria"</t>
  </si>
  <si>
    <t>"Banho Maria tipo metabólico"</t>
  </si>
  <si>
    <t>"Banho Maria para descongelar plasma"</t>
  </si>
  <si>
    <t>"Banho Maria histológico"</t>
  </si>
  <si>
    <t>"Banho Maria sorológico"</t>
  </si>
  <si>
    <t>"Barra de apóio"</t>
  </si>
  <si>
    <t>"Central de gases, cilindros"</t>
  </si>
  <si>
    <t>"Politriz lixadeira"</t>
  </si>
  <si>
    <t>EQU.PES</t>
  </si>
  <si>
    <t>EQU.MED</t>
  </si>
  <si>
    <t>EQU.RAD</t>
  </si>
  <si>
    <t>é.máquina.isolada</t>
  </si>
  <si>
    <t>EQU.ISO</t>
  </si>
  <si>
    <t>é.instrumento.médico</t>
  </si>
  <si>
    <t>é.dispositivo.pessoal</t>
  </si>
  <si>
    <t>é.máquina.radiológica</t>
  </si>
  <si>
    <t>0 0 Val</t>
  </si>
  <si>
    <t>mobília</t>
  </si>
  <si>
    <t>"Móbiliário"</t>
  </si>
  <si>
    <t>"Móbiliário de exame"</t>
  </si>
  <si>
    <t>"Móbiliário de transporte"</t>
  </si>
  <si>
    <t>"Móbiliário neonatal"</t>
  </si>
  <si>
    <t>"Móbiliário cirúrgico"</t>
  </si>
  <si>
    <t>"Móbiliário pediátrico"</t>
  </si>
  <si>
    <t>"Móbiliário de transporte de hoteleria"</t>
  </si>
  <si>
    <t>"Móbiliário de hoteleria"</t>
  </si>
  <si>
    <t>"Equipamento cirúrgico"</t>
  </si>
  <si>
    <t>"Dispositivo cirúrgico"</t>
  </si>
  <si>
    <t>"Equipamentos de Raio X"</t>
  </si>
  <si>
    <t>"Equipamentos de uso médico"</t>
  </si>
  <si>
    <t>"Equipamentos que precisam de isolamento"</t>
  </si>
  <si>
    <t>é.pertencente.a</t>
  </si>
  <si>
    <t>Equipamentos.SUS</t>
  </si>
  <si>
    <t>"É um conteiner para a norma NBR 19.650 para alocar equipamentos do SUS"</t>
  </si>
  <si>
    <t>"Tambor giratório de Bárány"</t>
  </si>
  <si>
    <t>"Audiômetro automático de Békésy"</t>
  </si>
  <si>
    <t>EQU.LAB</t>
  </si>
  <si>
    <t>EQU.EXT</t>
  </si>
  <si>
    <t>"Equipamentos, Aparelhos ou instrumentos utilizados para realizar análise laboratórial"</t>
  </si>
  <si>
    <t>"Equipamentos, Aparelhos ou instrumentos utilizados para realizar extrações para análise"</t>
  </si>
  <si>
    <t>"Equipamentos, Aparelhos ou instrumentos utilizados para observação direta sobre o corpo do paciente"</t>
  </si>
  <si>
    <t>EQU.OBS</t>
  </si>
  <si>
    <t>"Equipamentos de uso pessoal dos pacientes"</t>
  </si>
  <si>
    <t>EQU.ANA</t>
  </si>
  <si>
    <t>"Equipamentos, Aparelhos ou instrumentos utilizados para realizar análise química ou de fluídos"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</si>
</sst>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color theme="1"/>
      <name val="Calibri"/>
      <family val="2"/>
    </font>
    <font>
      <sz val="8"/>
      <name val="Calibri"/>
      <family val="2"/>
    </font>
    <font>
      <b/>
      <sz val="6"/>
      <color rgb="FF000000"/>
      <name val="Arial Nova Cond Light"/>
      <family val="2"/>
    </font>
    <font>
      <sz val="8"/>
      <color theme="1"/>
      <name val="Arial Nova Cond Light"/>
      <family val="2"/>
    </font>
    <font>
      <sz val="6"/>
      <color rgb="FF000000"/>
      <name val="Arial Nova Cond Light"/>
      <family val="2"/>
    </font>
    <font>
      <sz val="6"/>
      <color theme="1"/>
      <name val="Arial Nova Cond Light"/>
      <family val="2"/>
    </font>
    <font>
      <b/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11"/>
      <color theme="1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FFDE75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4" borderId="1" xfId="0" applyFont="1" applyFill="1" applyBorder="1" applyAlignment="1">
      <alignment vertical="center"/>
    </xf>
    <xf numFmtId="0" fontId="3" fillId="0" borderId="0" xfId="0" applyFont="1"/>
    <xf numFmtId="0" fontId="4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left" vertical="center" wrapText="1"/>
    </xf>
    <xf numFmtId="0" fontId="7" fillId="16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11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9" fillId="10" borderId="2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6" fillId="19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7" fillId="18" borderId="2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 wrapText="1"/>
    </xf>
    <xf numFmtId="0" fontId="6" fillId="20" borderId="0" xfId="0" applyFont="1" applyFill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05" zoomScaleNormal="205" workbookViewId="0">
      <pane ySplit="1" topLeftCell="A2" activePane="bottomLeft" state="frozen"/>
      <selection pane="bottomLeft" activeCell="B19" sqref="B19"/>
    </sheetView>
  </sheetViews>
  <sheetFormatPr defaultColWidth="11.5" defaultRowHeight="10.3" x14ac:dyDescent="0.25"/>
  <cols>
    <col min="1" max="1" width="13.5" style="2" bestFit="1" customWidth="1"/>
    <col min="2" max="2" width="49.69921875" style="2" customWidth="1"/>
    <col min="3" max="16384" width="11.5" style="2"/>
  </cols>
  <sheetData>
    <row r="1" spans="1:2" ht="21" customHeight="1" x14ac:dyDescent="0.25">
      <c r="A1" s="1" t="s">
        <v>3</v>
      </c>
      <c r="B1" s="1" t="s">
        <v>2</v>
      </c>
    </row>
    <row r="2" spans="1:2" s="20" customFormat="1" ht="9.75" customHeight="1" x14ac:dyDescent="0.35">
      <c r="A2" s="21" t="s">
        <v>13</v>
      </c>
      <c r="B2" s="21" t="s">
        <v>1101</v>
      </c>
    </row>
    <row r="3" spans="1:2" s="20" customFormat="1" ht="9.75" customHeight="1" x14ac:dyDescent="0.35">
      <c r="A3" s="21" t="s">
        <v>14</v>
      </c>
      <c r="B3" s="3" t="s">
        <v>598</v>
      </c>
    </row>
    <row r="4" spans="1:2" s="20" customFormat="1" ht="9.75" customHeight="1" x14ac:dyDescent="0.35">
      <c r="A4" s="21" t="s">
        <v>4</v>
      </c>
      <c r="B4" s="21" t="s">
        <v>549</v>
      </c>
    </row>
    <row r="5" spans="1:2" s="20" customFormat="1" ht="9.75" customHeight="1" x14ac:dyDescent="0.35">
      <c r="A5" s="21" t="s">
        <v>5</v>
      </c>
      <c r="B5" s="21" t="str">
        <f>_xlfn.CONCAT(B4,"Prop")</f>
        <v>BIMProp</v>
      </c>
    </row>
    <row r="6" spans="1:2" s="20" customFormat="1" ht="9.75" customHeight="1" x14ac:dyDescent="0.35">
      <c r="A6" s="21" t="s">
        <v>6</v>
      </c>
      <c r="B6" s="21" t="str">
        <f>_xlfn.CONCAT(B4,"Data")</f>
        <v>BIMData</v>
      </c>
    </row>
    <row r="7" spans="1:2" s="20" customFormat="1" ht="9.75" customHeight="1" x14ac:dyDescent="0.35">
      <c r="A7" s="21" t="s">
        <v>7</v>
      </c>
      <c r="B7" s="21" t="s">
        <v>27</v>
      </c>
    </row>
    <row r="8" spans="1:2" s="20" customFormat="1" ht="9.75" customHeight="1" x14ac:dyDescent="0.35">
      <c r="A8" s="21" t="s">
        <v>8</v>
      </c>
      <c r="B8" s="21" t="s">
        <v>594</v>
      </c>
    </row>
    <row r="9" spans="1:2" s="20" customFormat="1" ht="9.75" customHeight="1" x14ac:dyDescent="0.35">
      <c r="A9" s="21" t="s">
        <v>15</v>
      </c>
      <c r="B9" s="21" t="s">
        <v>16</v>
      </c>
    </row>
    <row r="10" spans="1:2" s="20" customFormat="1" ht="9.75" customHeight="1" x14ac:dyDescent="0.35">
      <c r="A10" s="21" t="s">
        <v>17</v>
      </c>
      <c r="B10" s="21" t="s">
        <v>10</v>
      </c>
    </row>
    <row r="11" spans="1:2" s="20" customFormat="1" ht="9.75" customHeight="1" x14ac:dyDescent="0.35">
      <c r="A11" s="21" t="s">
        <v>18</v>
      </c>
      <c r="B11" s="21" t="s">
        <v>10</v>
      </c>
    </row>
    <row r="12" spans="1:2" s="20" customFormat="1" ht="9.75" customHeight="1" x14ac:dyDescent="0.35">
      <c r="A12" s="21" t="s">
        <v>9</v>
      </c>
      <c r="B12" s="21" t="s">
        <v>10</v>
      </c>
    </row>
    <row r="13" spans="1:2" s="20" customFormat="1" ht="9.75" customHeight="1" x14ac:dyDescent="0.35">
      <c r="A13" s="21" t="s">
        <v>19</v>
      </c>
      <c r="B13" s="4" t="s">
        <v>599</v>
      </c>
    </row>
    <row r="14" spans="1:2" s="20" customFormat="1" ht="9.75" customHeight="1" x14ac:dyDescent="0.35">
      <c r="A14" s="21" t="s">
        <v>20</v>
      </c>
      <c r="B14" s="21" t="s">
        <v>10</v>
      </c>
    </row>
    <row r="15" spans="1:2" s="20" customFormat="1" ht="9.75" customHeight="1" x14ac:dyDescent="0.35">
      <c r="A15" s="21" t="s">
        <v>21</v>
      </c>
      <c r="B15" s="21" t="s">
        <v>10</v>
      </c>
    </row>
    <row r="16" spans="1:2" s="20" customFormat="1" ht="9.75" customHeight="1" x14ac:dyDescent="0.35">
      <c r="A16" s="21" t="s">
        <v>22</v>
      </c>
      <c r="B16" s="21" t="s">
        <v>10</v>
      </c>
    </row>
    <row r="17" spans="1:2" s="20" customFormat="1" ht="9.75" customHeight="1" x14ac:dyDescent="0.35">
      <c r="A17" s="21" t="s">
        <v>11</v>
      </c>
      <c r="B17" s="3" t="s">
        <v>595</v>
      </c>
    </row>
    <row r="18" spans="1:2" s="20" customFormat="1" ht="9.75" customHeight="1" x14ac:dyDescent="0.35">
      <c r="A18" s="21" t="s">
        <v>23</v>
      </c>
      <c r="B18" s="5">
        <f ca="1">NOW()</f>
        <v>45962.563984722219</v>
      </c>
    </row>
    <row r="19" spans="1:2" s="20" customFormat="1" ht="9.75" customHeight="1" x14ac:dyDescent="0.35">
      <c r="A19" s="21" t="s">
        <v>24</v>
      </c>
      <c r="B19" s="21" t="s">
        <v>10</v>
      </c>
    </row>
    <row r="20" spans="1:2" s="20" customFormat="1" ht="9.75" customHeight="1" x14ac:dyDescent="0.35">
      <c r="A20" s="21" t="s">
        <v>12</v>
      </c>
      <c r="B20" s="21" t="s">
        <v>10</v>
      </c>
    </row>
    <row r="21" spans="1:2" s="20" customFormat="1" ht="9.75" customHeight="1" x14ac:dyDescent="0.35">
      <c r="A21" s="21" t="s">
        <v>25</v>
      </c>
      <c r="B21" s="21" t="s">
        <v>10</v>
      </c>
    </row>
    <row r="22" spans="1:2" s="20" customFormat="1" ht="9.75" customHeight="1" x14ac:dyDescent="0.35">
      <c r="A22" s="4" t="s">
        <v>28</v>
      </c>
      <c r="B22" s="22" t="s">
        <v>596</v>
      </c>
    </row>
    <row r="23" spans="1:2" s="20" customFormat="1" ht="9.75" customHeight="1" x14ac:dyDescent="0.35">
      <c r="A23" s="4" t="s">
        <v>29</v>
      </c>
      <c r="B23" s="22" t="s">
        <v>597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FB64-75F3-4573-A6F2-8AC25FEAA02B}">
  <dimension ref="A1:Z18"/>
  <sheetViews>
    <sheetView zoomScale="235" zoomScaleNormal="235" workbookViewId="0">
      <pane ySplit="1" topLeftCell="A2" activePane="bottomLeft" state="frozen"/>
      <selection pane="bottomLeft" activeCell="F5" sqref="F5"/>
    </sheetView>
  </sheetViews>
  <sheetFormatPr defaultColWidth="11.5" defaultRowHeight="10.95" customHeight="1" x14ac:dyDescent="0.35"/>
  <cols>
    <col min="1" max="1" width="3.69921875" style="20" customWidth="1"/>
    <col min="2" max="2" width="5.296875" style="30" customWidth="1"/>
    <col min="3" max="3" width="5.59765625" style="20" bestFit="1" customWidth="1"/>
    <col min="4" max="4" width="14.59765625" style="20" customWidth="1"/>
    <col min="5" max="5" width="12.59765625" style="20" bestFit="1" customWidth="1"/>
    <col min="6" max="6" width="14" style="20" customWidth="1"/>
    <col min="7" max="11" width="8.3984375" style="20" bestFit="1" customWidth="1"/>
    <col min="12" max="12" width="6.5" style="30" bestFit="1" customWidth="1"/>
    <col min="13" max="13" width="11.69921875" style="30" customWidth="1"/>
    <col min="14" max="14" width="14.8984375" style="30" customWidth="1"/>
    <col min="15" max="15" width="14" style="30" customWidth="1"/>
    <col min="16" max="16" width="42.69921875" style="20" bestFit="1" customWidth="1"/>
    <col min="17" max="17" width="44.09765625" style="20" bestFit="1" customWidth="1"/>
    <col min="18" max="18" width="5.69921875" style="20" customWidth="1"/>
    <col min="19" max="19" width="13.796875" style="20" customWidth="1"/>
    <col min="20" max="20" width="13.69921875" style="20" customWidth="1"/>
    <col min="21" max="21" width="14.59765625" style="20" customWidth="1"/>
    <col min="22" max="22" width="13.19921875" style="20" customWidth="1"/>
    <col min="23" max="23" width="7.8984375" style="38" customWidth="1"/>
    <col min="24" max="24" width="27.3984375" style="20" customWidth="1"/>
    <col min="25" max="25" width="11" style="20" customWidth="1"/>
    <col min="26" max="26" width="8.8984375" style="20" customWidth="1"/>
    <col min="27" max="16384" width="11.5" style="20"/>
  </cols>
  <sheetData>
    <row r="1" spans="1:26" s="29" customFormat="1" ht="41.25" customHeight="1" x14ac:dyDescent="0.3">
      <c r="A1" s="10" t="s">
        <v>550</v>
      </c>
      <c r="B1" s="28" t="s">
        <v>555</v>
      </c>
      <c r="C1" s="28" t="s">
        <v>556</v>
      </c>
      <c r="D1" s="28" t="s">
        <v>557</v>
      </c>
      <c r="E1" s="28" t="s">
        <v>558</v>
      </c>
      <c r="F1" s="28" t="s">
        <v>559</v>
      </c>
      <c r="G1" s="31" t="s">
        <v>560</v>
      </c>
      <c r="H1" s="31" t="s">
        <v>561</v>
      </c>
      <c r="I1" s="31" t="s">
        <v>562</v>
      </c>
      <c r="J1" s="31" t="s">
        <v>563</v>
      </c>
      <c r="K1" s="31" t="s">
        <v>564</v>
      </c>
      <c r="L1" s="11" t="s">
        <v>565</v>
      </c>
      <c r="M1" s="11" t="s">
        <v>566</v>
      </c>
      <c r="N1" s="11" t="s">
        <v>567</v>
      </c>
      <c r="O1" s="11" t="s">
        <v>568</v>
      </c>
      <c r="P1" s="11" t="s">
        <v>569</v>
      </c>
      <c r="Q1" s="11" t="s">
        <v>570</v>
      </c>
      <c r="R1" s="12" t="s">
        <v>1070</v>
      </c>
      <c r="S1" s="11" t="s">
        <v>552</v>
      </c>
      <c r="T1" s="11" t="s">
        <v>571</v>
      </c>
      <c r="U1" s="11" t="s">
        <v>554</v>
      </c>
      <c r="V1" s="11" t="s">
        <v>553</v>
      </c>
      <c r="W1" s="13" t="s">
        <v>572</v>
      </c>
      <c r="X1" s="11" t="s">
        <v>1102</v>
      </c>
      <c r="Y1" s="11" t="s">
        <v>1103</v>
      </c>
      <c r="Z1" s="11" t="s">
        <v>1104</v>
      </c>
    </row>
    <row r="2" spans="1:26" s="30" customFormat="1" ht="7" customHeight="1" x14ac:dyDescent="0.35">
      <c r="A2" s="23">
        <v>2</v>
      </c>
      <c r="B2" s="41" t="s">
        <v>1071</v>
      </c>
      <c r="C2" s="41" t="s">
        <v>1146</v>
      </c>
      <c r="D2" s="41" t="s">
        <v>1147</v>
      </c>
      <c r="E2" s="41" t="s">
        <v>1148</v>
      </c>
      <c r="F2" s="42" t="s">
        <v>1149</v>
      </c>
      <c r="G2" s="35" t="s">
        <v>26</v>
      </c>
      <c r="H2" s="35" t="s">
        <v>26</v>
      </c>
      <c r="I2" s="35" t="s">
        <v>26</v>
      </c>
      <c r="J2" s="35" t="s">
        <v>26</v>
      </c>
      <c r="K2" s="35" t="s">
        <v>26</v>
      </c>
      <c r="L2" s="26" t="str">
        <f t="shared" ref="L2:N18" si="0">CONCATENATE("", C2)</f>
        <v>Gestão</v>
      </c>
      <c r="M2" s="26" t="str">
        <f t="shared" si="0"/>
        <v>Produzido</v>
      </c>
      <c r="N2" s="26" t="str">
        <f t="shared" si="0"/>
        <v>Informação</v>
      </c>
      <c r="O2" s="26" t="str">
        <f t="shared" ref="O2:O18" si="1">F2</f>
        <v>Contêiner</v>
      </c>
      <c r="P2" s="27" t="s">
        <v>1150</v>
      </c>
      <c r="Q2" s="27" t="s">
        <v>1151</v>
      </c>
      <c r="R2" s="39" t="s">
        <v>26</v>
      </c>
      <c r="S2" s="26" t="str">
        <f>SUBSTITUTE(D2, "_", " ")</f>
        <v>Produzido</v>
      </c>
      <c r="T2" s="26" t="str">
        <f>SUBSTITUTE(E2, "_", " ")</f>
        <v>Informação</v>
      </c>
      <c r="U2" s="26" t="str">
        <f>SUBSTITUTE(F2, "_", " ")</f>
        <v>Contêiner</v>
      </c>
      <c r="V2" s="27" t="s">
        <v>1069</v>
      </c>
      <c r="W2" s="37" t="str">
        <f t="shared" ref="W2:W18" si="2">CONCATENATE("Key.",LEFT(C2,3),".",A2)</f>
        <v>Key.Ges.2</v>
      </c>
      <c r="X2" s="27" t="s">
        <v>26</v>
      </c>
      <c r="Y2" s="27" t="s">
        <v>26</v>
      </c>
      <c r="Z2" s="27" t="s">
        <v>26</v>
      </c>
    </row>
    <row r="3" spans="1:26" ht="7" customHeight="1" x14ac:dyDescent="0.35">
      <c r="A3" s="23">
        <v>3</v>
      </c>
      <c r="B3" s="34" t="s">
        <v>1071</v>
      </c>
      <c r="C3" s="24" t="s">
        <v>1097</v>
      </c>
      <c r="D3" s="34" t="s">
        <v>1152</v>
      </c>
      <c r="E3" s="34" t="s">
        <v>593</v>
      </c>
      <c r="F3" s="43" t="s">
        <v>1100</v>
      </c>
      <c r="G3" s="35" t="s">
        <v>26</v>
      </c>
      <c r="H3" s="35" t="s">
        <v>26</v>
      </c>
      <c r="I3" s="35" t="s">
        <v>26</v>
      </c>
      <c r="J3" s="35" t="s">
        <v>26</v>
      </c>
      <c r="K3" s="35" t="s">
        <v>26</v>
      </c>
      <c r="L3" s="26" t="str">
        <f t="shared" si="0"/>
        <v>SUS</v>
      </c>
      <c r="M3" s="26" t="str">
        <f t="shared" si="0"/>
        <v>SUS.Caderno</v>
      </c>
      <c r="N3" s="26" t="str">
        <f t="shared" si="0"/>
        <v>SomaSUS</v>
      </c>
      <c r="O3" s="26" t="str">
        <f t="shared" si="1"/>
        <v>SUS.Volume</v>
      </c>
      <c r="P3" s="26" t="s">
        <v>1115</v>
      </c>
      <c r="Q3" s="26" t="s">
        <v>1116</v>
      </c>
      <c r="R3" s="39" t="s">
        <v>26</v>
      </c>
      <c r="S3" s="26" t="str">
        <f t="shared" ref="S3:S18" si="3">SUBSTITUTE(D3, "_", " ")</f>
        <v>SUS.Caderno</v>
      </c>
      <c r="T3" s="26" t="str">
        <f t="shared" ref="T3:T18" si="4">SUBSTITUTE(E3, "_", " ")</f>
        <v>SomaSUS</v>
      </c>
      <c r="U3" s="26" t="str">
        <f t="shared" ref="U3:U18" si="5">SUBSTITUTE(F3, "_", " ")</f>
        <v>SUS.Volume</v>
      </c>
      <c r="V3" s="27" t="s">
        <v>1069</v>
      </c>
      <c r="W3" s="37" t="str">
        <f t="shared" si="2"/>
        <v>Key.SUS.3</v>
      </c>
      <c r="X3" s="27" t="s">
        <v>26</v>
      </c>
      <c r="Y3" s="27" t="s">
        <v>26</v>
      </c>
      <c r="Z3" s="27" t="s">
        <v>1114</v>
      </c>
    </row>
    <row r="4" spans="1:26" ht="7" customHeight="1" x14ac:dyDescent="0.35">
      <c r="A4" s="23">
        <v>4</v>
      </c>
      <c r="B4" s="24" t="s">
        <v>1071</v>
      </c>
      <c r="C4" s="24" t="s">
        <v>1097</v>
      </c>
      <c r="D4" s="24" t="s">
        <v>1153</v>
      </c>
      <c r="E4" s="24" t="s">
        <v>1154</v>
      </c>
      <c r="F4" s="40" t="s">
        <v>1072</v>
      </c>
      <c r="G4" s="33" t="s">
        <v>26</v>
      </c>
      <c r="H4" s="33" t="s">
        <v>26</v>
      </c>
      <c r="I4" s="33" t="s">
        <v>26</v>
      </c>
      <c r="J4" s="33" t="s">
        <v>26</v>
      </c>
      <c r="K4" s="33" t="s">
        <v>26</v>
      </c>
      <c r="L4" s="26" t="str">
        <f t="shared" si="0"/>
        <v>SUS</v>
      </c>
      <c r="M4" s="26" t="str">
        <f t="shared" si="0"/>
        <v>SUS.Ocupação</v>
      </c>
      <c r="N4" s="26" t="str">
        <f t="shared" si="0"/>
        <v>SUS.Ambientes</v>
      </c>
      <c r="O4" s="26" t="str">
        <f t="shared" si="1"/>
        <v>SUS.Area</v>
      </c>
      <c r="P4" s="26" t="s">
        <v>1117</v>
      </c>
      <c r="Q4" s="26" t="s">
        <v>1118</v>
      </c>
      <c r="R4" s="39" t="s">
        <v>26</v>
      </c>
      <c r="S4" s="26" t="str">
        <f t="shared" si="3"/>
        <v>SUS.Ocupação</v>
      </c>
      <c r="T4" s="26" t="str">
        <f t="shared" si="4"/>
        <v>SUS.Ambientes</v>
      </c>
      <c r="U4" s="26" t="str">
        <f t="shared" si="5"/>
        <v>SUS.Area</v>
      </c>
      <c r="V4" s="27" t="s">
        <v>1069</v>
      </c>
      <c r="W4" s="37" t="str">
        <f t="shared" si="2"/>
        <v>Key.SUS.4</v>
      </c>
      <c r="X4" s="27" t="s">
        <v>1105</v>
      </c>
      <c r="Y4" s="27" t="s">
        <v>1106</v>
      </c>
      <c r="Z4" s="27" t="s">
        <v>1107</v>
      </c>
    </row>
    <row r="5" spans="1:26" ht="7" customHeight="1" x14ac:dyDescent="0.35">
      <c r="A5" s="23">
        <v>5</v>
      </c>
      <c r="B5" s="24" t="s">
        <v>1071</v>
      </c>
      <c r="C5" s="24" t="s">
        <v>1097</v>
      </c>
      <c r="D5" s="24" t="s">
        <v>1153</v>
      </c>
      <c r="E5" s="24" t="s">
        <v>1154</v>
      </c>
      <c r="F5" s="40" t="s">
        <v>1119</v>
      </c>
      <c r="G5" s="33" t="s">
        <v>26</v>
      </c>
      <c r="H5" s="33" t="s">
        <v>26</v>
      </c>
      <c r="I5" s="33" t="s">
        <v>26</v>
      </c>
      <c r="J5" s="33" t="s">
        <v>26</v>
      </c>
      <c r="K5" s="33" t="s">
        <v>26</v>
      </c>
      <c r="L5" s="26" t="str">
        <f t="shared" si="0"/>
        <v>SUS</v>
      </c>
      <c r="M5" s="26" t="str">
        <f t="shared" si="0"/>
        <v>SUS.Ocupação</v>
      </c>
      <c r="N5" s="26" t="str">
        <f t="shared" si="0"/>
        <v>SUS.Ambientes</v>
      </c>
      <c r="O5" s="26" t="str">
        <f t="shared" si="1"/>
        <v>SUS.Box</v>
      </c>
      <c r="P5" s="26" t="s">
        <v>1120</v>
      </c>
      <c r="Q5" s="26" t="s">
        <v>1121</v>
      </c>
      <c r="R5" s="39" t="s">
        <v>26</v>
      </c>
      <c r="S5" s="26" t="str">
        <f t="shared" si="3"/>
        <v>SUS.Ocupação</v>
      </c>
      <c r="T5" s="26" t="str">
        <f t="shared" si="4"/>
        <v>SUS.Ambientes</v>
      </c>
      <c r="U5" s="26" t="str">
        <f t="shared" si="5"/>
        <v>SUS.Box</v>
      </c>
      <c r="V5" s="27" t="s">
        <v>1069</v>
      </c>
      <c r="W5" s="37" t="str">
        <f t="shared" si="2"/>
        <v>Key.SUS.5</v>
      </c>
      <c r="X5" s="27" t="s">
        <v>1108</v>
      </c>
      <c r="Y5" s="27" t="s">
        <v>1106</v>
      </c>
      <c r="Z5" s="27" t="s">
        <v>1107</v>
      </c>
    </row>
    <row r="6" spans="1:26" ht="7" customHeight="1" x14ac:dyDescent="0.35">
      <c r="A6" s="23">
        <v>6</v>
      </c>
      <c r="B6" s="24" t="s">
        <v>1071</v>
      </c>
      <c r="C6" s="24" t="s">
        <v>1097</v>
      </c>
      <c r="D6" s="24" t="s">
        <v>1153</v>
      </c>
      <c r="E6" s="24" t="s">
        <v>1154</v>
      </c>
      <c r="F6" s="40" t="s">
        <v>1122</v>
      </c>
      <c r="G6" s="33" t="s">
        <v>26</v>
      </c>
      <c r="H6" s="33" t="s">
        <v>26</v>
      </c>
      <c r="I6" s="33" t="s">
        <v>26</v>
      </c>
      <c r="J6" s="33" t="s">
        <v>26</v>
      </c>
      <c r="K6" s="33" t="s">
        <v>26</v>
      </c>
      <c r="L6" s="26" t="str">
        <f t="shared" si="0"/>
        <v>SUS</v>
      </c>
      <c r="M6" s="26" t="str">
        <f t="shared" si="0"/>
        <v>SUS.Ocupação</v>
      </c>
      <c r="N6" s="26" t="str">
        <f t="shared" si="0"/>
        <v>SUS.Ambientes</v>
      </c>
      <c r="O6" s="26" t="str">
        <f t="shared" si="1"/>
        <v>SUS.Consultório</v>
      </c>
      <c r="P6" s="26" t="s">
        <v>1123</v>
      </c>
      <c r="Q6" s="26" t="s">
        <v>1124</v>
      </c>
      <c r="R6" s="39" t="s">
        <v>26</v>
      </c>
      <c r="S6" s="26" t="str">
        <f t="shared" si="3"/>
        <v>SUS.Ocupação</v>
      </c>
      <c r="T6" s="26" t="str">
        <f t="shared" si="4"/>
        <v>SUS.Ambientes</v>
      </c>
      <c r="U6" s="26" t="str">
        <f t="shared" si="5"/>
        <v>SUS.Consultório</v>
      </c>
      <c r="V6" s="27" t="s">
        <v>1069</v>
      </c>
      <c r="W6" s="37" t="str">
        <f t="shared" si="2"/>
        <v>Key.SUS.6</v>
      </c>
      <c r="X6" s="27" t="s">
        <v>1108</v>
      </c>
      <c r="Y6" s="27" t="s">
        <v>1106</v>
      </c>
      <c r="Z6" s="27" t="s">
        <v>1107</v>
      </c>
    </row>
    <row r="7" spans="1:26" ht="7" customHeight="1" x14ac:dyDescent="0.35">
      <c r="A7" s="23">
        <v>7</v>
      </c>
      <c r="B7" s="24" t="s">
        <v>1071</v>
      </c>
      <c r="C7" s="24" t="s">
        <v>1097</v>
      </c>
      <c r="D7" s="24" t="s">
        <v>1153</v>
      </c>
      <c r="E7" s="24" t="s">
        <v>1154</v>
      </c>
      <c r="F7" s="40" t="s">
        <v>1125</v>
      </c>
      <c r="G7" s="33" t="s">
        <v>26</v>
      </c>
      <c r="H7" s="33" t="s">
        <v>26</v>
      </c>
      <c r="I7" s="33" t="s">
        <v>26</v>
      </c>
      <c r="J7" s="33" t="s">
        <v>26</v>
      </c>
      <c r="K7" s="33" t="s">
        <v>26</v>
      </c>
      <c r="L7" s="26" t="str">
        <f t="shared" si="0"/>
        <v>SUS</v>
      </c>
      <c r="M7" s="26" t="str">
        <f t="shared" si="0"/>
        <v>SUS.Ocupação</v>
      </c>
      <c r="N7" s="26" t="str">
        <f t="shared" si="0"/>
        <v>SUS.Ambientes</v>
      </c>
      <c r="O7" s="26" t="str">
        <f t="shared" si="1"/>
        <v>SUS.Enfermaria</v>
      </c>
      <c r="P7" s="26" t="s">
        <v>1126</v>
      </c>
      <c r="Q7" s="26" t="s">
        <v>1158</v>
      </c>
      <c r="R7" s="39" t="s">
        <v>26</v>
      </c>
      <c r="S7" s="26" t="str">
        <f t="shared" si="3"/>
        <v>SUS.Ocupação</v>
      </c>
      <c r="T7" s="26" t="str">
        <f t="shared" si="4"/>
        <v>SUS.Ambientes</v>
      </c>
      <c r="U7" s="26" t="str">
        <f t="shared" si="5"/>
        <v>SUS.Enfermaria</v>
      </c>
      <c r="V7" s="27" t="s">
        <v>1069</v>
      </c>
      <c r="W7" s="37" t="str">
        <f t="shared" si="2"/>
        <v>Key.SUS.7</v>
      </c>
      <c r="X7" s="27" t="s">
        <v>1108</v>
      </c>
      <c r="Y7" s="27" t="s">
        <v>1106</v>
      </c>
      <c r="Z7" s="27" t="s">
        <v>1107</v>
      </c>
    </row>
    <row r="8" spans="1:26" ht="7" customHeight="1" x14ac:dyDescent="0.35">
      <c r="A8" s="23">
        <v>8</v>
      </c>
      <c r="B8" s="24" t="s">
        <v>1071</v>
      </c>
      <c r="C8" s="24" t="s">
        <v>1097</v>
      </c>
      <c r="D8" s="24" t="s">
        <v>1153</v>
      </c>
      <c r="E8" s="24" t="s">
        <v>1154</v>
      </c>
      <c r="F8" s="40" t="s">
        <v>1127</v>
      </c>
      <c r="G8" s="33" t="s">
        <v>26</v>
      </c>
      <c r="H8" s="33" t="s">
        <v>26</v>
      </c>
      <c r="I8" s="33" t="s">
        <v>26</v>
      </c>
      <c r="J8" s="33" t="s">
        <v>26</v>
      </c>
      <c r="K8" s="33" t="s">
        <v>26</v>
      </c>
      <c r="L8" s="26" t="str">
        <f t="shared" si="0"/>
        <v>SUS</v>
      </c>
      <c r="M8" s="26" t="str">
        <f t="shared" si="0"/>
        <v>SUS.Ocupação</v>
      </c>
      <c r="N8" s="26" t="str">
        <f t="shared" si="0"/>
        <v>SUS.Ambientes</v>
      </c>
      <c r="O8" s="26" t="str">
        <f t="shared" si="1"/>
        <v>SUS.Laboratório</v>
      </c>
      <c r="P8" s="26" t="s">
        <v>1128</v>
      </c>
      <c r="Q8" s="26" t="s">
        <v>1129</v>
      </c>
      <c r="R8" s="39" t="s">
        <v>26</v>
      </c>
      <c r="S8" s="26" t="str">
        <f t="shared" si="3"/>
        <v>SUS.Ocupação</v>
      </c>
      <c r="T8" s="26" t="str">
        <f t="shared" si="4"/>
        <v>SUS.Ambientes</v>
      </c>
      <c r="U8" s="26" t="str">
        <f t="shared" si="5"/>
        <v>SUS.Laboratório</v>
      </c>
      <c r="V8" s="27" t="s">
        <v>1069</v>
      </c>
      <c r="W8" s="37" t="str">
        <f t="shared" si="2"/>
        <v>Key.SUS.8</v>
      </c>
      <c r="X8" s="27" t="s">
        <v>1105</v>
      </c>
      <c r="Y8" s="27" t="s">
        <v>1106</v>
      </c>
      <c r="Z8" s="27" t="s">
        <v>1107</v>
      </c>
    </row>
    <row r="9" spans="1:26" ht="7" customHeight="1" x14ac:dyDescent="0.35">
      <c r="A9" s="23">
        <v>9</v>
      </c>
      <c r="B9" s="24" t="s">
        <v>1071</v>
      </c>
      <c r="C9" s="24" t="s">
        <v>1097</v>
      </c>
      <c r="D9" s="24" t="s">
        <v>1153</v>
      </c>
      <c r="E9" s="24" t="s">
        <v>1154</v>
      </c>
      <c r="F9" s="40" t="s">
        <v>1130</v>
      </c>
      <c r="G9" s="33" t="s">
        <v>26</v>
      </c>
      <c r="H9" s="33" t="s">
        <v>26</v>
      </c>
      <c r="I9" s="33" t="s">
        <v>26</v>
      </c>
      <c r="J9" s="33" t="s">
        <v>26</v>
      </c>
      <c r="K9" s="33" t="s">
        <v>26</v>
      </c>
      <c r="L9" s="26" t="str">
        <f t="shared" si="0"/>
        <v>SUS</v>
      </c>
      <c r="M9" s="26" t="str">
        <f t="shared" si="0"/>
        <v>SUS.Ocupação</v>
      </c>
      <c r="N9" s="26" t="str">
        <f t="shared" si="0"/>
        <v>SUS.Ambientes</v>
      </c>
      <c r="O9" s="26" t="str">
        <f t="shared" si="1"/>
        <v>SUS.Piscina</v>
      </c>
      <c r="P9" s="26" t="s">
        <v>1131</v>
      </c>
      <c r="Q9" s="26" t="s">
        <v>1132</v>
      </c>
      <c r="R9" s="39" t="s">
        <v>26</v>
      </c>
      <c r="S9" s="26" t="str">
        <f t="shared" si="3"/>
        <v>SUS.Ocupação</v>
      </c>
      <c r="T9" s="26" t="str">
        <f t="shared" si="4"/>
        <v>SUS.Ambientes</v>
      </c>
      <c r="U9" s="26" t="str">
        <f t="shared" si="5"/>
        <v>SUS.Piscina</v>
      </c>
      <c r="V9" s="27" t="s">
        <v>1069</v>
      </c>
      <c r="W9" s="37" t="str">
        <f t="shared" si="2"/>
        <v>Key.SUS.9</v>
      </c>
      <c r="X9" s="27" t="s">
        <v>1108</v>
      </c>
      <c r="Y9" s="27" t="s">
        <v>1106</v>
      </c>
      <c r="Z9" s="27" t="s">
        <v>1107</v>
      </c>
    </row>
    <row r="10" spans="1:26" ht="7" customHeight="1" x14ac:dyDescent="0.35">
      <c r="A10" s="23">
        <v>10</v>
      </c>
      <c r="B10" s="24" t="s">
        <v>1071</v>
      </c>
      <c r="C10" s="24" t="s">
        <v>1097</v>
      </c>
      <c r="D10" s="24" t="s">
        <v>1153</v>
      </c>
      <c r="E10" s="24" t="s">
        <v>1154</v>
      </c>
      <c r="F10" s="40" t="s">
        <v>1133</v>
      </c>
      <c r="G10" s="33" t="s">
        <v>26</v>
      </c>
      <c r="H10" s="33" t="s">
        <v>26</v>
      </c>
      <c r="I10" s="33" t="s">
        <v>26</v>
      </c>
      <c r="J10" s="33" t="s">
        <v>26</v>
      </c>
      <c r="K10" s="33" t="s">
        <v>26</v>
      </c>
      <c r="L10" s="26" t="str">
        <f t="shared" si="0"/>
        <v>SUS</v>
      </c>
      <c r="M10" s="26" t="str">
        <f t="shared" si="0"/>
        <v>SUS.Ocupação</v>
      </c>
      <c r="N10" s="26" t="str">
        <f t="shared" si="0"/>
        <v>SUS.Ambientes</v>
      </c>
      <c r="O10" s="26" t="str">
        <f t="shared" si="1"/>
        <v>SUS.Posto</v>
      </c>
      <c r="P10" s="26" t="s">
        <v>1159</v>
      </c>
      <c r="Q10" s="26" t="s">
        <v>1160</v>
      </c>
      <c r="R10" s="39" t="s">
        <v>26</v>
      </c>
      <c r="S10" s="26" t="str">
        <f t="shared" si="3"/>
        <v>SUS.Ocupação</v>
      </c>
      <c r="T10" s="26" t="str">
        <f t="shared" si="4"/>
        <v>SUS.Ambientes</v>
      </c>
      <c r="U10" s="26" t="str">
        <f t="shared" si="5"/>
        <v>SUS.Posto</v>
      </c>
      <c r="V10" s="27" t="s">
        <v>1069</v>
      </c>
      <c r="W10" s="37" t="str">
        <f t="shared" si="2"/>
        <v>Key.SUS.10</v>
      </c>
      <c r="X10" s="27" t="s">
        <v>1108</v>
      </c>
      <c r="Y10" s="27" t="s">
        <v>1106</v>
      </c>
      <c r="Z10" s="27" t="s">
        <v>1107</v>
      </c>
    </row>
    <row r="11" spans="1:26" ht="7" customHeight="1" x14ac:dyDescent="0.35">
      <c r="A11" s="23">
        <v>11</v>
      </c>
      <c r="B11" s="24" t="s">
        <v>1071</v>
      </c>
      <c r="C11" s="24" t="s">
        <v>1097</v>
      </c>
      <c r="D11" s="24" t="s">
        <v>1153</v>
      </c>
      <c r="E11" s="24" t="s">
        <v>1154</v>
      </c>
      <c r="F11" s="40" t="s">
        <v>1134</v>
      </c>
      <c r="G11" s="33" t="s">
        <v>26</v>
      </c>
      <c r="H11" s="33" t="s">
        <v>26</v>
      </c>
      <c r="I11" s="33" t="s">
        <v>26</v>
      </c>
      <c r="J11" s="33" t="s">
        <v>26</v>
      </c>
      <c r="K11" s="33" t="s">
        <v>26</v>
      </c>
      <c r="L11" s="26" t="str">
        <f t="shared" si="0"/>
        <v>SUS</v>
      </c>
      <c r="M11" s="26" t="str">
        <f t="shared" si="0"/>
        <v>SUS.Ocupação</v>
      </c>
      <c r="N11" s="26" t="str">
        <f t="shared" si="0"/>
        <v>SUS.Ambientes</v>
      </c>
      <c r="O11" s="26" t="str">
        <f t="shared" si="1"/>
        <v>SUS.Quarto</v>
      </c>
      <c r="P11" s="26" t="s">
        <v>1135</v>
      </c>
      <c r="Q11" s="26" t="s">
        <v>1136</v>
      </c>
      <c r="R11" s="39" t="s">
        <v>26</v>
      </c>
      <c r="S11" s="26" t="str">
        <f t="shared" si="3"/>
        <v>SUS.Ocupação</v>
      </c>
      <c r="T11" s="26" t="str">
        <f t="shared" si="4"/>
        <v>SUS.Ambientes</v>
      </c>
      <c r="U11" s="26" t="str">
        <f t="shared" si="5"/>
        <v>SUS.Quarto</v>
      </c>
      <c r="V11" s="27" t="s">
        <v>1069</v>
      </c>
      <c r="W11" s="37" t="str">
        <f t="shared" si="2"/>
        <v>Key.SUS.11</v>
      </c>
      <c r="X11" s="27" t="s">
        <v>1108</v>
      </c>
      <c r="Y11" s="27" t="s">
        <v>1106</v>
      </c>
      <c r="Z11" s="27" t="s">
        <v>1107</v>
      </c>
    </row>
    <row r="12" spans="1:26" ht="7" customHeight="1" x14ac:dyDescent="0.35">
      <c r="A12" s="23">
        <v>12</v>
      </c>
      <c r="B12" s="24" t="s">
        <v>1071</v>
      </c>
      <c r="C12" s="24" t="s">
        <v>1097</v>
      </c>
      <c r="D12" s="24" t="s">
        <v>1153</v>
      </c>
      <c r="E12" s="24" t="s">
        <v>1154</v>
      </c>
      <c r="F12" s="44" t="s">
        <v>1137</v>
      </c>
      <c r="G12" s="33" t="s">
        <v>26</v>
      </c>
      <c r="H12" s="33" t="s">
        <v>26</v>
      </c>
      <c r="I12" s="33" t="s">
        <v>26</v>
      </c>
      <c r="J12" s="33" t="s">
        <v>26</v>
      </c>
      <c r="K12" s="33" t="s">
        <v>26</v>
      </c>
      <c r="L12" s="26" t="str">
        <f t="shared" si="0"/>
        <v>SUS</v>
      </c>
      <c r="M12" s="26" t="str">
        <f t="shared" si="0"/>
        <v>SUS.Ocupação</v>
      </c>
      <c r="N12" s="26" t="str">
        <f t="shared" si="0"/>
        <v>SUS.Ambientes</v>
      </c>
      <c r="O12" s="26" t="str">
        <f t="shared" si="1"/>
        <v>SUS.Sala</v>
      </c>
      <c r="P12" s="26" t="s">
        <v>1138</v>
      </c>
      <c r="Q12" s="26" t="s">
        <v>1139</v>
      </c>
      <c r="R12" s="39" t="s">
        <v>26</v>
      </c>
      <c r="S12" s="26" t="str">
        <f t="shared" si="3"/>
        <v>SUS.Ocupação</v>
      </c>
      <c r="T12" s="26" t="str">
        <f t="shared" si="4"/>
        <v>SUS.Ambientes</v>
      </c>
      <c r="U12" s="26" t="str">
        <f t="shared" si="5"/>
        <v>SUS.Sala</v>
      </c>
      <c r="V12" s="27" t="s">
        <v>1069</v>
      </c>
      <c r="W12" s="37" t="str">
        <f t="shared" si="2"/>
        <v>Key.SUS.12</v>
      </c>
      <c r="X12" s="27" t="s">
        <v>1108</v>
      </c>
      <c r="Y12" s="27" t="s">
        <v>1106</v>
      </c>
      <c r="Z12" s="27" t="s">
        <v>1107</v>
      </c>
    </row>
    <row r="13" spans="1:26" ht="7" customHeight="1" x14ac:dyDescent="0.35">
      <c r="A13" s="23">
        <v>13</v>
      </c>
      <c r="B13" s="24" t="s">
        <v>1071</v>
      </c>
      <c r="C13" s="24" t="s">
        <v>1097</v>
      </c>
      <c r="D13" s="24" t="s">
        <v>1153</v>
      </c>
      <c r="E13" s="24" t="s">
        <v>1155</v>
      </c>
      <c r="F13" s="25" t="s">
        <v>1075</v>
      </c>
      <c r="G13" s="33" t="s">
        <v>26</v>
      </c>
      <c r="H13" s="33" t="s">
        <v>26</v>
      </c>
      <c r="I13" s="33" t="s">
        <v>26</v>
      </c>
      <c r="J13" s="33" t="s">
        <v>26</v>
      </c>
      <c r="K13" s="33" t="s">
        <v>26</v>
      </c>
      <c r="L13" s="26" t="str">
        <f t="shared" si="0"/>
        <v>SUS</v>
      </c>
      <c r="M13" s="26" t="str">
        <f t="shared" si="0"/>
        <v>SUS.Ocupação</v>
      </c>
      <c r="N13" s="26" t="str">
        <f t="shared" si="0"/>
        <v>SUS.Funcional</v>
      </c>
      <c r="O13" s="26" t="str">
        <f t="shared" si="1"/>
        <v>SUS.Zoneamento</v>
      </c>
      <c r="P13" s="26" t="s">
        <v>1161</v>
      </c>
      <c r="Q13" s="26" t="s">
        <v>1162</v>
      </c>
      <c r="R13" s="39" t="s">
        <v>26</v>
      </c>
      <c r="S13" s="26" t="str">
        <f t="shared" si="3"/>
        <v>SUS.Ocupação</v>
      </c>
      <c r="T13" s="26" t="str">
        <f t="shared" si="4"/>
        <v>SUS.Funcional</v>
      </c>
      <c r="U13" s="26" t="str">
        <f t="shared" si="5"/>
        <v>SUS.Zoneamento</v>
      </c>
      <c r="V13" s="27" t="s">
        <v>1069</v>
      </c>
      <c r="W13" s="37" t="str">
        <f t="shared" si="2"/>
        <v>Key.SUS.13</v>
      </c>
      <c r="X13" s="27" t="s">
        <v>1110</v>
      </c>
      <c r="Y13" s="27" t="s">
        <v>1111</v>
      </c>
      <c r="Z13" s="27" t="s">
        <v>1107</v>
      </c>
    </row>
    <row r="14" spans="1:26" ht="7" customHeight="1" x14ac:dyDescent="0.35">
      <c r="A14" s="23">
        <v>14</v>
      </c>
      <c r="B14" s="24" t="s">
        <v>1071</v>
      </c>
      <c r="C14" s="24" t="s">
        <v>1097</v>
      </c>
      <c r="D14" s="24" t="s">
        <v>1153</v>
      </c>
      <c r="E14" s="24" t="s">
        <v>1155</v>
      </c>
      <c r="F14" s="25" t="s">
        <v>1073</v>
      </c>
      <c r="G14" s="33" t="s">
        <v>26</v>
      </c>
      <c r="H14" s="33" t="s">
        <v>26</v>
      </c>
      <c r="I14" s="33" t="s">
        <v>26</v>
      </c>
      <c r="J14" s="33" t="s">
        <v>26</v>
      </c>
      <c r="K14" s="33" t="s">
        <v>26</v>
      </c>
      <c r="L14" s="26" t="str">
        <f t="shared" si="0"/>
        <v>SUS</v>
      </c>
      <c r="M14" s="26" t="str">
        <f t="shared" si="0"/>
        <v>SUS.Ocupação</v>
      </c>
      <c r="N14" s="26" t="str">
        <f t="shared" si="0"/>
        <v>SUS.Funcional</v>
      </c>
      <c r="O14" s="26" t="str">
        <f t="shared" si="1"/>
        <v>SUS.Unidade.Funcional</v>
      </c>
      <c r="P14" s="26" t="s">
        <v>1163</v>
      </c>
      <c r="Q14" s="26" t="s">
        <v>1164</v>
      </c>
      <c r="R14" s="39" t="s">
        <v>26</v>
      </c>
      <c r="S14" s="26" t="str">
        <f t="shared" si="3"/>
        <v>SUS.Ocupação</v>
      </c>
      <c r="T14" s="26" t="str">
        <f t="shared" si="4"/>
        <v>SUS.Funcional</v>
      </c>
      <c r="U14" s="26" t="str">
        <f t="shared" si="5"/>
        <v>SUS.Unidade.Funcional</v>
      </c>
      <c r="V14" s="27" t="s">
        <v>1069</v>
      </c>
      <c r="W14" s="37" t="str">
        <f t="shared" si="2"/>
        <v>Key.SUS.14</v>
      </c>
      <c r="X14" s="27" t="s">
        <v>26</v>
      </c>
      <c r="Y14" s="27" t="s">
        <v>26</v>
      </c>
      <c r="Z14" s="27" t="s">
        <v>1109</v>
      </c>
    </row>
    <row r="15" spans="1:26" ht="7" customHeight="1" x14ac:dyDescent="0.35">
      <c r="A15" s="23">
        <v>15</v>
      </c>
      <c r="B15" s="24" t="s">
        <v>1071</v>
      </c>
      <c r="C15" s="24" t="s">
        <v>1097</v>
      </c>
      <c r="D15" s="24" t="s">
        <v>1153</v>
      </c>
      <c r="E15" s="24" t="s">
        <v>1155</v>
      </c>
      <c r="F15" s="25" t="s">
        <v>1074</v>
      </c>
      <c r="G15" s="33" t="s">
        <v>26</v>
      </c>
      <c r="H15" s="33" t="s">
        <v>26</v>
      </c>
      <c r="I15" s="33" t="s">
        <v>26</v>
      </c>
      <c r="J15" s="33" t="s">
        <v>26</v>
      </c>
      <c r="K15" s="33" t="s">
        <v>26</v>
      </c>
      <c r="L15" s="26" t="str">
        <f t="shared" si="0"/>
        <v>SUS</v>
      </c>
      <c r="M15" s="26" t="str">
        <f t="shared" si="0"/>
        <v>SUS.Ocupação</v>
      </c>
      <c r="N15" s="26" t="str">
        <f t="shared" si="0"/>
        <v>SUS.Funcional</v>
      </c>
      <c r="O15" s="26" t="str">
        <f t="shared" si="1"/>
        <v>SUS.Setor</v>
      </c>
      <c r="P15" s="26" t="s">
        <v>1165</v>
      </c>
      <c r="Q15" s="26" t="s">
        <v>1166</v>
      </c>
      <c r="R15" s="39" t="s">
        <v>26</v>
      </c>
      <c r="S15" s="26" t="str">
        <f t="shared" si="3"/>
        <v>SUS.Ocupação</v>
      </c>
      <c r="T15" s="26" t="str">
        <f t="shared" si="4"/>
        <v>SUS.Funcional</v>
      </c>
      <c r="U15" s="26" t="str">
        <f t="shared" si="5"/>
        <v>SUS.Setor</v>
      </c>
      <c r="V15" s="27" t="s">
        <v>1069</v>
      </c>
      <c r="W15" s="37" t="str">
        <f t="shared" si="2"/>
        <v>Key.SUS.15</v>
      </c>
      <c r="X15" s="27" t="s">
        <v>26</v>
      </c>
      <c r="Y15" s="27" t="s">
        <v>26</v>
      </c>
      <c r="Z15" s="27" t="s">
        <v>1109</v>
      </c>
    </row>
    <row r="16" spans="1:26" ht="7" customHeight="1" x14ac:dyDescent="0.35">
      <c r="A16" s="23">
        <v>16</v>
      </c>
      <c r="B16" s="24" t="s">
        <v>1071</v>
      </c>
      <c r="C16" s="24" t="s">
        <v>1097</v>
      </c>
      <c r="D16" s="24" t="s">
        <v>1157</v>
      </c>
      <c r="E16" s="24" t="s">
        <v>1156</v>
      </c>
      <c r="F16" s="25" t="s">
        <v>1076</v>
      </c>
      <c r="G16" s="33" t="s">
        <v>26</v>
      </c>
      <c r="H16" s="33" t="s">
        <v>26</v>
      </c>
      <c r="I16" s="33" t="s">
        <v>26</v>
      </c>
      <c r="J16" s="33" t="s">
        <v>26</v>
      </c>
      <c r="K16" s="33" t="s">
        <v>26</v>
      </c>
      <c r="L16" s="26" t="str">
        <f t="shared" si="0"/>
        <v>SUS</v>
      </c>
      <c r="M16" s="26" t="str">
        <f t="shared" si="0"/>
        <v>SUS.Assistência.Médica</v>
      </c>
      <c r="N16" s="26" t="str">
        <f t="shared" si="0"/>
        <v>SUS.Equipamentos</v>
      </c>
      <c r="O16" s="26" t="str">
        <f t="shared" si="1"/>
        <v>SUS.Equipamento</v>
      </c>
      <c r="P16" s="26" t="s">
        <v>1140</v>
      </c>
      <c r="Q16" s="26" t="s">
        <v>1141</v>
      </c>
      <c r="R16" s="39" t="s">
        <v>26</v>
      </c>
      <c r="S16" s="26" t="str">
        <f t="shared" si="3"/>
        <v>SUS.Assistência.Médica</v>
      </c>
      <c r="T16" s="26" t="str">
        <f t="shared" si="4"/>
        <v>SUS.Equipamentos</v>
      </c>
      <c r="U16" s="26" t="str">
        <f t="shared" si="5"/>
        <v>SUS.Equipamento</v>
      </c>
      <c r="V16" s="27" t="s">
        <v>1069</v>
      </c>
      <c r="W16" s="37" t="str">
        <f t="shared" si="2"/>
        <v>Key.SUS.16</v>
      </c>
      <c r="X16" s="27" t="s">
        <v>1168</v>
      </c>
      <c r="Y16" s="27" t="s">
        <v>1112</v>
      </c>
      <c r="Z16" s="27" t="s">
        <v>1113</v>
      </c>
    </row>
    <row r="17" spans="1:26" ht="7" customHeight="1" x14ac:dyDescent="0.35">
      <c r="A17" s="23">
        <v>17</v>
      </c>
      <c r="B17" s="24" t="s">
        <v>1071</v>
      </c>
      <c r="C17" s="24" t="s">
        <v>1097</v>
      </c>
      <c r="D17" s="24" t="s">
        <v>1157</v>
      </c>
      <c r="E17" s="24" t="s">
        <v>1156</v>
      </c>
      <c r="F17" s="25" t="s">
        <v>1077</v>
      </c>
      <c r="G17" s="33" t="s">
        <v>26</v>
      </c>
      <c r="H17" s="33" t="s">
        <v>26</v>
      </c>
      <c r="I17" s="33" t="s">
        <v>26</v>
      </c>
      <c r="J17" s="33" t="s">
        <v>26</v>
      </c>
      <c r="K17" s="33" t="s">
        <v>26</v>
      </c>
      <c r="L17" s="26" t="str">
        <f t="shared" si="0"/>
        <v>SUS</v>
      </c>
      <c r="M17" s="26" t="str">
        <f t="shared" si="0"/>
        <v>SUS.Assistência.Médica</v>
      </c>
      <c r="N17" s="26" t="str">
        <f t="shared" si="0"/>
        <v>SUS.Equipamentos</v>
      </c>
      <c r="O17" s="26" t="str">
        <f t="shared" si="1"/>
        <v>SUS.Dispositivo</v>
      </c>
      <c r="P17" s="26" t="s">
        <v>1142</v>
      </c>
      <c r="Q17" s="26" t="s">
        <v>1143</v>
      </c>
      <c r="R17" s="39" t="s">
        <v>26</v>
      </c>
      <c r="S17" s="26" t="str">
        <f t="shared" si="3"/>
        <v>SUS.Assistência.Médica</v>
      </c>
      <c r="T17" s="26" t="str">
        <f t="shared" si="4"/>
        <v>SUS.Equipamentos</v>
      </c>
      <c r="U17" s="26" t="str">
        <f t="shared" si="5"/>
        <v>SUS.Dispositivo</v>
      </c>
      <c r="V17" s="27" t="s">
        <v>1069</v>
      </c>
      <c r="W17" s="37" t="str">
        <f t="shared" si="2"/>
        <v>Key.SUS.17</v>
      </c>
      <c r="X17" s="27" t="s">
        <v>1170</v>
      </c>
      <c r="Y17" s="27" t="s">
        <v>1112</v>
      </c>
      <c r="Z17" s="27" t="s">
        <v>1113</v>
      </c>
    </row>
    <row r="18" spans="1:26" customFormat="1" ht="6" customHeight="1" x14ac:dyDescent="0.3">
      <c r="A18" s="23">
        <v>18</v>
      </c>
      <c r="B18" s="24" t="s">
        <v>1071</v>
      </c>
      <c r="C18" s="24" t="s">
        <v>1097</v>
      </c>
      <c r="D18" s="24" t="s">
        <v>1157</v>
      </c>
      <c r="E18" s="24" t="s">
        <v>1156</v>
      </c>
      <c r="F18" s="25" t="s">
        <v>1078</v>
      </c>
      <c r="G18" s="33" t="s">
        <v>26</v>
      </c>
      <c r="H18" s="33" t="s">
        <v>26</v>
      </c>
      <c r="I18" s="33" t="s">
        <v>26</v>
      </c>
      <c r="J18" s="33" t="s">
        <v>26</v>
      </c>
      <c r="K18" s="33" t="s">
        <v>26</v>
      </c>
      <c r="L18" s="26" t="str">
        <f t="shared" si="0"/>
        <v>SUS</v>
      </c>
      <c r="M18" s="26" t="str">
        <f t="shared" si="0"/>
        <v>SUS.Assistência.Médica</v>
      </c>
      <c r="N18" s="26" t="str">
        <f t="shared" si="0"/>
        <v>SUS.Equipamentos</v>
      </c>
      <c r="O18" s="26" t="str">
        <f t="shared" si="1"/>
        <v>SUS.Mobília</v>
      </c>
      <c r="P18" s="26" t="s">
        <v>1144</v>
      </c>
      <c r="Q18" s="26" t="s">
        <v>1145</v>
      </c>
      <c r="R18" s="39" t="s">
        <v>26</v>
      </c>
      <c r="S18" s="26" t="str">
        <f t="shared" si="3"/>
        <v>SUS.Assistência.Médica</v>
      </c>
      <c r="T18" s="26" t="str">
        <f t="shared" si="4"/>
        <v>SUS.Equipamentos</v>
      </c>
      <c r="U18" s="26" t="str">
        <f t="shared" si="5"/>
        <v>SUS.Mobília</v>
      </c>
      <c r="V18" s="27" t="s">
        <v>1069</v>
      </c>
      <c r="W18" s="37" t="str">
        <f t="shared" si="2"/>
        <v>Key.SUS.18</v>
      </c>
      <c r="X18" s="27" t="s">
        <v>1167</v>
      </c>
      <c r="Y18" s="27" t="s">
        <v>1169</v>
      </c>
      <c r="Z18" s="27" t="s">
        <v>1113</v>
      </c>
    </row>
  </sheetData>
  <conditionalFormatting sqref="B3:R18 A2:A18">
    <cfRule type="cellIs" dxfId="9" priority="3" operator="equal">
      <formula>"null"</formula>
    </cfRule>
  </conditionalFormatting>
  <conditionalFormatting sqref="B2:XFD2 S3:XFD18">
    <cfRule type="cellIs" dxfId="8" priority="1" operator="equal">
      <formula>"null"</formula>
    </cfRule>
  </conditionalFormatting>
  <conditionalFormatting sqref="F2:F17">
    <cfRule type="duplicateValues" dxfId="7" priority="10"/>
  </conditionalFormatting>
  <conditionalFormatting sqref="F18">
    <cfRule type="duplicateValues" dxfId="6" priority="2"/>
    <cfRule type="duplicateValues" dxfId="5" priority="4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W18">
    <cfRule type="duplicateValues" dxfId="0" priority="5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5DE9-BD63-4EDF-814C-ADC7DFAABB6E}">
  <dimension ref="A1:U2"/>
  <sheetViews>
    <sheetView zoomScale="190" zoomScaleNormal="190" workbookViewId="0">
      <pane ySplit="1" topLeftCell="A2" activePane="bottomLeft" state="frozen"/>
      <selection pane="bottomLeft" activeCell="B2" sqref="B2"/>
    </sheetView>
  </sheetViews>
  <sheetFormatPr defaultRowHeight="10.75" x14ac:dyDescent="0.3"/>
  <cols>
    <col min="1" max="1" width="3.296875" bestFit="1" customWidth="1"/>
    <col min="2" max="21" width="7.69921875" bestFit="1" customWidth="1"/>
  </cols>
  <sheetData>
    <row r="1" spans="1:21" ht="15.45" x14ac:dyDescent="0.3">
      <c r="A1" s="14" t="s">
        <v>551</v>
      </c>
      <c r="B1" s="15" t="s">
        <v>573</v>
      </c>
      <c r="C1" s="15" t="s">
        <v>574</v>
      </c>
      <c r="D1" s="15" t="s">
        <v>575</v>
      </c>
      <c r="E1" s="15" t="s">
        <v>576</v>
      </c>
      <c r="F1" s="15" t="s">
        <v>577</v>
      </c>
      <c r="G1" s="15" t="s">
        <v>578</v>
      </c>
      <c r="H1" s="15" t="s">
        <v>579</v>
      </c>
      <c r="I1" s="15" t="s">
        <v>580</v>
      </c>
      <c r="J1" s="15" t="s">
        <v>581</v>
      </c>
      <c r="K1" s="15" t="s">
        <v>582</v>
      </c>
      <c r="L1" s="15" t="s">
        <v>583</v>
      </c>
      <c r="M1" s="15" t="s">
        <v>584</v>
      </c>
      <c r="N1" s="15" t="s">
        <v>585</v>
      </c>
      <c r="O1" s="15" t="s">
        <v>586</v>
      </c>
      <c r="P1" s="15" t="s">
        <v>587</v>
      </c>
      <c r="Q1" s="15" t="s">
        <v>588</v>
      </c>
      <c r="R1" s="15" t="s">
        <v>589</v>
      </c>
      <c r="S1" s="15" t="s">
        <v>590</v>
      </c>
      <c r="T1" s="15" t="s">
        <v>591</v>
      </c>
      <c r="U1" s="15" t="s">
        <v>592</v>
      </c>
    </row>
    <row r="2" spans="1:21" x14ac:dyDescent="0.3">
      <c r="A2" s="14">
        <v>2</v>
      </c>
      <c r="B2" s="16" t="s">
        <v>26</v>
      </c>
      <c r="C2" s="16" t="s">
        <v>26</v>
      </c>
      <c r="D2" s="16" t="s">
        <v>26</v>
      </c>
      <c r="E2" s="16" t="s">
        <v>26</v>
      </c>
      <c r="F2" s="16" t="s">
        <v>26</v>
      </c>
      <c r="G2" s="16" t="s">
        <v>26</v>
      </c>
      <c r="H2" s="16" t="s">
        <v>26</v>
      </c>
      <c r="I2" s="16" t="s">
        <v>26</v>
      </c>
      <c r="J2" s="16" t="s">
        <v>26</v>
      </c>
      <c r="K2" s="16" t="s">
        <v>26</v>
      </c>
      <c r="L2" s="16" t="s">
        <v>26</v>
      </c>
      <c r="M2" s="16" t="s">
        <v>26</v>
      </c>
      <c r="N2" s="16" t="s">
        <v>26</v>
      </c>
      <c r="O2" s="16" t="s">
        <v>26</v>
      </c>
      <c r="P2" s="16" t="s">
        <v>26</v>
      </c>
      <c r="Q2" s="16" t="s">
        <v>26</v>
      </c>
      <c r="R2" s="16" t="s">
        <v>26</v>
      </c>
      <c r="S2" s="16" t="s">
        <v>26</v>
      </c>
      <c r="T2" s="16" t="s">
        <v>26</v>
      </c>
      <c r="U2" s="16" t="s">
        <v>26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1699-AA28-4D60-8669-5674605C36B3}">
  <dimension ref="A1:C2"/>
  <sheetViews>
    <sheetView zoomScale="310" zoomScaleNormal="310" workbookViewId="0">
      <pane ySplit="1" topLeftCell="A2" activePane="bottomLeft" state="frozen"/>
      <selection pane="bottomLeft" activeCell="B1" sqref="B1:C1"/>
    </sheetView>
  </sheetViews>
  <sheetFormatPr defaultRowHeight="10.75" x14ac:dyDescent="0.3"/>
  <cols>
    <col min="1" max="1" width="2.69921875" customWidth="1"/>
    <col min="2" max="3" width="14.69921875" customWidth="1"/>
  </cols>
  <sheetData>
    <row r="1" spans="1:3" x14ac:dyDescent="0.3">
      <c r="A1" s="17">
        <v>1</v>
      </c>
      <c r="B1" s="18" t="s">
        <v>1098</v>
      </c>
      <c r="C1" s="18" t="s">
        <v>1099</v>
      </c>
    </row>
    <row r="2" spans="1:3" x14ac:dyDescent="0.3">
      <c r="A2" s="9">
        <v>2</v>
      </c>
      <c r="B2" s="19" t="s">
        <v>26</v>
      </c>
      <c r="C2" s="19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C5BB-8D15-494A-83A5-A8214C58707E}">
  <dimension ref="A1:U529"/>
  <sheetViews>
    <sheetView tabSelected="1" zoomScale="235" zoomScaleNormal="235" workbookViewId="0">
      <pane ySplit="1" topLeftCell="A2" activePane="bottomLeft" state="frozen"/>
      <selection pane="bottomLeft" activeCell="A10" sqref="A10:XFD10"/>
    </sheetView>
  </sheetViews>
  <sheetFormatPr defaultRowHeight="6" customHeight="1" x14ac:dyDescent="0.25"/>
  <cols>
    <col min="1" max="1" width="3.59765625" style="49" customWidth="1"/>
    <col min="2" max="2" width="11.296875" style="52" customWidth="1"/>
    <col min="3" max="3" width="12.19921875" style="47" customWidth="1"/>
    <col min="4" max="4" width="10.19921875" style="47" customWidth="1"/>
    <col min="5" max="5" width="12" style="47" customWidth="1"/>
    <col min="6" max="6" width="12.5" style="47" customWidth="1"/>
    <col min="7" max="7" width="7.19921875" style="47" customWidth="1"/>
    <col min="8" max="8" width="8.8984375" style="47" customWidth="1"/>
    <col min="9" max="9" width="53.09765625" style="47" bestFit="1" customWidth="1"/>
    <col min="10" max="10" width="6.09765625" style="52" customWidth="1"/>
    <col min="11" max="11" width="7.69921875" style="52" customWidth="1"/>
    <col min="12" max="12" width="5.69921875" style="52" customWidth="1"/>
    <col min="13" max="13" width="12.8984375" style="52" customWidth="1"/>
    <col min="14" max="14" width="7.59765625" style="52" customWidth="1"/>
    <col min="15" max="15" width="53.09765625" style="47" bestFit="1" customWidth="1"/>
    <col min="16" max="16" width="9" style="52" customWidth="1"/>
    <col min="17" max="17" width="3.5" style="7" customWidth="1"/>
    <col min="18" max="18" width="8.69921875" style="52" customWidth="1"/>
    <col min="19" max="19" width="3.5" style="7" customWidth="1"/>
    <col min="20" max="20" width="8.19921875" style="52" customWidth="1"/>
    <col min="21" max="21" width="4.69921875" style="7" customWidth="1"/>
    <col min="22" max="16384" width="8.796875" style="47"/>
  </cols>
  <sheetData>
    <row r="1" spans="1:21" ht="19.3" customHeight="1" x14ac:dyDescent="0.3">
      <c r="A1" s="45">
        <v>0</v>
      </c>
      <c r="B1" s="51" t="s">
        <v>0</v>
      </c>
      <c r="C1" s="46" t="s">
        <v>1171</v>
      </c>
      <c r="D1" s="51" t="s">
        <v>1</v>
      </c>
      <c r="E1" s="46" t="s">
        <v>2</v>
      </c>
      <c r="F1" s="51" t="s">
        <v>1</v>
      </c>
      <c r="G1" s="46" t="s">
        <v>2</v>
      </c>
      <c r="H1" s="51" t="s">
        <v>1</v>
      </c>
      <c r="I1" s="46" t="s">
        <v>2</v>
      </c>
      <c r="J1" s="51" t="s">
        <v>1</v>
      </c>
      <c r="K1" s="51" t="s">
        <v>2</v>
      </c>
      <c r="L1" s="51" t="s">
        <v>1</v>
      </c>
      <c r="M1" s="51" t="s">
        <v>1172</v>
      </c>
      <c r="N1" s="51" t="s">
        <v>1</v>
      </c>
      <c r="O1" s="46" t="s">
        <v>2</v>
      </c>
      <c r="P1" s="51" t="s">
        <v>1</v>
      </c>
      <c r="Q1" s="36" t="s">
        <v>1085</v>
      </c>
      <c r="R1" s="51" t="s">
        <v>1</v>
      </c>
      <c r="S1" s="6" t="s">
        <v>1085</v>
      </c>
      <c r="T1" s="51" t="s">
        <v>1</v>
      </c>
      <c r="U1" s="36" t="s">
        <v>1189</v>
      </c>
    </row>
    <row r="2" spans="1:21" ht="6" customHeight="1" x14ac:dyDescent="0.3">
      <c r="A2" s="48">
        <v>1</v>
      </c>
      <c r="B2" s="56" t="s">
        <v>1205</v>
      </c>
      <c r="C2" s="34" t="s">
        <v>1149</v>
      </c>
      <c r="D2" s="54" t="s">
        <v>26</v>
      </c>
      <c r="E2" s="55" t="s">
        <v>26</v>
      </c>
      <c r="F2" s="54" t="s">
        <v>26</v>
      </c>
      <c r="G2" s="55" t="s">
        <v>26</v>
      </c>
      <c r="H2" s="32" t="s">
        <v>26</v>
      </c>
      <c r="I2" s="53" t="s">
        <v>26</v>
      </c>
      <c r="J2" s="32" t="s">
        <v>26</v>
      </c>
      <c r="K2" s="53" t="s">
        <v>26</v>
      </c>
      <c r="L2" s="32" t="s">
        <v>26</v>
      </c>
      <c r="M2" s="53" t="s">
        <v>26</v>
      </c>
      <c r="N2" s="32" t="s">
        <v>1025</v>
      </c>
      <c r="O2" s="53" t="s">
        <v>1206</v>
      </c>
      <c r="P2" s="32" t="s">
        <v>26</v>
      </c>
      <c r="Q2" s="50" t="s">
        <v>26</v>
      </c>
      <c r="R2" s="32" t="s">
        <v>26</v>
      </c>
      <c r="S2" s="50" t="s">
        <v>26</v>
      </c>
      <c r="T2" s="32" t="s">
        <v>26</v>
      </c>
      <c r="U2" s="50" t="s">
        <v>26</v>
      </c>
    </row>
    <row r="3" spans="1:21" ht="6" customHeight="1" x14ac:dyDescent="0.3">
      <c r="A3" s="48">
        <v>2</v>
      </c>
      <c r="B3" s="56" t="s">
        <v>1183</v>
      </c>
      <c r="C3" s="34" t="s">
        <v>1156</v>
      </c>
      <c r="D3" s="54" t="s">
        <v>1204</v>
      </c>
      <c r="E3" s="55" t="s">
        <v>1205</v>
      </c>
      <c r="F3" s="54" t="s">
        <v>26</v>
      </c>
      <c r="G3" s="55" t="s">
        <v>26</v>
      </c>
      <c r="H3" s="32" t="s">
        <v>1080</v>
      </c>
      <c r="I3" s="53" t="s">
        <v>1201</v>
      </c>
      <c r="J3" s="32" t="s">
        <v>26</v>
      </c>
      <c r="K3" s="53" t="s">
        <v>26</v>
      </c>
      <c r="L3" s="32" t="s">
        <v>26</v>
      </c>
      <c r="M3" s="53" t="s">
        <v>26</v>
      </c>
      <c r="N3" s="32" t="s">
        <v>1025</v>
      </c>
      <c r="O3" s="53" t="s">
        <v>1201</v>
      </c>
      <c r="P3" s="32" t="s">
        <v>26</v>
      </c>
      <c r="Q3" s="50" t="s">
        <v>26</v>
      </c>
      <c r="R3" s="32" t="s">
        <v>26</v>
      </c>
      <c r="S3" s="50" t="s">
        <v>26</v>
      </c>
      <c r="T3" s="32" t="s">
        <v>26</v>
      </c>
      <c r="U3" s="50" t="s">
        <v>26</v>
      </c>
    </row>
    <row r="4" spans="1:21" ht="6" customHeight="1" x14ac:dyDescent="0.3">
      <c r="A4" s="48">
        <v>3</v>
      </c>
      <c r="B4" s="56" t="s">
        <v>1181</v>
      </c>
      <c r="C4" s="34" t="s">
        <v>1156</v>
      </c>
      <c r="D4" s="54" t="s">
        <v>1204</v>
      </c>
      <c r="E4" s="55" t="s">
        <v>1205</v>
      </c>
      <c r="F4" s="54" t="s">
        <v>26</v>
      </c>
      <c r="G4" s="55" t="s">
        <v>26</v>
      </c>
      <c r="H4" s="32" t="s">
        <v>1080</v>
      </c>
      <c r="I4" s="53" t="s">
        <v>1215</v>
      </c>
      <c r="J4" s="32" t="s">
        <v>26</v>
      </c>
      <c r="K4" s="53" t="s">
        <v>26</v>
      </c>
      <c r="L4" s="32" t="s">
        <v>26</v>
      </c>
      <c r="M4" s="53" t="s">
        <v>26</v>
      </c>
      <c r="N4" s="32" t="s">
        <v>1025</v>
      </c>
      <c r="O4" s="53" t="s">
        <v>1215</v>
      </c>
      <c r="P4" s="32" t="s">
        <v>26</v>
      </c>
      <c r="Q4" s="50" t="s">
        <v>26</v>
      </c>
      <c r="R4" s="32" t="s">
        <v>26</v>
      </c>
      <c r="S4" s="50" t="s">
        <v>26</v>
      </c>
      <c r="T4" s="32" t="s">
        <v>26</v>
      </c>
      <c r="U4" s="50" t="s">
        <v>26</v>
      </c>
    </row>
    <row r="5" spans="1:21" ht="6" customHeight="1" x14ac:dyDescent="0.3">
      <c r="A5" s="48">
        <v>4</v>
      </c>
      <c r="B5" s="56" t="s">
        <v>1182</v>
      </c>
      <c r="C5" s="34" t="s">
        <v>1156</v>
      </c>
      <c r="D5" s="54" t="s">
        <v>1204</v>
      </c>
      <c r="E5" s="55" t="s">
        <v>1205</v>
      </c>
      <c r="F5" s="54" t="s">
        <v>26</v>
      </c>
      <c r="G5" s="55" t="s">
        <v>26</v>
      </c>
      <c r="H5" s="32" t="s">
        <v>1080</v>
      </c>
      <c r="I5" s="53" t="s">
        <v>1202</v>
      </c>
      <c r="J5" s="32" t="s">
        <v>26</v>
      </c>
      <c r="K5" s="53" t="s">
        <v>26</v>
      </c>
      <c r="L5" s="32" t="s">
        <v>26</v>
      </c>
      <c r="M5" s="53" t="s">
        <v>26</v>
      </c>
      <c r="N5" s="32" t="s">
        <v>1025</v>
      </c>
      <c r="O5" s="53" t="s">
        <v>1202</v>
      </c>
      <c r="P5" s="32" t="s">
        <v>26</v>
      </c>
      <c r="Q5" s="50" t="s">
        <v>26</v>
      </c>
      <c r="R5" s="32" t="s">
        <v>26</v>
      </c>
      <c r="S5" s="50" t="s">
        <v>26</v>
      </c>
      <c r="T5" s="32" t="s">
        <v>26</v>
      </c>
      <c r="U5" s="50" t="s">
        <v>26</v>
      </c>
    </row>
    <row r="6" spans="1:21" ht="6" customHeight="1" x14ac:dyDescent="0.3">
      <c r="A6" s="48">
        <v>5</v>
      </c>
      <c r="B6" s="56" t="s">
        <v>1185</v>
      </c>
      <c r="C6" s="34" t="s">
        <v>1156</v>
      </c>
      <c r="D6" s="54" t="s">
        <v>1204</v>
      </c>
      <c r="E6" s="55" t="s">
        <v>1205</v>
      </c>
      <c r="F6" s="54" t="s">
        <v>26</v>
      </c>
      <c r="G6" s="55" t="s">
        <v>26</v>
      </c>
      <c r="H6" s="32" t="s">
        <v>1080</v>
      </c>
      <c r="I6" s="53" t="s">
        <v>1203</v>
      </c>
      <c r="J6" s="32" t="s">
        <v>26</v>
      </c>
      <c r="K6" s="53" t="s">
        <v>26</v>
      </c>
      <c r="L6" s="32" t="s">
        <v>26</v>
      </c>
      <c r="M6" s="53" t="s">
        <v>26</v>
      </c>
      <c r="N6" s="32" t="s">
        <v>1025</v>
      </c>
      <c r="O6" s="53" t="s">
        <v>1203</v>
      </c>
      <c r="P6" s="32" t="s">
        <v>26</v>
      </c>
      <c r="Q6" s="50" t="s">
        <v>26</v>
      </c>
      <c r="R6" s="32" t="s">
        <v>26</v>
      </c>
      <c r="S6" s="50" t="s">
        <v>26</v>
      </c>
      <c r="T6" s="32" t="s">
        <v>26</v>
      </c>
      <c r="U6" s="50" t="s">
        <v>26</v>
      </c>
    </row>
    <row r="7" spans="1:21" ht="6" customHeight="1" x14ac:dyDescent="0.3">
      <c r="A7" s="48">
        <v>6</v>
      </c>
      <c r="B7" s="56" t="s">
        <v>1209</v>
      </c>
      <c r="C7" s="34" t="s">
        <v>1156</v>
      </c>
      <c r="D7" s="54" t="s">
        <v>1204</v>
      </c>
      <c r="E7" s="55" t="s">
        <v>1205</v>
      </c>
      <c r="F7" s="54" t="s">
        <v>26</v>
      </c>
      <c r="G7" s="55" t="s">
        <v>26</v>
      </c>
      <c r="H7" s="32" t="s">
        <v>1080</v>
      </c>
      <c r="I7" s="53" t="s">
        <v>1211</v>
      </c>
      <c r="J7" s="32" t="s">
        <v>26</v>
      </c>
      <c r="K7" s="53" t="s">
        <v>26</v>
      </c>
      <c r="L7" s="32" t="s">
        <v>26</v>
      </c>
      <c r="M7" s="53" t="s">
        <v>26</v>
      </c>
      <c r="N7" s="32" t="s">
        <v>1025</v>
      </c>
      <c r="O7" s="53" t="s">
        <v>1211</v>
      </c>
      <c r="P7" s="32" t="s">
        <v>26</v>
      </c>
      <c r="Q7" s="50" t="s">
        <v>26</v>
      </c>
      <c r="R7" s="32" t="s">
        <v>26</v>
      </c>
      <c r="S7" s="50" t="s">
        <v>26</v>
      </c>
      <c r="T7" s="32" t="s">
        <v>26</v>
      </c>
      <c r="U7" s="50" t="s">
        <v>26</v>
      </c>
    </row>
    <row r="8" spans="1:21" ht="6" customHeight="1" x14ac:dyDescent="0.3">
      <c r="A8" s="48">
        <v>7</v>
      </c>
      <c r="B8" s="56" t="s">
        <v>1214</v>
      </c>
      <c r="C8" s="34" t="s">
        <v>1156</v>
      </c>
      <c r="D8" s="54" t="s">
        <v>1204</v>
      </c>
      <c r="E8" s="55" t="s">
        <v>1205</v>
      </c>
      <c r="F8" s="54" t="s">
        <v>26</v>
      </c>
      <c r="G8" s="55" t="s">
        <v>26</v>
      </c>
      <c r="H8" s="32" t="s">
        <v>1080</v>
      </c>
      <c r="I8" s="53" t="s">
        <v>1213</v>
      </c>
      <c r="J8" s="32" t="s">
        <v>26</v>
      </c>
      <c r="K8" s="53" t="s">
        <v>26</v>
      </c>
      <c r="L8" s="32" t="s">
        <v>26</v>
      </c>
      <c r="M8" s="53" t="s">
        <v>26</v>
      </c>
      <c r="N8" s="32" t="s">
        <v>1025</v>
      </c>
      <c r="O8" s="53" t="s">
        <v>1213</v>
      </c>
      <c r="P8" s="32" t="s">
        <v>26</v>
      </c>
      <c r="Q8" s="50" t="s">
        <v>26</v>
      </c>
      <c r="R8" s="32" t="s">
        <v>26</v>
      </c>
      <c r="S8" s="50" t="s">
        <v>26</v>
      </c>
      <c r="T8" s="32" t="s">
        <v>26</v>
      </c>
      <c r="U8" s="50" t="s">
        <v>26</v>
      </c>
    </row>
    <row r="9" spans="1:21" ht="6" customHeight="1" x14ac:dyDescent="0.3">
      <c r="A9" s="48">
        <v>8</v>
      </c>
      <c r="B9" s="56" t="s">
        <v>1210</v>
      </c>
      <c r="C9" s="34" t="s">
        <v>1156</v>
      </c>
      <c r="D9" s="54" t="s">
        <v>1204</v>
      </c>
      <c r="E9" s="55" t="s">
        <v>1205</v>
      </c>
      <c r="F9" s="54" t="s">
        <v>26</v>
      </c>
      <c r="G9" s="55" t="s">
        <v>26</v>
      </c>
      <c r="H9" s="32" t="s">
        <v>1080</v>
      </c>
      <c r="I9" s="53" t="s">
        <v>1212</v>
      </c>
      <c r="J9" s="32" t="s">
        <v>26</v>
      </c>
      <c r="K9" s="53" t="s">
        <v>26</v>
      </c>
      <c r="L9" s="32" t="s">
        <v>26</v>
      </c>
      <c r="M9" s="53" t="s">
        <v>26</v>
      </c>
      <c r="N9" s="32" t="s">
        <v>1025</v>
      </c>
      <c r="O9" s="53" t="s">
        <v>1212</v>
      </c>
      <c r="P9" s="32" t="s">
        <v>26</v>
      </c>
      <c r="Q9" s="50" t="s">
        <v>26</v>
      </c>
      <c r="R9" s="32" t="s">
        <v>26</v>
      </c>
      <c r="S9" s="50" t="s">
        <v>26</v>
      </c>
      <c r="T9" s="32" t="s">
        <v>26</v>
      </c>
      <c r="U9" s="50" t="s">
        <v>26</v>
      </c>
    </row>
    <row r="10" spans="1:21" ht="6" customHeight="1" x14ac:dyDescent="0.3">
      <c r="A10" s="48">
        <v>9</v>
      </c>
      <c r="B10" s="56" t="s">
        <v>1216</v>
      </c>
      <c r="C10" s="34" t="s">
        <v>1156</v>
      </c>
      <c r="D10" s="54" t="s">
        <v>1204</v>
      </c>
      <c r="E10" s="55" t="s">
        <v>1205</v>
      </c>
      <c r="F10" s="54" t="s">
        <v>26</v>
      </c>
      <c r="G10" s="55" t="s">
        <v>26</v>
      </c>
      <c r="H10" s="32" t="s">
        <v>1080</v>
      </c>
      <c r="I10" s="53" t="s">
        <v>1217</v>
      </c>
      <c r="J10" s="32" t="s">
        <v>26</v>
      </c>
      <c r="K10" s="53" t="s">
        <v>26</v>
      </c>
      <c r="L10" s="32" t="s">
        <v>26</v>
      </c>
      <c r="M10" s="53" t="s">
        <v>26</v>
      </c>
      <c r="N10" s="32" t="s">
        <v>1025</v>
      </c>
      <c r="O10" s="53" t="s">
        <v>1212</v>
      </c>
      <c r="P10" s="32" t="s">
        <v>26</v>
      </c>
      <c r="Q10" s="50" t="s">
        <v>26</v>
      </c>
      <c r="R10" s="32" t="s">
        <v>26</v>
      </c>
      <c r="S10" s="50" t="s">
        <v>26</v>
      </c>
      <c r="T10" s="32" t="s">
        <v>26</v>
      </c>
      <c r="U10" s="50" t="s">
        <v>26</v>
      </c>
    </row>
    <row r="11" spans="1:21" ht="6" customHeight="1" x14ac:dyDescent="0.3">
      <c r="A11" s="48">
        <v>10</v>
      </c>
      <c r="B11" s="56" t="s">
        <v>30</v>
      </c>
      <c r="C11" s="34" t="str">
        <f>IF(VALUE(Q11)=1,"SUS.Equipamento",IF(VALUE(S11)=1,"SUS.Dispositivo","SUS.Mobília"))</f>
        <v>SUS.Dispositivo</v>
      </c>
      <c r="D11" s="54" t="s">
        <v>1204</v>
      </c>
      <c r="E11" s="55" t="s">
        <v>1205</v>
      </c>
      <c r="F11" s="54" t="s">
        <v>26</v>
      </c>
      <c r="G11" s="55" t="s">
        <v>26</v>
      </c>
      <c r="H11" s="32" t="s">
        <v>26</v>
      </c>
      <c r="I11" s="53" t="s">
        <v>26</v>
      </c>
      <c r="J11" s="32" t="s">
        <v>1079</v>
      </c>
      <c r="K11" s="53" t="str">
        <f>_xlfn.CONCAT("""",B11,"""")</f>
        <v>"EQU.001"</v>
      </c>
      <c r="L11" s="32" t="s">
        <v>1068</v>
      </c>
      <c r="M11" s="53" t="str">
        <f>IFERROR(_xlfn.CONCAT(LEFT(O11,FIND(" ",O11)-1),""""),O11)</f>
        <v>"Amalgamador"</v>
      </c>
      <c r="N11" s="32" t="s">
        <v>1025</v>
      </c>
      <c r="O11" s="53" t="s">
        <v>1093</v>
      </c>
      <c r="P11" s="32" t="s">
        <v>1080</v>
      </c>
      <c r="Q11" s="8">
        <v>0</v>
      </c>
      <c r="R11" s="32" t="s">
        <v>1081</v>
      </c>
      <c r="S11" s="8">
        <f>IF(AND(Q11=0, U11=0), 1, 0 )</f>
        <v>1</v>
      </c>
      <c r="T11" s="32" t="s">
        <v>1082</v>
      </c>
      <c r="U11" s="8">
        <v>0</v>
      </c>
    </row>
    <row r="12" spans="1:21" ht="6" customHeight="1" x14ac:dyDescent="0.3">
      <c r="A12" s="48">
        <v>11</v>
      </c>
      <c r="B12" s="56" t="s">
        <v>31</v>
      </c>
      <c r="C12" s="34" t="str">
        <f>IF(VALUE(Q12)=1,"SUS.Equipamento",IF(VALUE(S12)=1,"SUS.Dispositivo","SUS.Mobília"))</f>
        <v>SUS.Dispositivo</v>
      </c>
      <c r="D12" s="54" t="s">
        <v>1204</v>
      </c>
      <c r="E12" s="55" t="s">
        <v>1205</v>
      </c>
      <c r="F12" s="54" t="s">
        <v>1186</v>
      </c>
      <c r="G12" s="55" t="s">
        <v>1214</v>
      </c>
      <c r="H12" s="32" t="s">
        <v>26</v>
      </c>
      <c r="I12" s="53" t="s">
        <v>26</v>
      </c>
      <c r="J12" s="32" t="s">
        <v>1079</v>
      </c>
      <c r="K12" s="53" t="str">
        <f>_xlfn.CONCAT("""",B12,"""")</f>
        <v>"EQU.002"</v>
      </c>
      <c r="L12" s="32" t="s">
        <v>1068</v>
      </c>
      <c r="M12" s="53" t="str">
        <f>IFERROR(_xlfn.CONCAT(LEFT(O12,FIND(" ",O12)-1),""""),O12)</f>
        <v>"Analisador"</v>
      </c>
      <c r="N12" s="32" t="s">
        <v>1025</v>
      </c>
      <c r="O12" s="53" t="s">
        <v>600</v>
      </c>
      <c r="P12" s="32" t="s">
        <v>1080</v>
      </c>
      <c r="Q12" s="8">
        <v>0</v>
      </c>
      <c r="R12" s="32" t="s">
        <v>1081</v>
      </c>
      <c r="S12" s="8">
        <f>IF(AND(Q12=0, U12=0), 1, 0 )</f>
        <v>1</v>
      </c>
      <c r="T12" s="32" t="s">
        <v>1082</v>
      </c>
      <c r="U12" s="8">
        <v>0</v>
      </c>
    </row>
    <row r="13" spans="1:21" ht="6" customHeight="1" x14ac:dyDescent="0.3">
      <c r="A13" s="48">
        <v>12</v>
      </c>
      <c r="B13" s="56" t="s">
        <v>32</v>
      </c>
      <c r="C13" s="34" t="str">
        <f>IF(VALUE(Q13)=1,"SUS.Equipamento",IF(VALUE(S13)=1,"SUS.Dispositivo","SUS.Mobília"))</f>
        <v>SUS.Equipamento</v>
      </c>
      <c r="D13" s="54" t="s">
        <v>1204</v>
      </c>
      <c r="E13" s="55" t="s">
        <v>1205</v>
      </c>
      <c r="F13" s="54" t="s">
        <v>26</v>
      </c>
      <c r="G13" s="55" t="s">
        <v>26</v>
      </c>
      <c r="H13" s="32" t="s">
        <v>26</v>
      </c>
      <c r="I13" s="53" t="s">
        <v>26</v>
      </c>
      <c r="J13" s="32" t="s">
        <v>1079</v>
      </c>
      <c r="K13" s="53" t="str">
        <f>_xlfn.CONCAT("""",B13,"""")</f>
        <v>"EQU.003"</v>
      </c>
      <c r="L13" s="32" t="s">
        <v>1068</v>
      </c>
      <c r="M13" s="53" t="str">
        <f>IFERROR(_xlfn.CONCAT(LEFT(O13,FIND(" ",O13)-1),""""),O13)</f>
        <v>"Aparelho"</v>
      </c>
      <c r="N13" s="32" t="s">
        <v>1025</v>
      </c>
      <c r="O13" s="53" t="s">
        <v>601</v>
      </c>
      <c r="P13" s="32" t="s">
        <v>1080</v>
      </c>
      <c r="Q13" s="8">
        <v>1</v>
      </c>
      <c r="R13" s="32" t="s">
        <v>1081</v>
      </c>
      <c r="S13" s="8">
        <f>IF(AND(Q13=0, U13=0), 1, 0 )</f>
        <v>0</v>
      </c>
      <c r="T13" s="32" t="s">
        <v>1082</v>
      </c>
      <c r="U13" s="8">
        <v>0</v>
      </c>
    </row>
    <row r="14" spans="1:21" ht="6" customHeight="1" x14ac:dyDescent="0.3">
      <c r="A14" s="48">
        <v>13</v>
      </c>
      <c r="B14" s="56" t="s">
        <v>33</v>
      </c>
      <c r="C14" s="34" t="str">
        <f>IF(VALUE(Q14)=1,"SUS.Equipamento",IF(VALUE(S14)=1,"SUS.Dispositivo","SUS.Mobília"))</f>
        <v>SUS.Dispositivo</v>
      </c>
      <c r="D14" s="54" t="s">
        <v>1204</v>
      </c>
      <c r="E14" s="55" t="s">
        <v>1205</v>
      </c>
      <c r="F14" s="54" t="s">
        <v>1186</v>
      </c>
      <c r="G14" s="55" t="s">
        <v>1216</v>
      </c>
      <c r="H14" s="32" t="s">
        <v>26</v>
      </c>
      <c r="I14" s="53" t="s">
        <v>26</v>
      </c>
      <c r="J14" s="32" t="s">
        <v>1079</v>
      </c>
      <c r="K14" s="53" t="str">
        <f>_xlfn.CONCAT("""",B14,"""")</f>
        <v>"EQU.004"</v>
      </c>
      <c r="L14" s="32" t="s">
        <v>1068</v>
      </c>
      <c r="M14" s="53" t="str">
        <f>IFERROR(_xlfn.CONCAT(LEFT(O14,FIND(" ",O14)-1),""""),O14)</f>
        <v>"Analisador"</v>
      </c>
      <c r="N14" s="32" t="s">
        <v>1025</v>
      </c>
      <c r="O14" s="53" t="s">
        <v>602</v>
      </c>
      <c r="P14" s="32" t="s">
        <v>1080</v>
      </c>
      <c r="Q14" s="8">
        <v>0</v>
      </c>
      <c r="R14" s="32" t="s">
        <v>1081</v>
      </c>
      <c r="S14" s="8">
        <f>IF(AND(Q14=0, U14=0), 1, 0 )</f>
        <v>1</v>
      </c>
      <c r="T14" s="32" t="s">
        <v>1082</v>
      </c>
      <c r="U14" s="8">
        <v>0</v>
      </c>
    </row>
    <row r="15" spans="1:21" ht="6" customHeight="1" x14ac:dyDescent="0.3">
      <c r="A15" s="48">
        <v>14</v>
      </c>
      <c r="B15" s="56" t="s">
        <v>34</v>
      </c>
      <c r="C15" s="34" t="str">
        <f>IF(VALUE(Q15)=1,"SUS.Equipamento",IF(VALUE(S15)=1,"SUS.Dispositivo","SUS.Mobília"))</f>
        <v>SUS.Dispositivo</v>
      </c>
      <c r="D15" s="54" t="s">
        <v>1204</v>
      </c>
      <c r="E15" s="55" t="s">
        <v>1205</v>
      </c>
      <c r="F15" s="54" t="s">
        <v>26</v>
      </c>
      <c r="G15" s="55" t="s">
        <v>26</v>
      </c>
      <c r="H15" s="32" t="s">
        <v>26</v>
      </c>
      <c r="I15" s="53" t="s">
        <v>26</v>
      </c>
      <c r="J15" s="32" t="s">
        <v>1079</v>
      </c>
      <c r="K15" s="53" t="str">
        <f>_xlfn.CONCAT("""",B15,"""")</f>
        <v>"EQU.005"</v>
      </c>
      <c r="L15" s="32" t="s">
        <v>1068</v>
      </c>
      <c r="M15" s="53" t="str">
        <f>IFERROR(_xlfn.CONCAT(LEFT(O15,FIND(" ",O15)-1),""""),O15)</f>
        <v>"Aspirador"</v>
      </c>
      <c r="N15" s="32" t="s">
        <v>1025</v>
      </c>
      <c r="O15" s="53" t="s">
        <v>603</v>
      </c>
      <c r="P15" s="32" t="s">
        <v>1080</v>
      </c>
      <c r="Q15" s="8">
        <v>0</v>
      </c>
      <c r="R15" s="32" t="s">
        <v>1081</v>
      </c>
      <c r="S15" s="8">
        <f>IF(AND(Q15=0, U15=0), 1, 0 )</f>
        <v>1</v>
      </c>
      <c r="T15" s="32" t="s">
        <v>1082</v>
      </c>
      <c r="U15" s="8">
        <v>0</v>
      </c>
    </row>
    <row r="16" spans="1:21" ht="6" customHeight="1" x14ac:dyDescent="0.3">
      <c r="A16" s="48">
        <v>15</v>
      </c>
      <c r="B16" s="56" t="s">
        <v>35</v>
      </c>
      <c r="C16" s="34" t="str">
        <f>IF(VALUE(Q16)=1,"SUS.Equipamento",IF(VALUE(S16)=1,"SUS.Dispositivo","SUS.Mobília"))</f>
        <v>SUS.Dispositivo</v>
      </c>
      <c r="D16" s="54" t="s">
        <v>1204</v>
      </c>
      <c r="E16" s="55" t="s">
        <v>1205</v>
      </c>
      <c r="F16" s="54" t="s">
        <v>26</v>
      </c>
      <c r="G16" s="55" t="s">
        <v>26</v>
      </c>
      <c r="H16" s="32" t="s">
        <v>26</v>
      </c>
      <c r="I16" s="53" t="s">
        <v>26</v>
      </c>
      <c r="J16" s="32" t="s">
        <v>1079</v>
      </c>
      <c r="K16" s="53" t="str">
        <f>_xlfn.CONCAT("""",B16,"""")</f>
        <v>"EQU.006"</v>
      </c>
      <c r="L16" s="32" t="s">
        <v>1068</v>
      </c>
      <c r="M16" s="53" t="str">
        <f>IFERROR(_xlfn.CONCAT(LEFT(O16,FIND(" ",O16)-1),""""),O16)</f>
        <v>"Autoclave"</v>
      </c>
      <c r="N16" s="32" t="s">
        <v>1025</v>
      </c>
      <c r="O16" s="53" t="s">
        <v>604</v>
      </c>
      <c r="P16" s="32" t="s">
        <v>1080</v>
      </c>
      <c r="Q16" s="8">
        <v>0</v>
      </c>
      <c r="R16" s="32" t="s">
        <v>1081</v>
      </c>
      <c r="S16" s="8">
        <f>IF(AND(Q16=0, U16=0), 1, 0 )</f>
        <v>1</v>
      </c>
      <c r="T16" s="32" t="s">
        <v>1082</v>
      </c>
      <c r="U16" s="8">
        <v>0</v>
      </c>
    </row>
    <row r="17" spans="1:21" ht="6" customHeight="1" x14ac:dyDescent="0.3">
      <c r="A17" s="48">
        <v>16</v>
      </c>
      <c r="B17" s="56" t="s">
        <v>36</v>
      </c>
      <c r="C17" s="34" t="str">
        <f>IF(VALUE(Q17)=1,"SUS.Equipamento",IF(VALUE(S17)=1,"SUS.Dispositivo","SUS.Mobília"))</f>
        <v>SUS.Dispositivo</v>
      </c>
      <c r="D17" s="54" t="s">
        <v>1204</v>
      </c>
      <c r="E17" s="55" t="s">
        <v>1205</v>
      </c>
      <c r="F17" s="54" t="s">
        <v>1187</v>
      </c>
      <c r="G17" s="55" t="s">
        <v>1181</v>
      </c>
      <c r="H17" s="32" t="s">
        <v>26</v>
      </c>
      <c r="I17" s="53" t="s">
        <v>26</v>
      </c>
      <c r="J17" s="32" t="s">
        <v>1079</v>
      </c>
      <c r="K17" s="53" t="str">
        <f>_xlfn.CONCAT("""",B17,"""")</f>
        <v>"EQU.007"</v>
      </c>
      <c r="L17" s="32" t="s">
        <v>1068</v>
      </c>
      <c r="M17" s="53" t="str">
        <f>IFERROR(_xlfn.CONCAT(LEFT(O17,FIND(" ",O17)-1),""""),O17)</f>
        <v>"Avental"</v>
      </c>
      <c r="N17" s="32" t="s">
        <v>1025</v>
      </c>
      <c r="O17" s="53" t="s">
        <v>605</v>
      </c>
      <c r="P17" s="32" t="s">
        <v>1080</v>
      </c>
      <c r="Q17" s="8">
        <v>0</v>
      </c>
      <c r="R17" s="32" t="s">
        <v>1081</v>
      </c>
      <c r="S17" s="8">
        <f>IF(AND(Q17=0, U17=0), 1, 0 )</f>
        <v>1</v>
      </c>
      <c r="T17" s="32" t="s">
        <v>1082</v>
      </c>
      <c r="U17" s="8">
        <v>0</v>
      </c>
    </row>
    <row r="18" spans="1:21" ht="6" customHeight="1" x14ac:dyDescent="0.3">
      <c r="A18" s="48">
        <v>17</v>
      </c>
      <c r="B18" s="56" t="s">
        <v>37</v>
      </c>
      <c r="C18" s="34" t="str">
        <f>IF(VALUE(Q18)=1,"SUS.Equipamento",IF(VALUE(S18)=1,"SUS.Dispositivo","SUS.Mobília"))</f>
        <v>SUS.Equipamento</v>
      </c>
      <c r="D18" s="54" t="s">
        <v>1204</v>
      </c>
      <c r="E18" s="55" t="s">
        <v>1205</v>
      </c>
      <c r="F18" s="54" t="s">
        <v>1186</v>
      </c>
      <c r="G18" s="55" t="s">
        <v>1214</v>
      </c>
      <c r="H18" s="32" t="s">
        <v>26</v>
      </c>
      <c r="I18" s="53" t="s">
        <v>26</v>
      </c>
      <c r="J18" s="32" t="s">
        <v>1079</v>
      </c>
      <c r="K18" s="53" t="str">
        <f>_xlfn.CONCAT("""",B18,"""")</f>
        <v>"EQU.008"</v>
      </c>
      <c r="L18" s="32" t="s">
        <v>1068</v>
      </c>
      <c r="M18" s="53" t="str">
        <f>IFERROR(_xlfn.CONCAT(LEFT(O18,FIND(" ",O18)-1),""""),O18)</f>
        <v>"Balança"</v>
      </c>
      <c r="N18" s="32" t="s">
        <v>1025</v>
      </c>
      <c r="O18" s="53" t="s">
        <v>606</v>
      </c>
      <c r="P18" s="32" t="s">
        <v>1080</v>
      </c>
      <c r="Q18" s="8">
        <v>1</v>
      </c>
      <c r="R18" s="32" t="s">
        <v>1081</v>
      </c>
      <c r="S18" s="8">
        <f>IF(AND(Q18=0, U18=0), 1, 0 )</f>
        <v>0</v>
      </c>
      <c r="T18" s="32" t="s">
        <v>1082</v>
      </c>
      <c r="U18" s="8">
        <v>0</v>
      </c>
    </row>
    <row r="19" spans="1:21" ht="6" customHeight="1" x14ac:dyDescent="0.3">
      <c r="A19" s="48">
        <v>18</v>
      </c>
      <c r="B19" s="56" t="s">
        <v>38</v>
      </c>
      <c r="C19" s="34" t="str">
        <f>IF(VALUE(Q19)=1,"SUS.Equipamento",IF(VALUE(S19)=1,"SUS.Dispositivo","SUS.Mobília"))</f>
        <v>SUS.Equipamento</v>
      </c>
      <c r="D19" s="54" t="s">
        <v>1204</v>
      </c>
      <c r="E19" s="55" t="s">
        <v>1205</v>
      </c>
      <c r="F19" s="54" t="s">
        <v>1186</v>
      </c>
      <c r="G19" s="55" t="s">
        <v>1214</v>
      </c>
      <c r="H19" s="32" t="s">
        <v>26</v>
      </c>
      <c r="I19" s="53" t="s">
        <v>26</v>
      </c>
      <c r="J19" s="32" t="s">
        <v>1079</v>
      </c>
      <c r="K19" s="53" t="str">
        <f>_xlfn.CONCAT("""",B19,"""")</f>
        <v>"EQU.009"</v>
      </c>
      <c r="L19" s="32" t="s">
        <v>1068</v>
      </c>
      <c r="M19" s="53" t="str">
        <f>IFERROR(_xlfn.CONCAT(LEFT(O19,FIND(" ",O19)-1),""""),O19)</f>
        <v>"Balança"</v>
      </c>
      <c r="N19" s="32" t="s">
        <v>1025</v>
      </c>
      <c r="O19" s="53" t="s">
        <v>607</v>
      </c>
      <c r="P19" s="32" t="s">
        <v>1080</v>
      </c>
      <c r="Q19" s="8">
        <v>1</v>
      </c>
      <c r="R19" s="32" t="s">
        <v>1081</v>
      </c>
      <c r="S19" s="8">
        <f>IF(AND(Q19=0, U19=0), 1, 0 )</f>
        <v>0</v>
      </c>
      <c r="T19" s="32" t="s">
        <v>1082</v>
      </c>
      <c r="U19" s="8">
        <v>0</v>
      </c>
    </row>
    <row r="20" spans="1:21" ht="6" customHeight="1" x14ac:dyDescent="0.3">
      <c r="A20" s="48">
        <v>19</v>
      </c>
      <c r="B20" s="56" t="s">
        <v>39</v>
      </c>
      <c r="C20" s="34" t="str">
        <f>IF(VALUE(Q20)=1,"SUS.Equipamento",IF(VALUE(S20)=1,"SUS.Dispositivo","SUS.Mobília"))</f>
        <v>SUS.Mobília</v>
      </c>
      <c r="D20" s="54" t="s">
        <v>1204</v>
      </c>
      <c r="E20" s="55" t="s">
        <v>1205</v>
      </c>
      <c r="F20" s="54" t="s">
        <v>26</v>
      </c>
      <c r="G20" s="55" t="s">
        <v>26</v>
      </c>
      <c r="H20" s="32" t="s">
        <v>1190</v>
      </c>
      <c r="I20" s="53" t="s">
        <v>1191</v>
      </c>
      <c r="J20" s="32" t="s">
        <v>1079</v>
      </c>
      <c r="K20" s="53" t="str">
        <f>_xlfn.CONCAT("""",B20,"""")</f>
        <v>"EQU.010"</v>
      </c>
      <c r="L20" s="32" t="s">
        <v>1068</v>
      </c>
      <c r="M20" s="53" t="str">
        <f>IFERROR(_xlfn.CONCAT(LEFT(O20,FIND(" ",O20)-1),""""),O20)</f>
        <v>"Biombo"</v>
      </c>
      <c r="N20" s="32" t="s">
        <v>1025</v>
      </c>
      <c r="O20" s="53" t="s">
        <v>1094</v>
      </c>
      <c r="P20" s="32" t="s">
        <v>1080</v>
      </c>
      <c r="Q20" s="8">
        <v>0</v>
      </c>
      <c r="R20" s="32" t="s">
        <v>1081</v>
      </c>
      <c r="S20" s="8">
        <f>IF(AND(Q20=0, U20=0), 1, 0 )</f>
        <v>0</v>
      </c>
      <c r="T20" s="32" t="s">
        <v>1082</v>
      </c>
      <c r="U20" s="8">
        <v>1</v>
      </c>
    </row>
    <row r="21" spans="1:21" ht="6" customHeight="1" x14ac:dyDescent="0.3">
      <c r="A21" s="48">
        <v>20</v>
      </c>
      <c r="B21" s="56" t="s">
        <v>40</v>
      </c>
      <c r="C21" s="34" t="str">
        <f>IF(VALUE(Q21)=1,"SUS.Equipamento",IF(VALUE(S21)=1,"SUS.Dispositivo","SUS.Mobília"))</f>
        <v>SUS.Mobília</v>
      </c>
      <c r="D21" s="54" t="s">
        <v>1204</v>
      </c>
      <c r="E21" s="55" t="s">
        <v>1205</v>
      </c>
      <c r="F21" s="54" t="s">
        <v>26</v>
      </c>
      <c r="G21" s="55" t="s">
        <v>26</v>
      </c>
      <c r="H21" s="32" t="s">
        <v>1190</v>
      </c>
      <c r="I21" s="53" t="s">
        <v>1191</v>
      </c>
      <c r="J21" s="32" t="s">
        <v>1079</v>
      </c>
      <c r="K21" s="53" t="str">
        <f>_xlfn.CONCAT("""",B21,"""")</f>
        <v>"EQU.011"</v>
      </c>
      <c r="L21" s="32" t="s">
        <v>1068</v>
      </c>
      <c r="M21" s="53" t="str">
        <f>IFERROR(_xlfn.CONCAT(LEFT(O21,FIND(" ",O21)-1),""""),O21)</f>
        <v>"Biombo"</v>
      </c>
      <c r="N21" s="32" t="s">
        <v>1025</v>
      </c>
      <c r="O21" s="53" t="s">
        <v>608</v>
      </c>
      <c r="P21" s="32" t="s">
        <v>1080</v>
      </c>
      <c r="Q21" s="8">
        <v>0</v>
      </c>
      <c r="R21" s="32" t="s">
        <v>1081</v>
      </c>
      <c r="S21" s="8">
        <f>IF(AND(Q21=0, U21=0), 1, 0 )</f>
        <v>0</v>
      </c>
      <c r="T21" s="32" t="s">
        <v>1082</v>
      </c>
      <c r="U21" s="8">
        <v>1</v>
      </c>
    </row>
    <row r="22" spans="1:21" ht="6" customHeight="1" x14ac:dyDescent="0.3">
      <c r="A22" s="48">
        <v>21</v>
      </c>
      <c r="B22" s="56" t="s">
        <v>41</v>
      </c>
      <c r="C22" s="34" t="str">
        <f>IF(VALUE(Q22)=1,"SUS.Equipamento",IF(VALUE(S22)=1,"SUS.Dispositivo","SUS.Mobília"))</f>
        <v>SUS.Dispositivo</v>
      </c>
      <c r="D22" s="54" t="s">
        <v>1204</v>
      </c>
      <c r="E22" s="55" t="s">
        <v>1205</v>
      </c>
      <c r="F22" s="54" t="s">
        <v>26</v>
      </c>
      <c r="G22" s="55" t="s">
        <v>26</v>
      </c>
      <c r="H22" s="32" t="s">
        <v>26</v>
      </c>
      <c r="I22" s="53" t="s">
        <v>26</v>
      </c>
      <c r="J22" s="32" t="s">
        <v>1079</v>
      </c>
      <c r="K22" s="53" t="str">
        <f>_xlfn.CONCAT("""",B22,"""")</f>
        <v>"EQU.012"</v>
      </c>
      <c r="L22" s="32" t="s">
        <v>1068</v>
      </c>
      <c r="M22" s="53" t="str">
        <f>IFERROR(_xlfn.CONCAT(LEFT(O22,FIND(" ",O22)-1),""""),O22)</f>
        <v>"Braçadeira"</v>
      </c>
      <c r="N22" s="32" t="s">
        <v>1025</v>
      </c>
      <c r="O22" s="53" t="s">
        <v>609</v>
      </c>
      <c r="P22" s="32" t="s">
        <v>1080</v>
      </c>
      <c r="Q22" s="8">
        <v>0</v>
      </c>
      <c r="R22" s="32" t="s">
        <v>1081</v>
      </c>
      <c r="S22" s="8">
        <f>IF(AND(Q22=0, U22=0), 1, 0 )</f>
        <v>1</v>
      </c>
      <c r="T22" s="32" t="s">
        <v>1082</v>
      </c>
      <c r="U22" s="8">
        <v>0</v>
      </c>
    </row>
    <row r="23" spans="1:21" ht="6" customHeight="1" x14ac:dyDescent="0.3">
      <c r="A23" s="48">
        <v>22</v>
      </c>
      <c r="B23" s="56" t="s">
        <v>42</v>
      </c>
      <c r="C23" s="34" t="str">
        <f>IF(VALUE(Q23)=1,"SUS.Equipamento",IF(VALUE(S23)=1,"SUS.Dispositivo","SUS.Mobília"))</f>
        <v>SUS.Mobília</v>
      </c>
      <c r="D23" s="54" t="s">
        <v>1204</v>
      </c>
      <c r="E23" s="55" t="s">
        <v>1205</v>
      </c>
      <c r="F23" s="54" t="s">
        <v>26</v>
      </c>
      <c r="G23" s="55" t="s">
        <v>26</v>
      </c>
      <c r="H23" s="32" t="s">
        <v>1190</v>
      </c>
      <c r="I23" s="53" t="s">
        <v>1191</v>
      </c>
      <c r="J23" s="32" t="s">
        <v>1079</v>
      </c>
      <c r="K23" s="53" t="str">
        <f>_xlfn.CONCAT("""",B23,"""")</f>
        <v>"EQU.013"</v>
      </c>
      <c r="L23" s="32" t="s">
        <v>1068</v>
      </c>
      <c r="M23" s="53" t="str">
        <f>IFERROR(_xlfn.CONCAT(LEFT(O23,FIND(" ",O23)-1),""""),O23)</f>
        <v>"Cadeira"</v>
      </c>
      <c r="N23" s="32" t="s">
        <v>1025</v>
      </c>
      <c r="O23" s="53" t="s">
        <v>610</v>
      </c>
      <c r="P23" s="32" t="s">
        <v>1080</v>
      </c>
      <c r="Q23" s="8">
        <v>0</v>
      </c>
      <c r="R23" s="32" t="s">
        <v>1081</v>
      </c>
      <c r="S23" s="8">
        <f>IF(AND(Q23=0, U23=0), 1, 0 )</f>
        <v>0</v>
      </c>
      <c r="T23" s="32" t="s">
        <v>1082</v>
      </c>
      <c r="U23" s="8">
        <v>1</v>
      </c>
    </row>
    <row r="24" spans="1:21" ht="6" customHeight="1" x14ac:dyDescent="0.3">
      <c r="A24" s="48">
        <v>23</v>
      </c>
      <c r="B24" s="56" t="s">
        <v>43</v>
      </c>
      <c r="C24" s="34" t="str">
        <f>IF(VALUE(Q24)=1,"SUS.Equipamento",IF(VALUE(S24)=1,"SUS.Dispositivo","SUS.Mobília"))</f>
        <v>SUS.Mobília</v>
      </c>
      <c r="D24" s="54" t="s">
        <v>1204</v>
      </c>
      <c r="E24" s="55" t="s">
        <v>1205</v>
      </c>
      <c r="F24" s="54" t="s">
        <v>26</v>
      </c>
      <c r="G24" s="55" t="s">
        <v>26</v>
      </c>
      <c r="H24" s="32" t="s">
        <v>1190</v>
      </c>
      <c r="I24" s="53" t="s">
        <v>1192</v>
      </c>
      <c r="J24" s="32" t="s">
        <v>1079</v>
      </c>
      <c r="K24" s="53" t="str">
        <f>_xlfn.CONCAT("""",B24,"""")</f>
        <v>"EQU.014"</v>
      </c>
      <c r="L24" s="32" t="s">
        <v>1068</v>
      </c>
      <c r="M24" s="53" t="str">
        <f>IFERROR(_xlfn.CONCAT(LEFT(O24,FIND(" ",O24)-1),""""),O24)</f>
        <v>"Cadeira"</v>
      </c>
      <c r="N24" s="32" t="s">
        <v>1025</v>
      </c>
      <c r="O24" s="53" t="s">
        <v>611</v>
      </c>
      <c r="P24" s="32" t="s">
        <v>1080</v>
      </c>
      <c r="Q24" s="8">
        <v>0</v>
      </c>
      <c r="R24" s="32" t="s">
        <v>1081</v>
      </c>
      <c r="S24" s="8">
        <f>IF(AND(Q24=0, U24=0), 1, 0 )</f>
        <v>0</v>
      </c>
      <c r="T24" s="32" t="s">
        <v>1082</v>
      </c>
      <c r="U24" s="8">
        <v>1</v>
      </c>
    </row>
    <row r="25" spans="1:21" ht="6" customHeight="1" x14ac:dyDescent="0.3">
      <c r="A25" s="48">
        <v>24</v>
      </c>
      <c r="B25" s="56" t="s">
        <v>44</v>
      </c>
      <c r="C25" s="34" t="str">
        <f>IF(VALUE(Q25)=1,"SUS.Equipamento",IF(VALUE(S25)=1,"SUS.Dispositivo","SUS.Mobília"))</f>
        <v>SUS.Mobília</v>
      </c>
      <c r="D25" s="54" t="s">
        <v>1204</v>
      </c>
      <c r="E25" s="55" t="s">
        <v>1205</v>
      </c>
      <c r="F25" s="54" t="s">
        <v>26</v>
      </c>
      <c r="G25" s="55" t="s">
        <v>26</v>
      </c>
      <c r="H25" s="32" t="s">
        <v>1190</v>
      </c>
      <c r="I25" s="53" t="s">
        <v>1192</v>
      </c>
      <c r="J25" s="32" t="s">
        <v>1079</v>
      </c>
      <c r="K25" s="53" t="str">
        <f>_xlfn.CONCAT("""",B25,"""")</f>
        <v>"EQU.015"</v>
      </c>
      <c r="L25" s="32" t="s">
        <v>1068</v>
      </c>
      <c r="M25" s="53" t="str">
        <f>IFERROR(_xlfn.CONCAT(LEFT(O25,FIND(" ",O25)-1),""""),O25)</f>
        <v>"Cadeira"</v>
      </c>
      <c r="N25" s="32" t="s">
        <v>1025</v>
      </c>
      <c r="O25" s="53" t="s">
        <v>612</v>
      </c>
      <c r="P25" s="32" t="s">
        <v>1080</v>
      </c>
      <c r="Q25" s="8">
        <v>0</v>
      </c>
      <c r="R25" s="32" t="s">
        <v>1081</v>
      </c>
      <c r="S25" s="8">
        <f>IF(AND(Q25=0, U25=0), 1, 0 )</f>
        <v>0</v>
      </c>
      <c r="T25" s="32" t="s">
        <v>1082</v>
      </c>
      <c r="U25" s="8">
        <v>1</v>
      </c>
    </row>
    <row r="26" spans="1:21" ht="6" customHeight="1" x14ac:dyDescent="0.3">
      <c r="A26" s="48">
        <v>25</v>
      </c>
      <c r="B26" s="56" t="s">
        <v>45</v>
      </c>
      <c r="C26" s="34" t="str">
        <f>IF(VALUE(Q26)=1,"SUS.Equipamento",IF(VALUE(S26)=1,"SUS.Dispositivo","SUS.Mobília"))</f>
        <v>SUS.Equipamento</v>
      </c>
      <c r="D26" s="54" t="s">
        <v>1204</v>
      </c>
      <c r="E26" s="55" t="s">
        <v>1205</v>
      </c>
      <c r="F26" s="54" t="s">
        <v>26</v>
      </c>
      <c r="G26" s="55" t="s">
        <v>26</v>
      </c>
      <c r="H26" s="32" t="s">
        <v>26</v>
      </c>
      <c r="I26" s="53" t="s">
        <v>26</v>
      </c>
      <c r="J26" s="32" t="s">
        <v>1079</v>
      </c>
      <c r="K26" s="53" t="str">
        <f>_xlfn.CONCAT("""",B26,"""")</f>
        <v>"EQU.016"</v>
      </c>
      <c r="L26" s="32" t="s">
        <v>1068</v>
      </c>
      <c r="M26" s="53" t="str">
        <f>IFERROR(_xlfn.CONCAT(LEFT(O26,FIND(" ",O26)-1),""""),O26)</f>
        <v>"Geladeira"</v>
      </c>
      <c r="N26" s="32" t="s">
        <v>1025</v>
      </c>
      <c r="O26" s="53" t="s">
        <v>1095</v>
      </c>
      <c r="P26" s="32" t="s">
        <v>1080</v>
      </c>
      <c r="Q26" s="8">
        <v>1</v>
      </c>
      <c r="R26" s="32" t="s">
        <v>1081</v>
      </c>
      <c r="S26" s="8">
        <f>IF(AND(Q26=0, U26=0), 1, 0 )</f>
        <v>0</v>
      </c>
      <c r="T26" s="32" t="s">
        <v>1082</v>
      </c>
      <c r="U26" s="8">
        <v>0</v>
      </c>
    </row>
    <row r="27" spans="1:21" ht="6" customHeight="1" x14ac:dyDescent="0.3">
      <c r="A27" s="48">
        <v>26</v>
      </c>
      <c r="B27" s="56" t="s">
        <v>46</v>
      </c>
      <c r="C27" s="34" t="str">
        <f>IF(VALUE(Q27)=1,"SUS.Equipamento",IF(VALUE(S27)=1,"SUS.Dispositivo","SUS.Mobília"))</f>
        <v>SUS.Dispositivo</v>
      </c>
      <c r="D27" s="54" t="s">
        <v>1204</v>
      </c>
      <c r="E27" s="55" t="s">
        <v>1205</v>
      </c>
      <c r="F27" s="54" t="s">
        <v>26</v>
      </c>
      <c r="G27" s="55" t="s">
        <v>26</v>
      </c>
      <c r="H27" s="32" t="s">
        <v>26</v>
      </c>
      <c r="I27" s="53" t="s">
        <v>26</v>
      </c>
      <c r="J27" s="32" t="s">
        <v>1079</v>
      </c>
      <c r="K27" s="53" t="str">
        <f>_xlfn.CONCAT("""",B27,"""")</f>
        <v>"EQU.017"</v>
      </c>
      <c r="L27" s="32" t="s">
        <v>1068</v>
      </c>
      <c r="M27" s="53" t="str">
        <f>IFERROR(_xlfn.CONCAT(LEFT(O27,FIND(" ",O27)-1),""""),O27)</f>
        <v>"Caixa"</v>
      </c>
      <c r="N27" s="32" t="s">
        <v>1025</v>
      </c>
      <c r="O27" s="53" t="s">
        <v>613</v>
      </c>
      <c r="P27" s="32" t="s">
        <v>1080</v>
      </c>
      <c r="Q27" s="8">
        <v>0</v>
      </c>
      <c r="R27" s="32" t="s">
        <v>1081</v>
      </c>
      <c r="S27" s="8">
        <f>IF(AND(Q27=0, U27=0), 1, 0 )</f>
        <v>1</v>
      </c>
      <c r="T27" s="32" t="s">
        <v>1082</v>
      </c>
      <c r="U27" s="8">
        <v>0</v>
      </c>
    </row>
    <row r="28" spans="1:21" ht="6" customHeight="1" x14ac:dyDescent="0.3">
      <c r="A28" s="48">
        <v>27</v>
      </c>
      <c r="B28" s="56" t="s">
        <v>47</v>
      </c>
      <c r="C28" s="34" t="str">
        <f>IF(VALUE(Q28)=1,"SUS.Equipamento",IF(VALUE(S28)=1,"SUS.Dispositivo","SUS.Mobília"))</f>
        <v>SUS.Mobília</v>
      </c>
      <c r="D28" s="54" t="s">
        <v>1204</v>
      </c>
      <c r="E28" s="55" t="s">
        <v>1205</v>
      </c>
      <c r="F28" s="54" t="s">
        <v>26</v>
      </c>
      <c r="G28" s="55" t="s">
        <v>26</v>
      </c>
      <c r="H28" s="32" t="s">
        <v>1190</v>
      </c>
      <c r="I28" s="53" t="s">
        <v>1191</v>
      </c>
      <c r="J28" s="32" t="s">
        <v>1079</v>
      </c>
      <c r="K28" s="53" t="str">
        <f>_xlfn.CONCAT("""",B28,"""")</f>
        <v>"EQU.018"</v>
      </c>
      <c r="L28" s="32" t="s">
        <v>1068</v>
      </c>
      <c r="M28" s="53" t="str">
        <f>IFERROR(_xlfn.CONCAT(LEFT(O28,FIND(" ",O28)-1),""""),O28)</f>
        <v>"Cama"</v>
      </c>
      <c r="N28" s="32" t="s">
        <v>1025</v>
      </c>
      <c r="O28" s="53" t="s">
        <v>614</v>
      </c>
      <c r="P28" s="32" t="s">
        <v>1080</v>
      </c>
      <c r="Q28" s="8">
        <v>0</v>
      </c>
      <c r="R28" s="32" t="s">
        <v>1081</v>
      </c>
      <c r="S28" s="8">
        <f>IF(AND(Q28=0, U28=0), 1, 0 )</f>
        <v>0</v>
      </c>
      <c r="T28" s="32" t="s">
        <v>1082</v>
      </c>
      <c r="U28" s="8">
        <v>1</v>
      </c>
    </row>
    <row r="29" spans="1:21" ht="6" customHeight="1" x14ac:dyDescent="0.3">
      <c r="A29" s="48">
        <v>28</v>
      </c>
      <c r="B29" s="56" t="s">
        <v>48</v>
      </c>
      <c r="C29" s="34" t="str">
        <f>IF(VALUE(Q29)=1,"SUS.Equipamento",IF(VALUE(S29)=1,"SUS.Dispositivo","SUS.Mobília"))</f>
        <v>SUS.Mobília</v>
      </c>
      <c r="D29" s="54" t="s">
        <v>1204</v>
      </c>
      <c r="E29" s="55" t="s">
        <v>1205</v>
      </c>
      <c r="F29" s="54" t="s">
        <v>26</v>
      </c>
      <c r="G29" s="55" t="s">
        <v>26</v>
      </c>
      <c r="H29" s="32" t="s">
        <v>1190</v>
      </c>
      <c r="I29" s="53" t="s">
        <v>1191</v>
      </c>
      <c r="J29" s="32" t="s">
        <v>1079</v>
      </c>
      <c r="K29" s="53" t="str">
        <f>_xlfn.CONCAT("""",B29,"""")</f>
        <v>"EQU.019"</v>
      </c>
      <c r="L29" s="32" t="s">
        <v>1068</v>
      </c>
      <c r="M29" s="53" t="str">
        <f>IFERROR(_xlfn.CONCAT(LEFT(O29,FIND(" ",O29)-1),""""),O29)</f>
        <v>"Carro"</v>
      </c>
      <c r="N29" s="32" t="s">
        <v>1025</v>
      </c>
      <c r="O29" s="53" t="s">
        <v>615</v>
      </c>
      <c r="P29" s="32" t="s">
        <v>1080</v>
      </c>
      <c r="Q29" s="8">
        <v>0</v>
      </c>
      <c r="R29" s="32" t="s">
        <v>1081</v>
      </c>
      <c r="S29" s="8">
        <f>IF(AND(Q29=0, U29=0), 1, 0 )</f>
        <v>0</v>
      </c>
      <c r="T29" s="32" t="s">
        <v>1082</v>
      </c>
      <c r="U29" s="8">
        <v>1</v>
      </c>
    </row>
    <row r="30" spans="1:21" ht="6" customHeight="1" x14ac:dyDescent="0.3">
      <c r="A30" s="48">
        <v>29</v>
      </c>
      <c r="B30" s="56" t="s">
        <v>49</v>
      </c>
      <c r="C30" s="34" t="str">
        <f>IF(VALUE(Q30)=1,"SUS.Equipamento",IF(VALUE(S30)=1,"SUS.Dispositivo","SUS.Mobília"))</f>
        <v>SUS.Equipamento</v>
      </c>
      <c r="D30" s="54" t="s">
        <v>1204</v>
      </c>
      <c r="E30" s="55" t="s">
        <v>1205</v>
      </c>
      <c r="F30" s="54" t="s">
        <v>26</v>
      </c>
      <c r="G30" s="55" t="s">
        <v>26</v>
      </c>
      <c r="H30" s="32" t="s">
        <v>26</v>
      </c>
      <c r="I30" s="53" t="s">
        <v>26</v>
      </c>
      <c r="J30" s="32" t="s">
        <v>1079</v>
      </c>
      <c r="K30" s="53" t="str">
        <f>_xlfn.CONCAT("""",B30,"""")</f>
        <v>"EQU.020"</v>
      </c>
      <c r="L30" s="32" t="s">
        <v>1068</v>
      </c>
      <c r="M30" s="53" t="str">
        <f>IFERROR(_xlfn.CONCAT(LEFT(O30,FIND(" ",O30)-1),""""),O30)</f>
        <v>"Ceratômetro"</v>
      </c>
      <c r="N30" s="32" t="s">
        <v>1025</v>
      </c>
      <c r="O30" s="53" t="s">
        <v>1096</v>
      </c>
      <c r="P30" s="32" t="s">
        <v>1080</v>
      </c>
      <c r="Q30" s="8">
        <v>1</v>
      </c>
      <c r="R30" s="32" t="s">
        <v>1081</v>
      </c>
      <c r="S30" s="8">
        <f>IF(AND(Q30=0, U30=0), 1, 0 )</f>
        <v>0</v>
      </c>
      <c r="T30" s="32" t="s">
        <v>1082</v>
      </c>
      <c r="U30" s="8">
        <v>0</v>
      </c>
    </row>
    <row r="31" spans="1:21" ht="6" customHeight="1" x14ac:dyDescent="0.3">
      <c r="A31" s="48">
        <v>30</v>
      </c>
      <c r="B31" s="56" t="s">
        <v>50</v>
      </c>
      <c r="C31" s="34" t="str">
        <f>IF(VALUE(Q31)=1,"SUS.Equipamento",IF(VALUE(S31)=1,"SUS.Dispositivo","SUS.Mobília"))</f>
        <v>SUS.Dispositivo</v>
      </c>
      <c r="D31" s="54" t="s">
        <v>1204</v>
      </c>
      <c r="E31" s="55" t="s">
        <v>1205</v>
      </c>
      <c r="F31" s="54" t="s">
        <v>26</v>
      </c>
      <c r="G31" s="55" t="s">
        <v>26</v>
      </c>
      <c r="H31" s="32" t="s">
        <v>26</v>
      </c>
      <c r="I31" s="53" t="s">
        <v>26</v>
      </c>
      <c r="J31" s="32" t="s">
        <v>1079</v>
      </c>
      <c r="K31" s="53" t="str">
        <f>_xlfn.CONCAT("""",B31,"""")</f>
        <v>"EQU.021"</v>
      </c>
      <c r="L31" s="32" t="s">
        <v>1068</v>
      </c>
      <c r="M31" s="53" t="str">
        <f>IFERROR(_xlfn.CONCAT(LEFT(O31,FIND(" ",O31)-1),""""),O31)</f>
        <v>"Coluna"</v>
      </c>
      <c r="N31" s="32" t="s">
        <v>1025</v>
      </c>
      <c r="O31" s="53" t="s">
        <v>616</v>
      </c>
      <c r="P31" s="32" t="s">
        <v>1080</v>
      </c>
      <c r="Q31" s="8">
        <v>0</v>
      </c>
      <c r="R31" s="32" t="s">
        <v>1081</v>
      </c>
      <c r="S31" s="8">
        <f>IF(AND(Q31=0, U31=0), 1, 0 )</f>
        <v>1</v>
      </c>
      <c r="T31" s="32" t="s">
        <v>1082</v>
      </c>
      <c r="U31" s="8">
        <v>0</v>
      </c>
    </row>
    <row r="32" spans="1:21" ht="6" customHeight="1" x14ac:dyDescent="0.3">
      <c r="A32" s="48">
        <v>31</v>
      </c>
      <c r="B32" s="56" t="s">
        <v>51</v>
      </c>
      <c r="C32" s="34" t="str">
        <f>IF(VALUE(Q32)=1,"SUS.Equipamento",IF(VALUE(S32)=1,"SUS.Dispositivo","SUS.Mobília"))</f>
        <v>SUS.Dispositivo</v>
      </c>
      <c r="D32" s="54" t="s">
        <v>1204</v>
      </c>
      <c r="E32" s="55" t="s">
        <v>1205</v>
      </c>
      <c r="F32" s="54" t="s">
        <v>26</v>
      </c>
      <c r="G32" s="55" t="s">
        <v>26</v>
      </c>
      <c r="H32" s="32" t="s">
        <v>26</v>
      </c>
      <c r="I32" s="53" t="s">
        <v>26</v>
      </c>
      <c r="J32" s="32" t="s">
        <v>1079</v>
      </c>
      <c r="K32" s="53" t="str">
        <f>_xlfn.CONCAT("""",B32,"""")</f>
        <v>"EQU.022"</v>
      </c>
      <c r="L32" s="32" t="s">
        <v>1068</v>
      </c>
      <c r="M32" s="53" t="str">
        <f>IFERROR(_xlfn.CONCAT(LEFT(O32,FIND(" ",O32)-1),""""),O32)</f>
        <v>"Conjunto"</v>
      </c>
      <c r="N32" s="32" t="s">
        <v>1025</v>
      </c>
      <c r="O32" s="53" t="s">
        <v>617</v>
      </c>
      <c r="P32" s="32" t="s">
        <v>1080</v>
      </c>
      <c r="Q32" s="8">
        <v>0</v>
      </c>
      <c r="R32" s="32" t="s">
        <v>1081</v>
      </c>
      <c r="S32" s="8">
        <f>IF(AND(Q32=0, U32=0), 1, 0 )</f>
        <v>1</v>
      </c>
      <c r="T32" s="32" t="s">
        <v>1082</v>
      </c>
      <c r="U32" s="8">
        <v>0</v>
      </c>
    </row>
    <row r="33" spans="1:21" ht="6" customHeight="1" x14ac:dyDescent="0.3">
      <c r="A33" s="48">
        <v>32</v>
      </c>
      <c r="B33" s="56" t="s">
        <v>52</v>
      </c>
      <c r="C33" s="34" t="str">
        <f>IF(VALUE(Q33)=1,"SUS.Equipamento",IF(VALUE(S33)=1,"SUS.Dispositivo","SUS.Mobília"))</f>
        <v>SUS.Dispositivo</v>
      </c>
      <c r="D33" s="54" t="s">
        <v>1204</v>
      </c>
      <c r="E33" s="55" t="s">
        <v>1205</v>
      </c>
      <c r="F33" s="54" t="s">
        <v>26</v>
      </c>
      <c r="G33" s="55" t="s">
        <v>26</v>
      </c>
      <c r="H33" s="32" t="s">
        <v>26</v>
      </c>
      <c r="I33" s="53" t="s">
        <v>26</v>
      </c>
      <c r="J33" s="32" t="s">
        <v>1079</v>
      </c>
      <c r="K33" s="53" t="str">
        <f>_xlfn.CONCAT("""",B33,"""")</f>
        <v>"EQU.023"</v>
      </c>
      <c r="L33" s="32" t="s">
        <v>1068</v>
      </c>
      <c r="M33" s="53" t="str">
        <f>IFERROR(_xlfn.CONCAT(LEFT(O33,FIND(" ",O33)-1),""""),O33)</f>
        <v>"Conjunto"</v>
      </c>
      <c r="N33" s="32" t="s">
        <v>1025</v>
      </c>
      <c r="O33" s="53" t="s">
        <v>618</v>
      </c>
      <c r="P33" s="32" t="s">
        <v>1080</v>
      </c>
      <c r="Q33" s="8">
        <v>0</v>
      </c>
      <c r="R33" s="32" t="s">
        <v>1081</v>
      </c>
      <c r="S33" s="8">
        <f>IF(AND(Q33=0, U33=0), 1, 0 )</f>
        <v>1</v>
      </c>
      <c r="T33" s="32" t="s">
        <v>1082</v>
      </c>
      <c r="U33" s="8">
        <v>0</v>
      </c>
    </row>
    <row r="34" spans="1:21" ht="6" customHeight="1" x14ac:dyDescent="0.3">
      <c r="A34" s="48">
        <v>33</v>
      </c>
      <c r="B34" s="56" t="s">
        <v>53</v>
      </c>
      <c r="C34" s="34" t="str">
        <f>IF(VALUE(Q34)=1,"SUS.Equipamento",IF(VALUE(S34)=1,"SUS.Dispositivo","SUS.Mobília"))</f>
        <v>SUS.Dispositivo</v>
      </c>
      <c r="D34" s="54" t="s">
        <v>1204</v>
      </c>
      <c r="E34" s="55" t="s">
        <v>1205</v>
      </c>
      <c r="F34" s="54" t="s">
        <v>1187</v>
      </c>
      <c r="G34" s="55" t="s">
        <v>1181</v>
      </c>
      <c r="H34" s="32" t="s">
        <v>26</v>
      </c>
      <c r="I34" s="53" t="s">
        <v>26</v>
      </c>
      <c r="J34" s="32" t="s">
        <v>1079</v>
      </c>
      <c r="K34" s="53" t="str">
        <f>_xlfn.CONCAT("""",B34,"""")</f>
        <v>"EQU.024"</v>
      </c>
      <c r="L34" s="32" t="s">
        <v>1068</v>
      </c>
      <c r="M34" s="53" t="str">
        <f>IFERROR(_xlfn.CONCAT(LEFT(O34,FIND(" ",O34)-1),""""),O34)</f>
        <v>"Comadre"</v>
      </c>
      <c r="N34" s="32" t="s">
        <v>1025</v>
      </c>
      <c r="O34" s="53" t="s">
        <v>619</v>
      </c>
      <c r="P34" s="32" t="s">
        <v>1080</v>
      </c>
      <c r="Q34" s="8">
        <v>0</v>
      </c>
      <c r="R34" s="32" t="s">
        <v>1081</v>
      </c>
      <c r="S34" s="8">
        <f>IF(AND(Q34=0, U34=0), 1, 0 )</f>
        <v>1</v>
      </c>
      <c r="T34" s="32" t="s">
        <v>1082</v>
      </c>
      <c r="U34" s="8">
        <v>0</v>
      </c>
    </row>
    <row r="35" spans="1:21" ht="6" customHeight="1" x14ac:dyDescent="0.3">
      <c r="A35" s="48">
        <v>34</v>
      </c>
      <c r="B35" s="56" t="s">
        <v>54</v>
      </c>
      <c r="C35" s="34" t="str">
        <f>IF(VALUE(Q35)=1,"SUS.Equipamento",IF(VALUE(S35)=1,"SUS.Dispositivo","SUS.Mobília"))</f>
        <v>SUS.Dispositivo</v>
      </c>
      <c r="D35" s="54" t="s">
        <v>1204</v>
      </c>
      <c r="E35" s="55" t="s">
        <v>1205</v>
      </c>
      <c r="F35" s="54" t="s">
        <v>26</v>
      </c>
      <c r="G35" s="55" t="s">
        <v>26</v>
      </c>
      <c r="H35" s="32" t="s">
        <v>26</v>
      </c>
      <c r="I35" s="53" t="s">
        <v>26</v>
      </c>
      <c r="J35" s="32" t="s">
        <v>1079</v>
      </c>
      <c r="K35" s="53" t="str">
        <f>_xlfn.CONCAT("""",B35,"""")</f>
        <v>"EQU.025"</v>
      </c>
      <c r="L35" s="32" t="s">
        <v>1068</v>
      </c>
      <c r="M35" s="53" t="str">
        <f>IFERROR(_xlfn.CONCAT(LEFT(O35,FIND(" ",O35)-1),""""),O35)</f>
        <v>"Amnioscópio"</v>
      </c>
      <c r="N35" s="32" t="s">
        <v>1025</v>
      </c>
      <c r="O35" s="53" t="s">
        <v>620</v>
      </c>
      <c r="P35" s="32" t="s">
        <v>1080</v>
      </c>
      <c r="Q35" s="8">
        <v>0</v>
      </c>
      <c r="R35" s="32" t="s">
        <v>1081</v>
      </c>
      <c r="S35" s="8">
        <f>IF(AND(Q35=0, U35=0), 1, 0 )</f>
        <v>1</v>
      </c>
      <c r="T35" s="32" t="s">
        <v>1082</v>
      </c>
      <c r="U35" s="8">
        <v>0</v>
      </c>
    </row>
    <row r="36" spans="1:21" ht="6" customHeight="1" x14ac:dyDescent="0.3">
      <c r="A36" s="48">
        <v>35</v>
      </c>
      <c r="B36" s="56" t="s">
        <v>55</v>
      </c>
      <c r="C36" s="34" t="str">
        <f>IF(VALUE(Q36)=1,"SUS.Equipamento",IF(VALUE(S36)=1,"SUS.Dispositivo","SUS.Mobília"))</f>
        <v>SUS.Dispositivo</v>
      </c>
      <c r="D36" s="54" t="s">
        <v>1204</v>
      </c>
      <c r="E36" s="55" t="s">
        <v>1205</v>
      </c>
      <c r="F36" s="54" t="s">
        <v>26</v>
      </c>
      <c r="G36" s="55" t="s">
        <v>26</v>
      </c>
      <c r="H36" s="32" t="s">
        <v>26</v>
      </c>
      <c r="I36" s="53" t="s">
        <v>26</v>
      </c>
      <c r="J36" s="32" t="s">
        <v>1079</v>
      </c>
      <c r="K36" s="53" t="str">
        <f>_xlfn.CONCAT("""",B36,"""")</f>
        <v>"EQU.026"</v>
      </c>
      <c r="L36" s="32" t="s">
        <v>1068</v>
      </c>
      <c r="M36" s="53" t="str">
        <f>IFERROR(_xlfn.CONCAT(LEFT(O36,FIND(" ",O36)-1),""""),O36)</f>
        <v>"Capnógrafo"</v>
      </c>
      <c r="N36" s="32" t="s">
        <v>1025</v>
      </c>
      <c r="O36" s="53" t="s">
        <v>621</v>
      </c>
      <c r="P36" s="32" t="s">
        <v>1080</v>
      </c>
      <c r="Q36" s="8">
        <v>0</v>
      </c>
      <c r="R36" s="32" t="s">
        <v>1081</v>
      </c>
      <c r="S36" s="8">
        <f>IF(AND(Q36=0, U36=0), 1, 0 )</f>
        <v>1</v>
      </c>
      <c r="T36" s="32" t="s">
        <v>1082</v>
      </c>
      <c r="U36" s="8">
        <v>0</v>
      </c>
    </row>
    <row r="37" spans="1:21" ht="6" customHeight="1" x14ac:dyDescent="0.3">
      <c r="A37" s="48">
        <v>36</v>
      </c>
      <c r="B37" s="56" t="s">
        <v>56</v>
      </c>
      <c r="C37" s="34" t="str">
        <f>IF(VALUE(Q37)=1,"SUS.Equipamento",IF(VALUE(S37)=1,"SUS.Dispositivo","SUS.Mobília"))</f>
        <v>SUS.Equipamento</v>
      </c>
      <c r="D37" s="54" t="s">
        <v>1204</v>
      </c>
      <c r="E37" s="55" t="s">
        <v>1205</v>
      </c>
      <c r="F37" s="54" t="s">
        <v>26</v>
      </c>
      <c r="G37" s="55" t="s">
        <v>26</v>
      </c>
      <c r="H37" s="32" t="s">
        <v>26</v>
      </c>
      <c r="I37" s="53" t="s">
        <v>26</v>
      </c>
      <c r="J37" s="32" t="s">
        <v>1079</v>
      </c>
      <c r="K37" s="53" t="str">
        <f>_xlfn.CONCAT("""",B37,"""")</f>
        <v>"EQU.027"</v>
      </c>
      <c r="L37" s="32" t="s">
        <v>1068</v>
      </c>
      <c r="M37" s="53" t="str">
        <f>IFERROR(_xlfn.CONCAT(LEFT(O37,FIND(" ",O37)-1),""""),O37)</f>
        <v>"Dinamômetro"</v>
      </c>
      <c r="N37" s="32" t="s">
        <v>1025</v>
      </c>
      <c r="O37" s="53" t="s">
        <v>622</v>
      </c>
      <c r="P37" s="32" t="s">
        <v>1080</v>
      </c>
      <c r="Q37" s="8">
        <v>1</v>
      </c>
      <c r="R37" s="32" t="s">
        <v>1081</v>
      </c>
      <c r="S37" s="8">
        <f>IF(AND(Q37=0, U37=0), 1, 0 )</f>
        <v>0</v>
      </c>
      <c r="T37" s="32" t="s">
        <v>1082</v>
      </c>
      <c r="U37" s="8">
        <v>0</v>
      </c>
    </row>
    <row r="38" spans="1:21" ht="6" customHeight="1" x14ac:dyDescent="0.3">
      <c r="A38" s="48">
        <v>37</v>
      </c>
      <c r="B38" s="56" t="s">
        <v>57</v>
      </c>
      <c r="C38" s="34" t="str">
        <f>IF(VALUE(Q38)=1,"SUS.Equipamento",IF(VALUE(S38)=1,"SUS.Dispositivo","SUS.Mobília"))</f>
        <v>SUS.Dispositivo</v>
      </c>
      <c r="D38" s="54" t="s">
        <v>1204</v>
      </c>
      <c r="E38" s="55" t="s">
        <v>1205</v>
      </c>
      <c r="F38" s="54" t="s">
        <v>26</v>
      </c>
      <c r="G38" s="55" t="s">
        <v>26</v>
      </c>
      <c r="H38" s="32" t="s">
        <v>26</v>
      </c>
      <c r="I38" s="53" t="s">
        <v>26</v>
      </c>
      <c r="J38" s="32" t="s">
        <v>1079</v>
      </c>
      <c r="K38" s="53" t="str">
        <f>_xlfn.CONCAT("""",B38,"""")</f>
        <v>"EQU.028"</v>
      </c>
      <c r="L38" s="32" t="s">
        <v>1068</v>
      </c>
      <c r="M38" s="53" t="str">
        <f>IFERROR(_xlfn.CONCAT(LEFT(O38,FIND(" ",O38)-1),""""),O38)</f>
        <v>"Bisturi"</v>
      </c>
      <c r="N38" s="32" t="s">
        <v>1025</v>
      </c>
      <c r="O38" s="53" t="s">
        <v>623</v>
      </c>
      <c r="P38" s="32" t="s">
        <v>1080</v>
      </c>
      <c r="Q38" s="8">
        <v>0</v>
      </c>
      <c r="R38" s="32" t="s">
        <v>1081</v>
      </c>
      <c r="S38" s="8">
        <f>IF(AND(Q38=0, U38=0), 1, 0 )</f>
        <v>1</v>
      </c>
      <c r="T38" s="32" t="s">
        <v>1082</v>
      </c>
      <c r="U38" s="8">
        <v>0</v>
      </c>
    </row>
    <row r="39" spans="1:21" ht="6" customHeight="1" x14ac:dyDescent="0.3">
      <c r="A39" s="48">
        <v>38</v>
      </c>
      <c r="B39" s="56" t="s">
        <v>58</v>
      </c>
      <c r="C39" s="34" t="str">
        <f>IF(VALUE(Q39)=1,"SUS.Equipamento",IF(VALUE(S39)=1,"SUS.Dispositivo","SUS.Mobília"))</f>
        <v>SUS.Dispositivo</v>
      </c>
      <c r="D39" s="54" t="s">
        <v>1204</v>
      </c>
      <c r="E39" s="55" t="s">
        <v>1205</v>
      </c>
      <c r="F39" s="54" t="s">
        <v>26</v>
      </c>
      <c r="G39" s="55" t="s">
        <v>26</v>
      </c>
      <c r="H39" s="32" t="s">
        <v>26</v>
      </c>
      <c r="I39" s="53" t="s">
        <v>26</v>
      </c>
      <c r="J39" s="32" t="s">
        <v>1079</v>
      </c>
      <c r="K39" s="53" t="str">
        <f>_xlfn.CONCAT("""",B39,"""")</f>
        <v>"EQU.029"</v>
      </c>
      <c r="L39" s="32" t="s">
        <v>1068</v>
      </c>
      <c r="M39" s="53" t="str">
        <f>IFERROR(_xlfn.CONCAT(LEFT(O39,FIND(" ",O39)-1),""""),O39)</f>
        <v>"Umidificador"</v>
      </c>
      <c r="N39" s="32" t="s">
        <v>1025</v>
      </c>
      <c r="O39" s="53" t="s">
        <v>624</v>
      </c>
      <c r="P39" s="32" t="s">
        <v>1080</v>
      </c>
      <c r="Q39" s="8">
        <v>0</v>
      </c>
      <c r="R39" s="32" t="s">
        <v>1081</v>
      </c>
      <c r="S39" s="8">
        <f>IF(AND(Q39=0, U39=0), 1, 0 )</f>
        <v>1</v>
      </c>
      <c r="T39" s="32" t="s">
        <v>1082</v>
      </c>
      <c r="U39" s="8">
        <v>0</v>
      </c>
    </row>
    <row r="40" spans="1:21" ht="6" customHeight="1" x14ac:dyDescent="0.3">
      <c r="A40" s="48">
        <v>39</v>
      </c>
      <c r="B40" s="56" t="s">
        <v>59</v>
      </c>
      <c r="C40" s="34" t="str">
        <f>IF(VALUE(Q40)=1,"SUS.Equipamento",IF(VALUE(S40)=1,"SUS.Dispositivo","SUS.Mobília"))</f>
        <v>SUS.Dispositivo</v>
      </c>
      <c r="D40" s="54" t="s">
        <v>1204</v>
      </c>
      <c r="E40" s="55" t="s">
        <v>1205</v>
      </c>
      <c r="F40" s="54" t="s">
        <v>26</v>
      </c>
      <c r="G40" s="55" t="s">
        <v>26</v>
      </c>
      <c r="H40" s="32" t="s">
        <v>26</v>
      </c>
      <c r="I40" s="53" t="s">
        <v>26</v>
      </c>
      <c r="J40" s="32" t="s">
        <v>1079</v>
      </c>
      <c r="K40" s="53" t="str">
        <f>_xlfn.CONCAT("""",B40,"""")</f>
        <v>"EQU.030"</v>
      </c>
      <c r="L40" s="32" t="s">
        <v>1068</v>
      </c>
      <c r="M40" s="53" t="str">
        <f>IFERROR(_xlfn.CONCAT(LEFT(O40,FIND(" ",O40)-1),""""),O40)</f>
        <v>"Escada"</v>
      </c>
      <c r="N40" s="32" t="s">
        <v>1025</v>
      </c>
      <c r="O40" s="53" t="s">
        <v>625</v>
      </c>
      <c r="P40" s="32" t="s">
        <v>1080</v>
      </c>
      <c r="Q40" s="8">
        <v>0</v>
      </c>
      <c r="R40" s="32" t="s">
        <v>1081</v>
      </c>
      <c r="S40" s="8">
        <f>IF(AND(Q40=0, U40=0), 1, 0 )</f>
        <v>1</v>
      </c>
      <c r="T40" s="32" t="s">
        <v>1082</v>
      </c>
      <c r="U40" s="8">
        <v>0</v>
      </c>
    </row>
    <row r="41" spans="1:21" ht="6" customHeight="1" x14ac:dyDescent="0.3">
      <c r="A41" s="48">
        <v>40</v>
      </c>
      <c r="B41" s="56" t="s">
        <v>60</v>
      </c>
      <c r="C41" s="34" t="str">
        <f>IF(VALUE(Q41)=1,"SUS.Equipamento",IF(VALUE(S41)=1,"SUS.Dispositivo","SUS.Mobília"))</f>
        <v>SUS.Equipamento</v>
      </c>
      <c r="D41" s="54" t="s">
        <v>1204</v>
      </c>
      <c r="E41" s="55" t="s">
        <v>1205</v>
      </c>
      <c r="F41" s="54" t="s">
        <v>26</v>
      </c>
      <c r="G41" s="55" t="s">
        <v>26</v>
      </c>
      <c r="H41" s="32" t="s">
        <v>26</v>
      </c>
      <c r="I41" s="53" t="s">
        <v>26</v>
      </c>
      <c r="J41" s="32" t="s">
        <v>1079</v>
      </c>
      <c r="K41" s="53" t="str">
        <f>_xlfn.CONCAT("""",B41,"""")</f>
        <v>"EQU.031"</v>
      </c>
      <c r="L41" s="32" t="s">
        <v>1068</v>
      </c>
      <c r="M41" s="53" t="str">
        <f>IFERROR(_xlfn.CONCAT(LEFT(O41,FIND(" ",O41)-1),""""),O41)</f>
        <v>"Esfigmomanômetro"</v>
      </c>
      <c r="N41" s="32" t="s">
        <v>1025</v>
      </c>
      <c r="O41" s="53" t="s">
        <v>626</v>
      </c>
      <c r="P41" s="32" t="s">
        <v>1080</v>
      </c>
      <c r="Q41" s="8">
        <v>1</v>
      </c>
      <c r="R41" s="32" t="s">
        <v>1081</v>
      </c>
      <c r="S41" s="8">
        <f>IF(AND(Q41=0, U41=0), 1, 0 )</f>
        <v>0</v>
      </c>
      <c r="T41" s="32" t="s">
        <v>1082</v>
      </c>
      <c r="U41" s="8">
        <v>0</v>
      </c>
    </row>
    <row r="42" spans="1:21" ht="6" customHeight="1" x14ac:dyDescent="0.3">
      <c r="A42" s="48">
        <v>41</v>
      </c>
      <c r="B42" s="56" t="s">
        <v>61</v>
      </c>
      <c r="C42" s="34" t="str">
        <f>IF(VALUE(Q42)=1,"SUS.Equipamento",IF(VALUE(S42)=1,"SUS.Dispositivo","SUS.Mobília"))</f>
        <v>SUS.Equipamento</v>
      </c>
      <c r="D42" s="54" t="s">
        <v>1204</v>
      </c>
      <c r="E42" s="55" t="s">
        <v>1205</v>
      </c>
      <c r="F42" s="54" t="s">
        <v>26</v>
      </c>
      <c r="G42" s="55" t="s">
        <v>26</v>
      </c>
      <c r="H42" s="32" t="s">
        <v>26</v>
      </c>
      <c r="I42" s="53" t="s">
        <v>26</v>
      </c>
      <c r="J42" s="32" t="s">
        <v>1079</v>
      </c>
      <c r="K42" s="53" t="str">
        <f>_xlfn.CONCAT("""",B42,"""")</f>
        <v>"EQU.032"</v>
      </c>
      <c r="L42" s="32" t="s">
        <v>1068</v>
      </c>
      <c r="M42" s="53" t="str">
        <f>IFERROR(_xlfn.CONCAT(LEFT(O42,FIND(" ",O42)-1),""""),O42)</f>
        <v>"Esfignomanômetro"</v>
      </c>
      <c r="N42" s="32" t="s">
        <v>1025</v>
      </c>
      <c r="O42" s="53" t="s">
        <v>627</v>
      </c>
      <c r="P42" s="32" t="s">
        <v>1080</v>
      </c>
      <c r="Q42" s="8">
        <v>1</v>
      </c>
      <c r="R42" s="32" t="s">
        <v>1081</v>
      </c>
      <c r="S42" s="8">
        <f>IF(AND(Q42=0, U42=0), 1, 0 )</f>
        <v>0</v>
      </c>
      <c r="T42" s="32" t="s">
        <v>1082</v>
      </c>
      <c r="U42" s="8">
        <v>0</v>
      </c>
    </row>
    <row r="43" spans="1:21" ht="6" customHeight="1" x14ac:dyDescent="0.3">
      <c r="A43" s="48">
        <v>42</v>
      </c>
      <c r="B43" s="56" t="s">
        <v>62</v>
      </c>
      <c r="C43" s="34" t="str">
        <f>IF(VALUE(Q43)=1,"SUS.Equipamento",IF(VALUE(S43)=1,"SUS.Dispositivo","SUS.Mobília"))</f>
        <v>SUS.Equipamento</v>
      </c>
      <c r="D43" s="54" t="s">
        <v>1204</v>
      </c>
      <c r="E43" s="55" t="s">
        <v>1205</v>
      </c>
      <c r="F43" s="54" t="s">
        <v>26</v>
      </c>
      <c r="G43" s="55" t="s">
        <v>26</v>
      </c>
      <c r="H43" s="32" t="s">
        <v>26</v>
      </c>
      <c r="I43" s="53" t="s">
        <v>26</v>
      </c>
      <c r="J43" s="32" t="s">
        <v>1079</v>
      </c>
      <c r="K43" s="53" t="str">
        <f>_xlfn.CONCAT("""",B43,"""")</f>
        <v>"EQU.033"</v>
      </c>
      <c r="L43" s="32" t="s">
        <v>1068</v>
      </c>
      <c r="M43" s="53" t="str">
        <f>IFERROR(_xlfn.CONCAT(LEFT(O43,FIND(" ",O43)-1),""""),O43)</f>
        <v>"Cuba"</v>
      </c>
      <c r="N43" s="32" t="s">
        <v>1025</v>
      </c>
      <c r="O43" s="53" t="s">
        <v>628</v>
      </c>
      <c r="P43" s="32" t="s">
        <v>1080</v>
      </c>
      <c r="Q43" s="8">
        <v>1</v>
      </c>
      <c r="R43" s="32" t="s">
        <v>1081</v>
      </c>
      <c r="S43" s="8">
        <f>IF(AND(Q43=0, U43=0), 1, 0 )</f>
        <v>0</v>
      </c>
      <c r="T43" s="32" t="s">
        <v>1082</v>
      </c>
      <c r="U43" s="8">
        <v>0</v>
      </c>
    </row>
    <row r="44" spans="1:21" ht="6" customHeight="1" x14ac:dyDescent="0.3">
      <c r="A44" s="48">
        <v>43</v>
      </c>
      <c r="B44" s="56" t="s">
        <v>63</v>
      </c>
      <c r="C44" s="34" t="str">
        <f>IF(VALUE(Q44)=1,"SUS.Equipamento",IF(VALUE(S44)=1,"SUS.Dispositivo","SUS.Mobília"))</f>
        <v>SUS.Dispositivo</v>
      </c>
      <c r="D44" s="54" t="s">
        <v>1204</v>
      </c>
      <c r="E44" s="55" t="s">
        <v>1205</v>
      </c>
      <c r="F44" s="54" t="s">
        <v>26</v>
      </c>
      <c r="G44" s="55" t="s">
        <v>26</v>
      </c>
      <c r="H44" s="32" t="s">
        <v>26</v>
      </c>
      <c r="I44" s="53" t="s">
        <v>26</v>
      </c>
      <c r="J44" s="32" t="s">
        <v>1079</v>
      </c>
      <c r="K44" s="53" t="str">
        <f>_xlfn.CONCAT("""",B44,"""")</f>
        <v>"EQU.034"</v>
      </c>
      <c r="L44" s="32" t="s">
        <v>1068</v>
      </c>
      <c r="M44" s="53" t="str">
        <f>IFERROR(_xlfn.CONCAT(LEFT(O44,FIND(" ",O44)-1),""""),O44)</f>
        <v>"Espelho"</v>
      </c>
      <c r="N44" s="32" t="s">
        <v>1025</v>
      </c>
      <c r="O44" s="53" t="s">
        <v>629</v>
      </c>
      <c r="P44" s="32" t="s">
        <v>1080</v>
      </c>
      <c r="Q44" s="8">
        <v>0</v>
      </c>
      <c r="R44" s="32" t="s">
        <v>1081</v>
      </c>
      <c r="S44" s="8">
        <f>IF(AND(Q44=0, U44=0), 1, 0 )</f>
        <v>1</v>
      </c>
      <c r="T44" s="32" t="s">
        <v>1082</v>
      </c>
      <c r="U44" s="8">
        <v>0</v>
      </c>
    </row>
    <row r="45" spans="1:21" ht="6" customHeight="1" x14ac:dyDescent="0.3">
      <c r="A45" s="48">
        <v>44</v>
      </c>
      <c r="B45" s="56" t="s">
        <v>64</v>
      </c>
      <c r="C45" s="34" t="str">
        <f>IF(VALUE(Q45)=1,"SUS.Equipamento",IF(VALUE(S45)=1,"SUS.Dispositivo","SUS.Mobília"))</f>
        <v>SUS.Dispositivo</v>
      </c>
      <c r="D45" s="54" t="s">
        <v>1204</v>
      </c>
      <c r="E45" s="55" t="s">
        <v>1205</v>
      </c>
      <c r="F45" s="54" t="s">
        <v>26</v>
      </c>
      <c r="G45" s="55" t="s">
        <v>26</v>
      </c>
      <c r="H45" s="32" t="s">
        <v>26</v>
      </c>
      <c r="I45" s="53" t="s">
        <v>26</v>
      </c>
      <c r="J45" s="32" t="s">
        <v>1079</v>
      </c>
      <c r="K45" s="53" t="str">
        <f>_xlfn.CONCAT("""",B45,"""")</f>
        <v>"EQU.035"</v>
      </c>
      <c r="L45" s="32" t="s">
        <v>1068</v>
      </c>
      <c r="M45" s="53" t="str">
        <f>IFERROR(_xlfn.CONCAT(LEFT(O45,FIND(" ",O45)-1),""""),O45)</f>
        <v>"Balança"</v>
      </c>
      <c r="N45" s="32" t="s">
        <v>1025</v>
      </c>
      <c r="O45" s="53" t="s">
        <v>630</v>
      </c>
      <c r="P45" s="32" t="s">
        <v>1080</v>
      </c>
      <c r="Q45" s="8">
        <v>0</v>
      </c>
      <c r="R45" s="32" t="s">
        <v>1081</v>
      </c>
      <c r="S45" s="8">
        <f>IF(AND(Q45=0, U45=0), 1, 0 )</f>
        <v>1</v>
      </c>
      <c r="T45" s="32" t="s">
        <v>1082</v>
      </c>
      <c r="U45" s="8">
        <v>0</v>
      </c>
    </row>
    <row r="46" spans="1:21" ht="6" customHeight="1" x14ac:dyDescent="0.3">
      <c r="A46" s="48">
        <v>45</v>
      </c>
      <c r="B46" s="56" t="s">
        <v>65</v>
      </c>
      <c r="C46" s="34" t="str">
        <f>IF(VALUE(Q46)=1,"SUS.Equipamento",IF(VALUE(S46)=1,"SUS.Dispositivo","SUS.Mobília"))</f>
        <v>SUS.Dispositivo</v>
      </c>
      <c r="D46" s="54" t="s">
        <v>1204</v>
      </c>
      <c r="E46" s="55" t="s">
        <v>1205</v>
      </c>
      <c r="F46" s="54" t="s">
        <v>26</v>
      </c>
      <c r="G46" s="55" t="s">
        <v>26</v>
      </c>
      <c r="H46" s="32" t="s">
        <v>26</v>
      </c>
      <c r="I46" s="53" t="s">
        <v>26</v>
      </c>
      <c r="J46" s="32" t="s">
        <v>1079</v>
      </c>
      <c r="K46" s="53" t="str">
        <f>_xlfn.CONCAT("""",B46,"""")</f>
        <v>"EQU.036"</v>
      </c>
      <c r="L46" s="32" t="s">
        <v>1068</v>
      </c>
      <c r="M46" s="53" t="str">
        <f>IFERROR(_xlfn.CONCAT(LEFT(O46,FIND(" ",O46)-1),""""),O46)</f>
        <v>"Estetoscópio"</v>
      </c>
      <c r="N46" s="32" t="s">
        <v>1025</v>
      </c>
      <c r="O46" s="53" t="s">
        <v>631</v>
      </c>
      <c r="P46" s="32" t="s">
        <v>1080</v>
      </c>
      <c r="Q46" s="8">
        <v>0</v>
      </c>
      <c r="R46" s="32" t="s">
        <v>1081</v>
      </c>
      <c r="S46" s="8">
        <f>IF(AND(Q46=0, U46=0), 1, 0 )</f>
        <v>1</v>
      </c>
      <c r="T46" s="32" t="s">
        <v>1082</v>
      </c>
      <c r="U46" s="8">
        <v>0</v>
      </c>
    </row>
    <row r="47" spans="1:21" ht="6" customHeight="1" x14ac:dyDescent="0.3">
      <c r="A47" s="48">
        <v>46</v>
      </c>
      <c r="B47" s="56" t="s">
        <v>66</v>
      </c>
      <c r="C47" s="34" t="str">
        <f>IF(VALUE(Q47)=1,"SUS.Equipamento",IF(VALUE(S47)=1,"SUS.Dispositivo","SUS.Mobília"))</f>
        <v>SUS.Dispositivo</v>
      </c>
      <c r="D47" s="54" t="s">
        <v>1204</v>
      </c>
      <c r="E47" s="55" t="s">
        <v>1205</v>
      </c>
      <c r="F47" s="54" t="s">
        <v>26</v>
      </c>
      <c r="G47" s="55" t="s">
        <v>26</v>
      </c>
      <c r="H47" s="32" t="s">
        <v>26</v>
      </c>
      <c r="I47" s="53" t="s">
        <v>26</v>
      </c>
      <c r="J47" s="32" t="s">
        <v>1079</v>
      </c>
      <c r="K47" s="53" t="str">
        <f>_xlfn.CONCAT("""",B47,"""")</f>
        <v>"EQU.037"</v>
      </c>
      <c r="L47" s="32" t="s">
        <v>1068</v>
      </c>
      <c r="M47" s="53" t="str">
        <f>IFERROR(_xlfn.CONCAT(LEFT(O47,FIND(" ",O47)-1),""""),O47)</f>
        <v>"Balcão"</v>
      </c>
      <c r="N47" s="32" t="s">
        <v>1025</v>
      </c>
      <c r="O47" s="53" t="s">
        <v>632</v>
      </c>
      <c r="P47" s="32" t="s">
        <v>1080</v>
      </c>
      <c r="Q47" s="8">
        <v>0</v>
      </c>
      <c r="R47" s="32" t="s">
        <v>1081</v>
      </c>
      <c r="S47" s="8">
        <f>IF(AND(Q47=0, U47=0), 1, 0 )</f>
        <v>1</v>
      </c>
      <c r="T47" s="32" t="s">
        <v>1082</v>
      </c>
      <c r="U47" s="8">
        <v>0</v>
      </c>
    </row>
    <row r="48" spans="1:21" ht="6" customHeight="1" x14ac:dyDescent="0.3">
      <c r="A48" s="48">
        <v>47</v>
      </c>
      <c r="B48" s="56" t="s">
        <v>67</v>
      </c>
      <c r="C48" s="34" t="str">
        <f>IF(VALUE(Q48)=1,"SUS.Equipamento",IF(VALUE(S48)=1,"SUS.Dispositivo","SUS.Mobília"))</f>
        <v>SUS.Dispositivo</v>
      </c>
      <c r="D48" s="54" t="s">
        <v>1204</v>
      </c>
      <c r="E48" s="55" t="s">
        <v>1205</v>
      </c>
      <c r="F48" s="54" t="s">
        <v>26</v>
      </c>
      <c r="G48" s="55" t="s">
        <v>26</v>
      </c>
      <c r="H48" s="32" t="s">
        <v>26</v>
      </c>
      <c r="I48" s="53" t="s">
        <v>26</v>
      </c>
      <c r="J48" s="32" t="s">
        <v>1079</v>
      </c>
      <c r="K48" s="53" t="str">
        <f>_xlfn.CONCAT("""",B48,"""")</f>
        <v>"EQU.038"</v>
      </c>
      <c r="L48" s="32" t="s">
        <v>1068</v>
      </c>
      <c r="M48" s="53" t="str">
        <f>IFERROR(_xlfn.CONCAT(LEFT(O48,FIND(" ",O48)-1),""""),O48)</f>
        <v>"Balde"</v>
      </c>
      <c r="N48" s="32" t="s">
        <v>1025</v>
      </c>
      <c r="O48" s="53" t="s">
        <v>633</v>
      </c>
      <c r="P48" s="32" t="s">
        <v>1080</v>
      </c>
      <c r="Q48" s="8">
        <v>0</v>
      </c>
      <c r="R48" s="32" t="s">
        <v>1081</v>
      </c>
      <c r="S48" s="8">
        <f>IF(AND(Q48=0, U48=0), 1, 0 )</f>
        <v>1</v>
      </c>
      <c r="T48" s="32" t="s">
        <v>1082</v>
      </c>
      <c r="U48" s="8">
        <v>0</v>
      </c>
    </row>
    <row r="49" spans="1:21" ht="6" customHeight="1" x14ac:dyDescent="0.3">
      <c r="A49" s="48">
        <v>48</v>
      </c>
      <c r="B49" s="56" t="s">
        <v>68</v>
      </c>
      <c r="C49" s="34" t="str">
        <f>IF(VALUE(Q49)=1,"SUS.Equipamento",IF(VALUE(S49)=1,"SUS.Dispositivo","SUS.Mobília"))</f>
        <v>SUS.Dispositivo</v>
      </c>
      <c r="D49" s="54" t="s">
        <v>1204</v>
      </c>
      <c r="E49" s="55" t="s">
        <v>1205</v>
      </c>
      <c r="F49" s="54" t="s">
        <v>26</v>
      </c>
      <c r="G49" s="55" t="s">
        <v>26</v>
      </c>
      <c r="H49" s="32" t="s">
        <v>26</v>
      </c>
      <c r="I49" s="53" t="s">
        <v>26</v>
      </c>
      <c r="J49" s="32" t="s">
        <v>1079</v>
      </c>
      <c r="K49" s="53" t="str">
        <f>_xlfn.CONCAT("""",B49,"""")</f>
        <v>"EQU.039"</v>
      </c>
      <c r="L49" s="32" t="s">
        <v>1068</v>
      </c>
      <c r="M49" s="53" t="str">
        <f>IFERROR(_xlfn.CONCAT(LEFT(O49,FIND(" ",O49)-1),""""),O49)</f>
        <v>"Estimulador"</v>
      </c>
      <c r="N49" s="32" t="s">
        <v>1025</v>
      </c>
      <c r="O49" s="53" t="s">
        <v>634</v>
      </c>
      <c r="P49" s="32" t="s">
        <v>1080</v>
      </c>
      <c r="Q49" s="8">
        <v>0</v>
      </c>
      <c r="R49" s="32" t="s">
        <v>1081</v>
      </c>
      <c r="S49" s="8">
        <f>IF(AND(Q49=0, U49=0), 1, 0 )</f>
        <v>1</v>
      </c>
      <c r="T49" s="32" t="s">
        <v>1082</v>
      </c>
      <c r="U49" s="8">
        <v>0</v>
      </c>
    </row>
    <row r="50" spans="1:21" ht="6" customHeight="1" x14ac:dyDescent="0.3">
      <c r="A50" s="48">
        <v>49</v>
      </c>
      <c r="B50" s="56" t="s">
        <v>69</v>
      </c>
      <c r="C50" s="34" t="str">
        <f>IF(VALUE(Q50)=1,"SUS.Equipamento",IF(VALUE(S50)=1,"SUS.Dispositivo","SUS.Mobília"))</f>
        <v>SUS.Equipamento</v>
      </c>
      <c r="D50" s="54" t="s">
        <v>1204</v>
      </c>
      <c r="E50" s="55" t="s">
        <v>1205</v>
      </c>
      <c r="F50" s="54" t="s">
        <v>26</v>
      </c>
      <c r="G50" s="55" t="s">
        <v>26</v>
      </c>
      <c r="H50" s="32" t="s">
        <v>26</v>
      </c>
      <c r="I50" s="53" t="s">
        <v>26</v>
      </c>
      <c r="J50" s="32" t="s">
        <v>1079</v>
      </c>
      <c r="K50" s="53" t="str">
        <f>_xlfn.CONCAT("""",B50,"""")</f>
        <v>"EQU.040"</v>
      </c>
      <c r="L50" s="32" t="s">
        <v>1068</v>
      </c>
      <c r="M50" s="53" t="str">
        <f>IFERROR(_xlfn.CONCAT(LEFT(O50,FIND(" ",O50)-1),""""),O50)</f>
        <v>"Bebedouro"</v>
      </c>
      <c r="N50" s="32" t="s">
        <v>1025</v>
      </c>
      <c r="O50" s="53" t="s">
        <v>635</v>
      </c>
      <c r="P50" s="32" t="s">
        <v>1080</v>
      </c>
      <c r="Q50" s="8">
        <v>1</v>
      </c>
      <c r="R50" s="32" t="s">
        <v>1081</v>
      </c>
      <c r="S50" s="8">
        <f>IF(AND(Q50=0, U50=0), 1, 0 )</f>
        <v>0</v>
      </c>
      <c r="T50" s="32" t="s">
        <v>1082</v>
      </c>
      <c r="U50" s="8">
        <v>0</v>
      </c>
    </row>
    <row r="51" spans="1:21" ht="6" customHeight="1" x14ac:dyDescent="0.3">
      <c r="A51" s="48">
        <v>50</v>
      </c>
      <c r="B51" s="56" t="s">
        <v>70</v>
      </c>
      <c r="C51" s="34" t="str">
        <f>IF(VALUE(Q51)=1,"SUS.Equipamento",IF(VALUE(S51)=1,"SUS.Dispositivo","SUS.Mobília"))</f>
        <v>SUS.Dispositivo</v>
      </c>
      <c r="D51" s="54" t="s">
        <v>1204</v>
      </c>
      <c r="E51" s="55" t="s">
        <v>1205</v>
      </c>
      <c r="F51" s="54" t="s">
        <v>26</v>
      </c>
      <c r="G51" s="55" t="s">
        <v>26</v>
      </c>
      <c r="H51" s="32" t="s">
        <v>26</v>
      </c>
      <c r="I51" s="53" t="s">
        <v>26</v>
      </c>
      <c r="J51" s="32" t="s">
        <v>1079</v>
      </c>
      <c r="K51" s="53" t="str">
        <f>_xlfn.CONCAT("""",B51,"""")</f>
        <v>"EQU.041"</v>
      </c>
      <c r="L51" s="32" t="s">
        <v>1068</v>
      </c>
      <c r="M51" s="53" t="str">
        <f>IFERROR(_xlfn.CONCAT(LEFT(O51,FIND(" ",O51)-1),""""),O51)</f>
        <v>"Glicosímetro"</v>
      </c>
      <c r="N51" s="32" t="s">
        <v>1025</v>
      </c>
      <c r="O51" s="53" t="s">
        <v>636</v>
      </c>
      <c r="P51" s="32" t="s">
        <v>1080</v>
      </c>
      <c r="Q51" s="8">
        <v>0</v>
      </c>
      <c r="R51" s="32" t="s">
        <v>1081</v>
      </c>
      <c r="S51" s="8">
        <f>IF(AND(Q51=0, U51=0), 1, 0 )</f>
        <v>1</v>
      </c>
      <c r="T51" s="32" t="s">
        <v>1082</v>
      </c>
      <c r="U51" s="8">
        <v>0</v>
      </c>
    </row>
    <row r="52" spans="1:21" ht="6" customHeight="1" x14ac:dyDescent="0.3">
      <c r="A52" s="48">
        <v>51</v>
      </c>
      <c r="B52" s="56" t="s">
        <v>71</v>
      </c>
      <c r="C52" s="34" t="str">
        <f>IF(VALUE(Q52)=1,"SUS.Equipamento",IF(VALUE(S52)=1,"SUS.Dispositivo","SUS.Mobília"))</f>
        <v>SUS.Dispositivo</v>
      </c>
      <c r="D52" s="54" t="s">
        <v>1204</v>
      </c>
      <c r="E52" s="55" t="s">
        <v>1205</v>
      </c>
      <c r="F52" s="54" t="s">
        <v>26</v>
      </c>
      <c r="G52" s="55" t="s">
        <v>26</v>
      </c>
      <c r="H52" s="32" t="s">
        <v>26</v>
      </c>
      <c r="I52" s="53" t="s">
        <v>26</v>
      </c>
      <c r="J52" s="32" t="s">
        <v>1079</v>
      </c>
      <c r="K52" s="53" t="str">
        <f>_xlfn.CONCAT("""",B52,"""")</f>
        <v>"EQU.042"</v>
      </c>
      <c r="L52" s="32" t="s">
        <v>1068</v>
      </c>
      <c r="M52" s="53" t="str">
        <f>IFERROR(_xlfn.CONCAT(LEFT(O52,FIND(" ",O52)-1),""""),O52)</f>
        <v>"Goniômetro"</v>
      </c>
      <c r="N52" s="32" t="s">
        <v>1025</v>
      </c>
      <c r="O52" s="53" t="s">
        <v>637</v>
      </c>
      <c r="P52" s="32" t="s">
        <v>1080</v>
      </c>
      <c r="Q52" s="8">
        <v>0</v>
      </c>
      <c r="R52" s="32" t="s">
        <v>1081</v>
      </c>
      <c r="S52" s="8">
        <f>IF(AND(Q52=0, U52=0), 1, 0 )</f>
        <v>1</v>
      </c>
      <c r="T52" s="32" t="s">
        <v>1082</v>
      </c>
      <c r="U52" s="8">
        <v>0</v>
      </c>
    </row>
    <row r="53" spans="1:21" ht="6" customHeight="1" x14ac:dyDescent="0.3">
      <c r="A53" s="48">
        <v>52</v>
      </c>
      <c r="B53" s="56" t="s">
        <v>72</v>
      </c>
      <c r="C53" s="34" t="str">
        <f>IF(VALUE(Q53)=1,"SUS.Equipamento",IF(VALUE(S53)=1,"SUS.Dispositivo","SUS.Mobília"))</f>
        <v>SUS.Equipamento</v>
      </c>
      <c r="D53" s="54" t="s">
        <v>1204</v>
      </c>
      <c r="E53" s="55" t="s">
        <v>1205</v>
      </c>
      <c r="F53" s="54" t="s">
        <v>26</v>
      </c>
      <c r="G53" s="55" t="s">
        <v>26</v>
      </c>
      <c r="H53" s="32" t="s">
        <v>26</v>
      </c>
      <c r="I53" s="53" t="s">
        <v>26</v>
      </c>
      <c r="J53" s="32" t="s">
        <v>1079</v>
      </c>
      <c r="K53" s="53" t="str">
        <f>_xlfn.CONCAT("""",B53,"""")</f>
        <v>"EQU.043"</v>
      </c>
      <c r="L53" s="32" t="s">
        <v>1068</v>
      </c>
      <c r="M53" s="53" t="str">
        <f>IFERROR(_xlfn.CONCAT(LEFT(O53,FIND(" ",O53)-1),""""),O53)</f>
        <v>"Impressora"</v>
      </c>
      <c r="N53" s="32" t="s">
        <v>1025</v>
      </c>
      <c r="O53" s="53" t="s">
        <v>638</v>
      </c>
      <c r="P53" s="32" t="s">
        <v>1080</v>
      </c>
      <c r="Q53" s="8">
        <v>1</v>
      </c>
      <c r="R53" s="32" t="s">
        <v>1081</v>
      </c>
      <c r="S53" s="8">
        <f>IF(AND(Q53=0, U53=0), 1, 0 )</f>
        <v>0</v>
      </c>
      <c r="T53" s="32" t="s">
        <v>1082</v>
      </c>
      <c r="U53" s="8">
        <v>0</v>
      </c>
    </row>
    <row r="54" spans="1:21" ht="6" customHeight="1" x14ac:dyDescent="0.3">
      <c r="A54" s="48">
        <v>53</v>
      </c>
      <c r="B54" s="56" t="s">
        <v>73</v>
      </c>
      <c r="C54" s="34" t="str">
        <f>IF(VALUE(Q54)=1,"SUS.Equipamento",IF(VALUE(S54)=1,"SUS.Dispositivo","SUS.Mobília"))</f>
        <v>SUS.Dispositivo</v>
      </c>
      <c r="D54" s="54" t="s">
        <v>1204</v>
      </c>
      <c r="E54" s="55" t="s">
        <v>1205</v>
      </c>
      <c r="F54" s="54" t="s">
        <v>26</v>
      </c>
      <c r="G54" s="55" t="s">
        <v>26</v>
      </c>
      <c r="H54" s="32" t="s">
        <v>1081</v>
      </c>
      <c r="I54" s="53" t="s">
        <v>1200</v>
      </c>
      <c r="J54" s="32" t="s">
        <v>1079</v>
      </c>
      <c r="K54" s="53" t="str">
        <f>_xlfn.CONCAT("""",B54,"""")</f>
        <v>"EQU.044"</v>
      </c>
      <c r="L54" s="32" t="s">
        <v>1068</v>
      </c>
      <c r="M54" s="53" t="str">
        <f>IFERROR(_xlfn.CONCAT(LEFT(O54,FIND(" ",O54)-1),""""),O54)</f>
        <v>"Instrumentais"</v>
      </c>
      <c r="N54" s="32" t="s">
        <v>1025</v>
      </c>
      <c r="O54" s="53" t="s">
        <v>639</v>
      </c>
      <c r="P54" s="32" t="s">
        <v>1080</v>
      </c>
      <c r="Q54" s="8">
        <v>0</v>
      </c>
      <c r="R54" s="32" t="s">
        <v>1081</v>
      </c>
      <c r="S54" s="8">
        <f>IF(AND(Q54=0, U54=0), 1, 0 )</f>
        <v>1</v>
      </c>
      <c r="T54" s="32" t="s">
        <v>1082</v>
      </c>
      <c r="U54" s="8">
        <v>0</v>
      </c>
    </row>
    <row r="55" spans="1:21" ht="6" customHeight="1" x14ac:dyDescent="0.3">
      <c r="A55" s="48">
        <v>54</v>
      </c>
      <c r="B55" s="56" t="s">
        <v>74</v>
      </c>
      <c r="C55" s="34" t="str">
        <f>IF(VALUE(Q55)=1,"SUS.Equipamento",IF(VALUE(S55)=1,"SUS.Dispositivo","SUS.Mobília"))</f>
        <v>SUS.Dispositivo</v>
      </c>
      <c r="D55" s="54" t="s">
        <v>1204</v>
      </c>
      <c r="E55" s="55" t="s">
        <v>1205</v>
      </c>
      <c r="F55" s="54" t="s">
        <v>26</v>
      </c>
      <c r="G55" s="55" t="s">
        <v>26</v>
      </c>
      <c r="H55" s="32" t="s">
        <v>26</v>
      </c>
      <c r="I55" s="53" t="s">
        <v>26</v>
      </c>
      <c r="J55" s="32" t="s">
        <v>1079</v>
      </c>
      <c r="K55" s="53" t="str">
        <f>_xlfn.CONCAT("""",B55,"""")</f>
        <v>"EQU.045"</v>
      </c>
      <c r="L55" s="32" t="s">
        <v>1068</v>
      </c>
      <c r="M55" s="53" t="str">
        <f>IFERROR(_xlfn.CONCAT(LEFT(O55,FIND(" ",O55)-1),""""),O55)</f>
        <v>"Lâmpada"</v>
      </c>
      <c r="N55" s="32" t="s">
        <v>1025</v>
      </c>
      <c r="O55" s="53" t="s">
        <v>640</v>
      </c>
      <c r="P55" s="32" t="s">
        <v>1080</v>
      </c>
      <c r="Q55" s="8">
        <v>0</v>
      </c>
      <c r="R55" s="32" t="s">
        <v>1081</v>
      </c>
      <c r="S55" s="8">
        <f>IF(AND(Q55=0, U55=0), 1, 0 )</f>
        <v>1</v>
      </c>
      <c r="T55" s="32" t="s">
        <v>1082</v>
      </c>
      <c r="U55" s="8">
        <v>0</v>
      </c>
    </row>
    <row r="56" spans="1:21" ht="6" customHeight="1" x14ac:dyDescent="0.3">
      <c r="A56" s="48">
        <v>55</v>
      </c>
      <c r="B56" s="56" t="s">
        <v>75</v>
      </c>
      <c r="C56" s="34" t="str">
        <f>IF(VALUE(Q56)=1,"SUS.Equipamento",IF(VALUE(S56)=1,"SUS.Dispositivo","SUS.Mobília"))</f>
        <v>SUS.Dispositivo</v>
      </c>
      <c r="D56" s="54" t="s">
        <v>1204</v>
      </c>
      <c r="E56" s="55" t="s">
        <v>1205</v>
      </c>
      <c r="F56" s="54" t="s">
        <v>26</v>
      </c>
      <c r="G56" s="55" t="s">
        <v>26</v>
      </c>
      <c r="H56" s="32" t="s">
        <v>26</v>
      </c>
      <c r="I56" s="53" t="s">
        <v>26</v>
      </c>
      <c r="J56" s="32" t="s">
        <v>1079</v>
      </c>
      <c r="K56" s="53" t="str">
        <f>_xlfn.CONCAT("""",B56,"""")</f>
        <v>"EQU.046"</v>
      </c>
      <c r="L56" s="32" t="s">
        <v>1068</v>
      </c>
      <c r="M56" s="53" t="str">
        <f>IFERROR(_xlfn.CONCAT(LEFT(O56,FIND(" ",O56)-1),""""),O56)</f>
        <v>"Lanterna"</v>
      </c>
      <c r="N56" s="32" t="s">
        <v>1025</v>
      </c>
      <c r="O56" s="53" t="s">
        <v>641</v>
      </c>
      <c r="P56" s="32" t="s">
        <v>1080</v>
      </c>
      <c r="Q56" s="8">
        <v>0</v>
      </c>
      <c r="R56" s="32" t="s">
        <v>1081</v>
      </c>
      <c r="S56" s="8">
        <f>IF(AND(Q56=0, U56=0), 1, 0 )</f>
        <v>1</v>
      </c>
      <c r="T56" s="32" t="s">
        <v>1082</v>
      </c>
      <c r="U56" s="8">
        <v>0</v>
      </c>
    </row>
    <row r="57" spans="1:21" ht="6" customHeight="1" x14ac:dyDescent="0.3">
      <c r="A57" s="48">
        <v>56</v>
      </c>
      <c r="B57" s="56" t="s">
        <v>76</v>
      </c>
      <c r="C57" s="34" t="str">
        <f>IF(VALUE(Q57)=1,"SUS.Equipamento",IF(VALUE(S57)=1,"SUS.Dispositivo","SUS.Mobília"))</f>
        <v>SUS.Dispositivo</v>
      </c>
      <c r="D57" s="54" t="s">
        <v>1204</v>
      </c>
      <c r="E57" s="55" t="s">
        <v>1205</v>
      </c>
      <c r="F57" s="54" t="s">
        <v>26</v>
      </c>
      <c r="G57" s="55" t="s">
        <v>26</v>
      </c>
      <c r="H57" s="32" t="s">
        <v>26</v>
      </c>
      <c r="I57" s="53" t="s">
        <v>26</v>
      </c>
      <c r="J57" s="32" t="s">
        <v>1079</v>
      </c>
      <c r="K57" s="53" t="str">
        <f>_xlfn.CONCAT("""",B57,"""")</f>
        <v>"EQU.047"</v>
      </c>
      <c r="L57" s="32" t="s">
        <v>1068</v>
      </c>
      <c r="M57" s="53" t="str">
        <f>IFERROR(_xlfn.CONCAT(LEFT(O57,FIND(" ",O57)-1),""""),O57)</f>
        <v>"Lensômetro"</v>
      </c>
      <c r="N57" s="32" t="s">
        <v>1025</v>
      </c>
      <c r="O57" s="53" t="s">
        <v>642</v>
      </c>
      <c r="P57" s="32" t="s">
        <v>1080</v>
      </c>
      <c r="Q57" s="8">
        <v>0</v>
      </c>
      <c r="R57" s="32" t="s">
        <v>1081</v>
      </c>
      <c r="S57" s="8">
        <f>IF(AND(Q57=0, U57=0), 1, 0 )</f>
        <v>1</v>
      </c>
      <c r="T57" s="32" t="s">
        <v>1082</v>
      </c>
      <c r="U57" s="8">
        <v>0</v>
      </c>
    </row>
    <row r="58" spans="1:21" ht="6" customHeight="1" x14ac:dyDescent="0.3">
      <c r="A58" s="48">
        <v>57</v>
      </c>
      <c r="B58" s="56" t="s">
        <v>77</v>
      </c>
      <c r="C58" s="34" t="str">
        <f>IF(VALUE(Q58)=1,"SUS.Equipamento",IF(VALUE(S58)=1,"SUS.Dispositivo","SUS.Mobília"))</f>
        <v>SUS.Dispositivo</v>
      </c>
      <c r="D58" s="54" t="s">
        <v>1204</v>
      </c>
      <c r="E58" s="55" t="s">
        <v>1205</v>
      </c>
      <c r="F58" s="54" t="s">
        <v>26</v>
      </c>
      <c r="G58" s="55" t="s">
        <v>26</v>
      </c>
      <c r="H58" s="32" t="s">
        <v>26</v>
      </c>
      <c r="I58" s="53" t="s">
        <v>26</v>
      </c>
      <c r="J58" s="32" t="s">
        <v>1079</v>
      </c>
      <c r="K58" s="53" t="str">
        <f>_xlfn.CONCAT("""",B58,"""")</f>
        <v>"EQU.048"</v>
      </c>
      <c r="L58" s="32" t="s">
        <v>1068</v>
      </c>
      <c r="M58" s="53" t="str">
        <f>IFERROR(_xlfn.CONCAT(LEFT(O58,FIND(" ",O58)-1),""""),O58)</f>
        <v>"Lupa"</v>
      </c>
      <c r="N58" s="32" t="s">
        <v>1025</v>
      </c>
      <c r="O58" s="53" t="s">
        <v>643</v>
      </c>
      <c r="P58" s="32" t="s">
        <v>1080</v>
      </c>
      <c r="Q58" s="8">
        <v>0</v>
      </c>
      <c r="R58" s="32" t="s">
        <v>1081</v>
      </c>
      <c r="S58" s="8">
        <f>IF(AND(Q58=0, U58=0), 1, 0 )</f>
        <v>1</v>
      </c>
      <c r="T58" s="32" t="s">
        <v>1082</v>
      </c>
      <c r="U58" s="8">
        <v>0</v>
      </c>
    </row>
    <row r="59" spans="1:21" ht="6" customHeight="1" x14ac:dyDescent="0.3">
      <c r="A59" s="48">
        <v>58</v>
      </c>
      <c r="B59" s="56" t="s">
        <v>78</v>
      </c>
      <c r="C59" s="34" t="str">
        <f>IF(VALUE(Q59)=1,"SUS.Equipamento",IF(VALUE(S59)=1,"SUS.Dispositivo","SUS.Mobília"))</f>
        <v>SUS.Mobília</v>
      </c>
      <c r="D59" s="54" t="s">
        <v>1204</v>
      </c>
      <c r="E59" s="55" t="s">
        <v>1205</v>
      </c>
      <c r="F59" s="54" t="s">
        <v>26</v>
      </c>
      <c r="G59" s="55" t="s">
        <v>26</v>
      </c>
      <c r="H59" s="32" t="s">
        <v>1190</v>
      </c>
      <c r="I59" s="53" t="s">
        <v>1193</v>
      </c>
      <c r="J59" s="32" t="s">
        <v>1079</v>
      </c>
      <c r="K59" s="53" t="str">
        <f>_xlfn.CONCAT("""",B59,"""")</f>
        <v>"EQU.049"</v>
      </c>
      <c r="L59" s="32" t="s">
        <v>1068</v>
      </c>
      <c r="M59" s="53" t="str">
        <f>IFERROR(_xlfn.CONCAT(LEFT(O59,FIND(" ",O59)-1),""""),O59)</f>
        <v>"Maca"</v>
      </c>
      <c r="N59" s="32" t="s">
        <v>1025</v>
      </c>
      <c r="O59" s="53" t="s">
        <v>644</v>
      </c>
      <c r="P59" s="32" t="s">
        <v>1080</v>
      </c>
      <c r="Q59" s="8">
        <v>0</v>
      </c>
      <c r="R59" s="32" t="s">
        <v>1081</v>
      </c>
      <c r="S59" s="8">
        <f>IF(AND(Q59=0, U59=0), 1, 0 )</f>
        <v>0</v>
      </c>
      <c r="T59" s="32" t="s">
        <v>1082</v>
      </c>
      <c r="U59" s="8">
        <v>1</v>
      </c>
    </row>
    <row r="60" spans="1:21" ht="6" customHeight="1" x14ac:dyDescent="0.3">
      <c r="A60" s="48">
        <v>59</v>
      </c>
      <c r="B60" s="56" t="s">
        <v>79</v>
      </c>
      <c r="C60" s="34" t="str">
        <f>IF(VALUE(Q60)=1,"SUS.Equipamento",IF(VALUE(S60)=1,"SUS.Dispositivo","SUS.Mobília"))</f>
        <v>SUS.Mobília</v>
      </c>
      <c r="D60" s="54" t="s">
        <v>1204</v>
      </c>
      <c r="E60" s="55" t="s">
        <v>1205</v>
      </c>
      <c r="F60" s="54" t="s">
        <v>26</v>
      </c>
      <c r="G60" s="55" t="s">
        <v>26</v>
      </c>
      <c r="H60" s="32" t="s">
        <v>1190</v>
      </c>
      <c r="I60" s="53" t="s">
        <v>1194</v>
      </c>
      <c r="J60" s="32" t="s">
        <v>1079</v>
      </c>
      <c r="K60" s="53" t="str">
        <f>_xlfn.CONCAT("""",B60,"""")</f>
        <v>"EQU.050"</v>
      </c>
      <c r="L60" s="32" t="s">
        <v>1068</v>
      </c>
      <c r="M60" s="53" t="str">
        <f>IFERROR(_xlfn.CONCAT(LEFT(O60,FIND(" ",O60)-1),""""),O60)</f>
        <v>"Berço"</v>
      </c>
      <c r="N60" s="32" t="s">
        <v>1025</v>
      </c>
      <c r="O60" s="53" t="s">
        <v>645</v>
      </c>
      <c r="P60" s="32" t="s">
        <v>1080</v>
      </c>
      <c r="Q60" s="8">
        <v>0</v>
      </c>
      <c r="R60" s="32" t="s">
        <v>1081</v>
      </c>
      <c r="S60" s="8">
        <f>IF(AND(Q60=0, U60=0), 1, 0 )</f>
        <v>0</v>
      </c>
      <c r="T60" s="32" t="s">
        <v>1082</v>
      </c>
      <c r="U60" s="8">
        <v>1</v>
      </c>
    </row>
    <row r="61" spans="1:21" ht="6" customHeight="1" x14ac:dyDescent="0.3">
      <c r="A61" s="48">
        <v>60</v>
      </c>
      <c r="B61" s="56" t="s">
        <v>80</v>
      </c>
      <c r="C61" s="34" t="str">
        <f>IF(VALUE(Q61)=1,"SUS.Equipamento",IF(VALUE(S61)=1,"SUS.Dispositivo","SUS.Mobília"))</f>
        <v>SUS.Dispositivo</v>
      </c>
      <c r="D61" s="54" t="s">
        <v>1204</v>
      </c>
      <c r="E61" s="55" t="s">
        <v>1205</v>
      </c>
      <c r="F61" s="54" t="s">
        <v>26</v>
      </c>
      <c r="G61" s="55" t="s">
        <v>26</v>
      </c>
      <c r="H61" s="32" t="s">
        <v>26</v>
      </c>
      <c r="I61" s="53" t="s">
        <v>26</v>
      </c>
      <c r="J61" s="32" t="s">
        <v>1079</v>
      </c>
      <c r="K61" s="53" t="str">
        <f>_xlfn.CONCAT("""",B61,"""")</f>
        <v>"EQU.051"</v>
      </c>
      <c r="L61" s="32" t="s">
        <v>1068</v>
      </c>
      <c r="M61" s="53" t="str">
        <f>IFERROR(_xlfn.CONCAT(LEFT(O61,FIND(" ",O61)-1),""""),O61)</f>
        <v>"Martelo"</v>
      </c>
      <c r="N61" s="32" t="s">
        <v>1025</v>
      </c>
      <c r="O61" s="53" t="s">
        <v>646</v>
      </c>
      <c r="P61" s="32" t="s">
        <v>1080</v>
      </c>
      <c r="Q61" s="8">
        <v>0</v>
      </c>
      <c r="R61" s="32" t="s">
        <v>1081</v>
      </c>
      <c r="S61" s="8">
        <f>IF(AND(Q61=0, U61=0), 1, 0 )</f>
        <v>1</v>
      </c>
      <c r="T61" s="32" t="s">
        <v>1082</v>
      </c>
      <c r="U61" s="8">
        <v>0</v>
      </c>
    </row>
    <row r="62" spans="1:21" ht="6" customHeight="1" x14ac:dyDescent="0.3">
      <c r="A62" s="48">
        <v>61</v>
      </c>
      <c r="B62" s="56" t="s">
        <v>81</v>
      </c>
      <c r="C62" s="34" t="str">
        <f>IF(VALUE(Q62)=1,"SUS.Equipamento",IF(VALUE(S62)=1,"SUS.Dispositivo","SUS.Mobília"))</f>
        <v>SUS.Mobília</v>
      </c>
      <c r="D62" s="54" t="s">
        <v>1204</v>
      </c>
      <c r="E62" s="55" t="s">
        <v>1205</v>
      </c>
      <c r="F62" s="54" t="s">
        <v>26</v>
      </c>
      <c r="G62" s="55" t="s">
        <v>26</v>
      </c>
      <c r="H62" s="32" t="s">
        <v>1190</v>
      </c>
      <c r="I62" s="53" t="s">
        <v>1192</v>
      </c>
      <c r="J62" s="32" t="s">
        <v>1079</v>
      </c>
      <c r="K62" s="53" t="str">
        <f>_xlfn.CONCAT("""",B62,"""")</f>
        <v>"EQU.052"</v>
      </c>
      <c r="L62" s="32" t="s">
        <v>1068</v>
      </c>
      <c r="M62" s="53" t="str">
        <f>IFERROR(_xlfn.CONCAT(LEFT(O62,FIND(" ",O62)-1),""""),O62)</f>
        <v>"Mesa"</v>
      </c>
      <c r="N62" s="32" t="s">
        <v>1025</v>
      </c>
      <c r="O62" s="53" t="s">
        <v>647</v>
      </c>
      <c r="P62" s="32" t="s">
        <v>1080</v>
      </c>
      <c r="Q62" s="8">
        <v>0</v>
      </c>
      <c r="R62" s="32" t="s">
        <v>1081</v>
      </c>
      <c r="S62" s="8">
        <f>IF(AND(Q62=0, U62=0), 1, 0 )</f>
        <v>0</v>
      </c>
      <c r="T62" s="32" t="s">
        <v>1082</v>
      </c>
      <c r="U62" s="8">
        <v>1</v>
      </c>
    </row>
    <row r="63" spans="1:21" ht="6" customHeight="1" x14ac:dyDescent="0.3">
      <c r="A63" s="48">
        <v>62</v>
      </c>
      <c r="B63" s="56" t="s">
        <v>82</v>
      </c>
      <c r="C63" s="34" t="str">
        <f>IF(VALUE(Q63)=1,"SUS.Equipamento",IF(VALUE(S63)=1,"SUS.Dispositivo","SUS.Mobília"))</f>
        <v>SUS.Mobília</v>
      </c>
      <c r="D63" s="54" t="s">
        <v>1204</v>
      </c>
      <c r="E63" s="55" t="s">
        <v>1205</v>
      </c>
      <c r="F63" s="54" t="s">
        <v>26</v>
      </c>
      <c r="G63" s="55" t="s">
        <v>26</v>
      </c>
      <c r="H63" s="32" t="s">
        <v>1190</v>
      </c>
      <c r="I63" s="53" t="s">
        <v>1195</v>
      </c>
      <c r="J63" s="32" t="s">
        <v>1079</v>
      </c>
      <c r="K63" s="53" t="str">
        <f>_xlfn.CONCAT("""",B63,"""")</f>
        <v>"EQU.053"</v>
      </c>
      <c r="L63" s="32" t="s">
        <v>1068</v>
      </c>
      <c r="M63" s="53" t="str">
        <f>IFERROR(_xlfn.CONCAT(LEFT(O63,FIND(" ",O63)-1),""""),O63)</f>
        <v>"Mesa"</v>
      </c>
      <c r="N63" s="32" t="s">
        <v>1025</v>
      </c>
      <c r="O63" s="53" t="s">
        <v>648</v>
      </c>
      <c r="P63" s="32" t="s">
        <v>1080</v>
      </c>
      <c r="Q63" s="8">
        <v>0</v>
      </c>
      <c r="R63" s="32" t="s">
        <v>1081</v>
      </c>
      <c r="S63" s="8">
        <f>IF(AND(Q63=0, U63=0), 1, 0 )</f>
        <v>0</v>
      </c>
      <c r="T63" s="32" t="s">
        <v>1082</v>
      </c>
      <c r="U63" s="8">
        <v>1</v>
      </c>
    </row>
    <row r="64" spans="1:21" ht="6" customHeight="1" x14ac:dyDescent="0.3">
      <c r="A64" s="48">
        <v>63</v>
      </c>
      <c r="B64" s="56" t="s">
        <v>83</v>
      </c>
      <c r="C64" s="34" t="str">
        <f>IF(VALUE(Q64)=1,"SUS.Equipamento",IF(VALUE(S64)=1,"SUS.Dispositivo","SUS.Mobília"))</f>
        <v>SUS.Equipamento</v>
      </c>
      <c r="D64" s="54" t="s">
        <v>1204</v>
      </c>
      <c r="E64" s="55" t="s">
        <v>1205</v>
      </c>
      <c r="F64" s="54" t="s">
        <v>26</v>
      </c>
      <c r="G64" s="55" t="s">
        <v>26</v>
      </c>
      <c r="H64" s="32" t="s">
        <v>26</v>
      </c>
      <c r="I64" s="53" t="s">
        <v>26</v>
      </c>
      <c r="J64" s="32" t="s">
        <v>1079</v>
      </c>
      <c r="K64" s="53" t="str">
        <f>_xlfn.CONCAT("""",B64,"""")</f>
        <v>"EQU.054"</v>
      </c>
      <c r="L64" s="32" t="s">
        <v>1068</v>
      </c>
      <c r="M64" s="53" t="str">
        <f>IFERROR(_xlfn.CONCAT(LEFT(O64,FIND(" ",O64)-1),""""),O64)</f>
        <v>"Microcomputador"</v>
      </c>
      <c r="N64" s="32" t="s">
        <v>1025</v>
      </c>
      <c r="O64" s="53" t="s">
        <v>649</v>
      </c>
      <c r="P64" s="32" t="s">
        <v>1080</v>
      </c>
      <c r="Q64" s="8">
        <v>1</v>
      </c>
      <c r="R64" s="32" t="s">
        <v>1081</v>
      </c>
      <c r="S64" s="8">
        <f>IF(AND(Q64=0, U64=0), 1, 0 )</f>
        <v>0</v>
      </c>
      <c r="T64" s="32" t="s">
        <v>1082</v>
      </c>
      <c r="U64" s="8">
        <v>0</v>
      </c>
    </row>
    <row r="65" spans="1:21" ht="6" customHeight="1" x14ac:dyDescent="0.3">
      <c r="A65" s="48">
        <v>64</v>
      </c>
      <c r="B65" s="56" t="s">
        <v>84</v>
      </c>
      <c r="C65" s="34" t="str">
        <f>IF(VALUE(Q65)=1,"SUS.Equipamento",IF(VALUE(S65)=1,"SUS.Dispositivo","SUS.Mobília"))</f>
        <v>SUS.Dispositivo</v>
      </c>
      <c r="D65" s="54" t="s">
        <v>1204</v>
      </c>
      <c r="E65" s="55" t="s">
        <v>1205</v>
      </c>
      <c r="F65" s="54" t="s">
        <v>26</v>
      </c>
      <c r="G65" s="55" t="s">
        <v>26</v>
      </c>
      <c r="H65" s="32" t="s">
        <v>26</v>
      </c>
      <c r="I65" s="53" t="s">
        <v>26</v>
      </c>
      <c r="J65" s="32" t="s">
        <v>1079</v>
      </c>
      <c r="K65" s="53" t="str">
        <f>_xlfn.CONCAT("""",B65,"""")</f>
        <v>"EQU.055"</v>
      </c>
      <c r="L65" s="32" t="s">
        <v>1068</v>
      </c>
      <c r="M65" s="53" t="str">
        <f>IFERROR(_xlfn.CONCAT(LEFT(O65,FIND(" ",O65)-1),""""),O65)</f>
        <v>"Microscópio"</v>
      </c>
      <c r="N65" s="32" t="s">
        <v>1025</v>
      </c>
      <c r="O65" s="53" t="s">
        <v>650</v>
      </c>
      <c r="P65" s="32" t="s">
        <v>1080</v>
      </c>
      <c r="Q65" s="8">
        <v>0</v>
      </c>
      <c r="R65" s="32" t="s">
        <v>1081</v>
      </c>
      <c r="S65" s="8">
        <f>IF(AND(Q65=0, U65=0), 1, 0 )</f>
        <v>1</v>
      </c>
      <c r="T65" s="32" t="s">
        <v>1082</v>
      </c>
      <c r="U65" s="8">
        <v>0</v>
      </c>
    </row>
    <row r="66" spans="1:21" ht="6" customHeight="1" x14ac:dyDescent="0.3">
      <c r="A66" s="48">
        <v>65</v>
      </c>
      <c r="B66" s="56" t="s">
        <v>85</v>
      </c>
      <c r="C66" s="34" t="str">
        <f>IF(VALUE(Q66)=1,"SUS.Equipamento",IF(VALUE(S66)=1,"SUS.Dispositivo","SUS.Mobília"))</f>
        <v>SUS.Mobília</v>
      </c>
      <c r="D66" s="54" t="s">
        <v>1204</v>
      </c>
      <c r="E66" s="55" t="s">
        <v>1205</v>
      </c>
      <c r="F66" s="54" t="s">
        <v>26</v>
      </c>
      <c r="G66" s="55" t="s">
        <v>26</v>
      </c>
      <c r="H66" s="32" t="s">
        <v>1190</v>
      </c>
      <c r="I66" s="53" t="s">
        <v>1194</v>
      </c>
      <c r="J66" s="32" t="s">
        <v>1079</v>
      </c>
      <c r="K66" s="53" t="str">
        <f>_xlfn.CONCAT("""",B66,"""")</f>
        <v>"EQU.056"</v>
      </c>
      <c r="L66" s="32" t="s">
        <v>1068</v>
      </c>
      <c r="M66" s="53" t="str">
        <f>IFERROR(_xlfn.CONCAT(LEFT(O66,FIND(" ",O66)-1),""""),O66)</f>
        <v>"Berço"</v>
      </c>
      <c r="N66" s="32" t="s">
        <v>1025</v>
      </c>
      <c r="O66" s="53" t="s">
        <v>651</v>
      </c>
      <c r="P66" s="32" t="s">
        <v>1080</v>
      </c>
      <c r="Q66" s="8">
        <v>0</v>
      </c>
      <c r="R66" s="32" t="s">
        <v>1081</v>
      </c>
      <c r="S66" s="8">
        <f>IF(AND(Q66=0, U66=0), 1, 0 )</f>
        <v>0</v>
      </c>
      <c r="T66" s="32" t="s">
        <v>1082</v>
      </c>
      <c r="U66" s="8">
        <v>1</v>
      </c>
    </row>
    <row r="67" spans="1:21" ht="6" customHeight="1" x14ac:dyDescent="0.3">
      <c r="A67" s="48">
        <v>66</v>
      </c>
      <c r="B67" s="56" t="s">
        <v>86</v>
      </c>
      <c r="C67" s="34" t="str">
        <f>IF(VALUE(Q67)=1,"SUS.Equipamento",IF(VALUE(S67)=1,"SUS.Dispositivo","SUS.Mobília"))</f>
        <v>SUS.Dispositivo</v>
      </c>
      <c r="D67" s="54" t="s">
        <v>1204</v>
      </c>
      <c r="E67" s="55" t="s">
        <v>1205</v>
      </c>
      <c r="F67" s="54" t="s">
        <v>26</v>
      </c>
      <c r="G67" s="55" t="s">
        <v>26</v>
      </c>
      <c r="H67" s="32" t="s">
        <v>26</v>
      </c>
      <c r="I67" s="53" t="s">
        <v>26</v>
      </c>
      <c r="J67" s="32" t="s">
        <v>1079</v>
      </c>
      <c r="K67" s="53" t="str">
        <f>_xlfn.CONCAT("""",B67,"""")</f>
        <v>"EQU.057"</v>
      </c>
      <c r="L67" s="32" t="s">
        <v>1068</v>
      </c>
      <c r="M67" s="53" t="str">
        <f>IFERROR(_xlfn.CONCAT(LEFT(O67,FIND(" ",O67)-1),""""),O67)</f>
        <v>"Negatoscópio"</v>
      </c>
      <c r="N67" s="32" t="s">
        <v>1025</v>
      </c>
      <c r="O67" s="53" t="s">
        <v>652</v>
      </c>
      <c r="P67" s="32" t="s">
        <v>1080</v>
      </c>
      <c r="Q67" s="8">
        <v>0</v>
      </c>
      <c r="R67" s="32" t="s">
        <v>1081</v>
      </c>
      <c r="S67" s="8">
        <f>IF(AND(Q67=0, U67=0), 1, 0 )</f>
        <v>1</v>
      </c>
      <c r="T67" s="32" t="s">
        <v>1082</v>
      </c>
      <c r="U67" s="8">
        <v>0</v>
      </c>
    </row>
    <row r="68" spans="1:21" ht="6" customHeight="1" x14ac:dyDescent="0.3">
      <c r="A68" s="48">
        <v>67</v>
      </c>
      <c r="B68" s="56" t="s">
        <v>87</v>
      </c>
      <c r="C68" s="34" t="str">
        <f>IF(VALUE(Q68)=1,"SUS.Equipamento",IF(VALUE(S68)=1,"SUS.Dispositivo","SUS.Mobília"))</f>
        <v>SUS.Dispositivo</v>
      </c>
      <c r="D68" s="54" t="s">
        <v>1204</v>
      </c>
      <c r="E68" s="55" t="s">
        <v>1205</v>
      </c>
      <c r="F68" s="54" t="s">
        <v>26</v>
      </c>
      <c r="G68" s="55" t="s">
        <v>26</v>
      </c>
      <c r="H68" s="32" t="s">
        <v>26</v>
      </c>
      <c r="I68" s="53" t="s">
        <v>26</v>
      </c>
      <c r="J68" s="32" t="s">
        <v>1079</v>
      </c>
      <c r="K68" s="53" t="str">
        <f>_xlfn.CONCAT("""",B68,"""")</f>
        <v>"EQU.058"</v>
      </c>
      <c r="L68" s="32" t="s">
        <v>1068</v>
      </c>
      <c r="M68" s="53" t="str">
        <f>IFERROR(_xlfn.CONCAT(LEFT(O68,FIND(" ",O68)-1),""""),O68)</f>
        <v>"Oftalmoscópio"</v>
      </c>
      <c r="N68" s="32" t="s">
        <v>1025</v>
      </c>
      <c r="O68" s="53" t="s">
        <v>653</v>
      </c>
      <c r="P68" s="32" t="s">
        <v>1080</v>
      </c>
      <c r="Q68" s="8">
        <v>0</v>
      </c>
      <c r="R68" s="32" t="s">
        <v>1081</v>
      </c>
      <c r="S68" s="8">
        <f>IF(AND(Q68=0, U68=0), 1, 0 )</f>
        <v>1</v>
      </c>
      <c r="T68" s="32" t="s">
        <v>1082</v>
      </c>
      <c r="U68" s="8">
        <v>0</v>
      </c>
    </row>
    <row r="69" spans="1:21" ht="6" customHeight="1" x14ac:dyDescent="0.3">
      <c r="A69" s="48">
        <v>68</v>
      </c>
      <c r="B69" s="56" t="s">
        <v>88</v>
      </c>
      <c r="C69" s="34" t="str">
        <f>IF(VALUE(Q69)=1,"SUS.Equipamento",IF(VALUE(S69)=1,"SUS.Dispositivo","SUS.Mobília"))</f>
        <v>SUS.Dispositivo</v>
      </c>
      <c r="D69" s="54" t="s">
        <v>1204</v>
      </c>
      <c r="E69" s="55" t="s">
        <v>1205</v>
      </c>
      <c r="F69" s="54" t="s">
        <v>26</v>
      </c>
      <c r="G69" s="55" t="s">
        <v>26</v>
      </c>
      <c r="H69" s="32" t="s">
        <v>26</v>
      </c>
      <c r="I69" s="53" t="s">
        <v>26</v>
      </c>
      <c r="J69" s="32" t="s">
        <v>1079</v>
      </c>
      <c r="K69" s="53" t="str">
        <f>_xlfn.CONCAT("""",B69,"""")</f>
        <v>"EQU.059"</v>
      </c>
      <c r="L69" s="32" t="s">
        <v>1068</v>
      </c>
      <c r="M69" s="53" t="str">
        <f>IFERROR(_xlfn.CONCAT(LEFT(O69,FIND(" ",O69)-1),""""),O69)</f>
        <v>"Oftalmoscópio"</v>
      </c>
      <c r="N69" s="32" t="s">
        <v>1025</v>
      </c>
      <c r="O69" s="53" t="s">
        <v>654</v>
      </c>
      <c r="P69" s="32" t="s">
        <v>1080</v>
      </c>
      <c r="Q69" s="8">
        <v>0</v>
      </c>
      <c r="R69" s="32" t="s">
        <v>1081</v>
      </c>
      <c r="S69" s="8">
        <f>IF(AND(Q69=0, U69=0), 1, 0 )</f>
        <v>1</v>
      </c>
      <c r="T69" s="32" t="s">
        <v>1082</v>
      </c>
      <c r="U69" s="8">
        <v>0</v>
      </c>
    </row>
    <row r="70" spans="1:21" ht="6" customHeight="1" x14ac:dyDescent="0.3">
      <c r="A70" s="48">
        <v>69</v>
      </c>
      <c r="B70" s="56" t="s">
        <v>89</v>
      </c>
      <c r="C70" s="34" t="str">
        <f>IF(VALUE(Q70)=1,"SUS.Equipamento",IF(VALUE(S70)=1,"SUS.Dispositivo","SUS.Mobília"))</f>
        <v>SUS.Dispositivo</v>
      </c>
      <c r="D70" s="54" t="s">
        <v>1204</v>
      </c>
      <c r="E70" s="55" t="s">
        <v>1205</v>
      </c>
      <c r="F70" s="54" t="s">
        <v>26</v>
      </c>
      <c r="G70" s="55" t="s">
        <v>26</v>
      </c>
      <c r="H70" s="32" t="s">
        <v>26</v>
      </c>
      <c r="I70" s="53" t="s">
        <v>26</v>
      </c>
      <c r="J70" s="32" t="s">
        <v>1079</v>
      </c>
      <c r="K70" s="53" t="str">
        <f>_xlfn.CONCAT("""",B70,"""")</f>
        <v>"EQU.060"</v>
      </c>
      <c r="L70" s="32" t="s">
        <v>1068</v>
      </c>
      <c r="M70" s="53" t="str">
        <f>IFERROR(_xlfn.CONCAT(LEFT(O70,FIND(" ",O70)-1),""""),O70)</f>
        <v>"Bisturi"</v>
      </c>
      <c r="N70" s="32" t="s">
        <v>1025</v>
      </c>
      <c r="O70" s="53" t="s">
        <v>655</v>
      </c>
      <c r="P70" s="32" t="s">
        <v>1080</v>
      </c>
      <c r="Q70" s="8">
        <v>0</v>
      </c>
      <c r="R70" s="32" t="s">
        <v>1081</v>
      </c>
      <c r="S70" s="8">
        <f>IF(AND(Q70=0, U70=0), 1, 0 )</f>
        <v>1</v>
      </c>
      <c r="T70" s="32" t="s">
        <v>1082</v>
      </c>
      <c r="U70" s="8">
        <v>0</v>
      </c>
    </row>
    <row r="71" spans="1:21" ht="6" customHeight="1" x14ac:dyDescent="0.3">
      <c r="A71" s="48">
        <v>70</v>
      </c>
      <c r="B71" s="56" t="s">
        <v>90</v>
      </c>
      <c r="C71" s="34" t="str">
        <f>IF(VALUE(Q71)=1,"SUS.Equipamento",IF(VALUE(S71)=1,"SUS.Dispositivo","SUS.Mobília"))</f>
        <v>SUS.Dispositivo</v>
      </c>
      <c r="D71" s="54" t="s">
        <v>1204</v>
      </c>
      <c r="E71" s="55" t="s">
        <v>1205</v>
      </c>
      <c r="F71" s="54" t="s">
        <v>26</v>
      </c>
      <c r="G71" s="55" t="s">
        <v>26</v>
      </c>
      <c r="H71" s="32" t="s">
        <v>26</v>
      </c>
      <c r="I71" s="53" t="s">
        <v>26</v>
      </c>
      <c r="J71" s="32" t="s">
        <v>1079</v>
      </c>
      <c r="K71" s="53" t="str">
        <f>_xlfn.CONCAT("""",B71,"""")</f>
        <v>"EQU.061"</v>
      </c>
      <c r="L71" s="32" t="s">
        <v>1068</v>
      </c>
      <c r="M71" s="53" t="str">
        <f>IFERROR(_xlfn.CONCAT(LEFT(O71,FIND(" ",O71)-1),""""),O71)</f>
        <v>"Otoscópio"</v>
      </c>
      <c r="N71" s="32" t="s">
        <v>1025</v>
      </c>
      <c r="O71" s="53" t="s">
        <v>656</v>
      </c>
      <c r="P71" s="32" t="s">
        <v>1080</v>
      </c>
      <c r="Q71" s="8">
        <v>0</v>
      </c>
      <c r="R71" s="32" t="s">
        <v>1081</v>
      </c>
      <c r="S71" s="8">
        <f>IF(AND(Q71=0, U71=0), 1, 0 )</f>
        <v>1</v>
      </c>
      <c r="T71" s="32" t="s">
        <v>1082</v>
      </c>
      <c r="U71" s="8">
        <v>0</v>
      </c>
    </row>
    <row r="72" spans="1:21" ht="6" customHeight="1" x14ac:dyDescent="0.3">
      <c r="A72" s="48">
        <v>71</v>
      </c>
      <c r="B72" s="56" t="s">
        <v>91</v>
      </c>
      <c r="C72" s="34" t="str">
        <f>IF(VALUE(Q72)=1,"SUS.Equipamento",IF(VALUE(S72)=1,"SUS.Dispositivo","SUS.Mobília"))</f>
        <v>SUS.Equipamento</v>
      </c>
      <c r="D72" s="54" t="s">
        <v>1204</v>
      </c>
      <c r="E72" s="55" t="s">
        <v>1205</v>
      </c>
      <c r="F72" s="54" t="s">
        <v>26</v>
      </c>
      <c r="G72" s="55" t="s">
        <v>26</v>
      </c>
      <c r="H72" s="32" t="s">
        <v>26</v>
      </c>
      <c r="I72" s="53" t="s">
        <v>26</v>
      </c>
      <c r="J72" s="32" t="s">
        <v>1079</v>
      </c>
      <c r="K72" s="53" t="str">
        <f>_xlfn.CONCAT("""",B72,"""")</f>
        <v>"EQU.062"</v>
      </c>
      <c r="L72" s="32" t="s">
        <v>1068</v>
      </c>
      <c r="M72" s="53" t="str">
        <f>IFERROR(_xlfn.CONCAT(LEFT(O72,FIND(" ",O72)-1),""""),O72)</f>
        <v>"Oxímetro"</v>
      </c>
      <c r="N72" s="32" t="s">
        <v>1025</v>
      </c>
      <c r="O72" s="53" t="s">
        <v>657</v>
      </c>
      <c r="P72" s="32" t="s">
        <v>1080</v>
      </c>
      <c r="Q72" s="8">
        <v>1</v>
      </c>
      <c r="R72" s="32" t="s">
        <v>1081</v>
      </c>
      <c r="S72" s="8">
        <f>IF(AND(Q72=0, U72=0), 1, 0 )</f>
        <v>0</v>
      </c>
      <c r="T72" s="32" t="s">
        <v>1082</v>
      </c>
      <c r="U72" s="8">
        <v>0</v>
      </c>
    </row>
    <row r="73" spans="1:21" ht="6" customHeight="1" x14ac:dyDescent="0.3">
      <c r="A73" s="48">
        <v>72</v>
      </c>
      <c r="B73" s="56" t="s">
        <v>92</v>
      </c>
      <c r="C73" s="34" t="str">
        <f>IF(VALUE(Q73)=1,"SUS.Equipamento",IF(VALUE(S73)=1,"SUS.Dispositivo","SUS.Mobília"))</f>
        <v>SUS.Dispositivo</v>
      </c>
      <c r="D73" s="54" t="s">
        <v>1204</v>
      </c>
      <c r="E73" s="55" t="s">
        <v>1205</v>
      </c>
      <c r="F73" s="54" t="s">
        <v>26</v>
      </c>
      <c r="G73" s="55" t="s">
        <v>26</v>
      </c>
      <c r="H73" s="32" t="s">
        <v>26</v>
      </c>
      <c r="I73" s="53" t="s">
        <v>26</v>
      </c>
      <c r="J73" s="32" t="s">
        <v>1079</v>
      </c>
      <c r="K73" s="53" t="str">
        <f>_xlfn.CONCAT("""",B73,"""")</f>
        <v>"EQU.063"</v>
      </c>
      <c r="L73" s="32" t="s">
        <v>1068</v>
      </c>
      <c r="M73" s="53" t="str">
        <f>IFERROR(_xlfn.CONCAT(LEFT(O73,FIND(" ",O73)-1),""""),O73)</f>
        <v>"Papagaio"</v>
      </c>
      <c r="N73" s="32" t="s">
        <v>1025</v>
      </c>
      <c r="O73" s="53" t="s">
        <v>658</v>
      </c>
      <c r="P73" s="32" t="s">
        <v>1080</v>
      </c>
      <c r="Q73" s="8">
        <v>0</v>
      </c>
      <c r="R73" s="32" t="s">
        <v>1081</v>
      </c>
      <c r="S73" s="8">
        <f>IF(AND(Q73=0, U73=0), 1, 0 )</f>
        <v>1</v>
      </c>
      <c r="T73" s="32" t="s">
        <v>1082</v>
      </c>
      <c r="U73" s="8">
        <v>0</v>
      </c>
    </row>
    <row r="74" spans="1:21" ht="6" customHeight="1" x14ac:dyDescent="0.3">
      <c r="A74" s="48">
        <v>73</v>
      </c>
      <c r="B74" s="56" t="s">
        <v>93</v>
      </c>
      <c r="C74" s="34" t="str">
        <f>IF(VALUE(Q74)=1,"SUS.Equipamento",IF(VALUE(S74)=1,"SUS.Dispositivo","SUS.Mobília"))</f>
        <v>SUS.Dispositivo</v>
      </c>
      <c r="D74" s="54" t="s">
        <v>1204</v>
      </c>
      <c r="E74" s="55" t="s">
        <v>1205</v>
      </c>
      <c r="F74" s="54" t="s">
        <v>26</v>
      </c>
      <c r="G74" s="55" t="s">
        <v>26</v>
      </c>
      <c r="H74" s="32" t="s">
        <v>26</v>
      </c>
      <c r="I74" s="53" t="s">
        <v>26</v>
      </c>
      <c r="J74" s="32" t="s">
        <v>1079</v>
      </c>
      <c r="K74" s="53" t="str">
        <f>_xlfn.CONCAT("""",B74,"""")</f>
        <v>"EQU.064"</v>
      </c>
      <c r="L74" s="32" t="s">
        <v>1068</v>
      </c>
      <c r="M74" s="53" t="str">
        <f>IFERROR(_xlfn.CONCAT(LEFT(O74,FIND(" ",O74)-1),""""),O74)</f>
        <v>"Projetor"</v>
      </c>
      <c r="N74" s="32" t="s">
        <v>1025</v>
      </c>
      <c r="O74" s="53" t="s">
        <v>659</v>
      </c>
      <c r="P74" s="32" t="s">
        <v>1080</v>
      </c>
      <c r="Q74" s="8">
        <v>0</v>
      </c>
      <c r="R74" s="32" t="s">
        <v>1081</v>
      </c>
      <c r="S74" s="8">
        <f>IF(AND(Q74=0, U74=0), 1, 0 )</f>
        <v>1</v>
      </c>
      <c r="T74" s="32" t="s">
        <v>1082</v>
      </c>
      <c r="U74" s="8">
        <v>0</v>
      </c>
    </row>
    <row r="75" spans="1:21" ht="6" customHeight="1" x14ac:dyDescent="0.3">
      <c r="A75" s="48">
        <v>74</v>
      </c>
      <c r="B75" s="56" t="s">
        <v>94</v>
      </c>
      <c r="C75" s="34" t="str">
        <f>IF(VALUE(Q75)=1,"SUS.Equipamento",IF(VALUE(S75)=1,"SUS.Dispositivo","SUS.Mobília"))</f>
        <v>SUS.Equipamento</v>
      </c>
      <c r="D75" s="54" t="s">
        <v>1204</v>
      </c>
      <c r="E75" s="55" t="s">
        <v>1205</v>
      </c>
      <c r="F75" s="54" t="s">
        <v>26</v>
      </c>
      <c r="G75" s="55" t="s">
        <v>26</v>
      </c>
      <c r="H75" s="32" t="s">
        <v>26</v>
      </c>
      <c r="I75" s="53" t="s">
        <v>26</v>
      </c>
      <c r="J75" s="32" t="s">
        <v>1079</v>
      </c>
      <c r="K75" s="53" t="str">
        <f>_xlfn.CONCAT("""",B75,"""")</f>
        <v>"EQU.065"</v>
      </c>
      <c r="L75" s="32" t="s">
        <v>1068</v>
      </c>
      <c r="M75" s="53" t="str">
        <f>IFERROR(_xlfn.CONCAT(LEFT(O75,FIND(" ",O75)-1),""""),O75)</f>
        <v>"Projetor"</v>
      </c>
      <c r="N75" s="32" t="s">
        <v>1025</v>
      </c>
      <c r="O75" s="53" t="s">
        <v>660</v>
      </c>
      <c r="P75" s="32" t="s">
        <v>1080</v>
      </c>
      <c r="Q75" s="8">
        <v>1</v>
      </c>
      <c r="R75" s="32" t="s">
        <v>1081</v>
      </c>
      <c r="S75" s="8">
        <f>IF(AND(Q75=0, U75=0), 1, 0 )</f>
        <v>0</v>
      </c>
      <c r="T75" s="32" t="s">
        <v>1082</v>
      </c>
      <c r="U75" s="8">
        <v>0</v>
      </c>
    </row>
    <row r="76" spans="1:21" ht="6" customHeight="1" x14ac:dyDescent="0.3">
      <c r="A76" s="48">
        <v>75</v>
      </c>
      <c r="B76" s="56" t="s">
        <v>95</v>
      </c>
      <c r="C76" s="34" t="str">
        <f>IF(VALUE(Q76)=1,"SUS.Equipamento",IF(VALUE(S76)=1,"SUS.Dispositivo","SUS.Mobília"))</f>
        <v>SUS.Equipamento</v>
      </c>
      <c r="D76" s="54" t="s">
        <v>1204</v>
      </c>
      <c r="E76" s="55" t="s">
        <v>1205</v>
      </c>
      <c r="F76" s="54" t="s">
        <v>26</v>
      </c>
      <c r="G76" s="55" t="s">
        <v>26</v>
      </c>
      <c r="H76" s="32" t="s">
        <v>26</v>
      </c>
      <c r="I76" s="53" t="s">
        <v>26</v>
      </c>
      <c r="J76" s="32" t="s">
        <v>1079</v>
      </c>
      <c r="K76" s="53" t="str">
        <f>_xlfn.CONCAT("""",B76,"""")</f>
        <v>"EQU.066"</v>
      </c>
      <c r="L76" s="32" t="s">
        <v>1068</v>
      </c>
      <c r="M76" s="53" t="str">
        <f>IFERROR(_xlfn.CONCAT(LEFT(O76,FIND(" ",O76)-1),""""),O76)</f>
        <v>"Pupilômetro"</v>
      </c>
      <c r="N76" s="32" t="s">
        <v>1025</v>
      </c>
      <c r="O76" s="53" t="s">
        <v>661</v>
      </c>
      <c r="P76" s="32" t="s">
        <v>1080</v>
      </c>
      <c r="Q76" s="8">
        <v>1</v>
      </c>
      <c r="R76" s="32" t="s">
        <v>1081</v>
      </c>
      <c r="S76" s="8">
        <f>IF(AND(Q76=0, U76=0), 1, 0 )</f>
        <v>0</v>
      </c>
      <c r="T76" s="32" t="s">
        <v>1082</v>
      </c>
      <c r="U76" s="8">
        <v>0</v>
      </c>
    </row>
    <row r="77" spans="1:21" ht="6" customHeight="1" x14ac:dyDescent="0.3">
      <c r="A77" s="48">
        <v>76</v>
      </c>
      <c r="B77" s="56" t="s">
        <v>96</v>
      </c>
      <c r="C77" s="34" t="str">
        <f>IF(VALUE(Q77)=1,"SUS.Equipamento",IF(VALUE(S77)=1,"SUS.Dispositivo","SUS.Mobília"))</f>
        <v>SUS.Equipamento</v>
      </c>
      <c r="D77" s="54" t="s">
        <v>1204</v>
      </c>
      <c r="E77" s="55" t="s">
        <v>1205</v>
      </c>
      <c r="F77" s="54" t="s">
        <v>1188</v>
      </c>
      <c r="G77" s="55" t="s">
        <v>1183</v>
      </c>
      <c r="H77" s="32" t="s">
        <v>26</v>
      </c>
      <c r="I77" s="53" t="s">
        <v>26</v>
      </c>
      <c r="J77" s="32" t="s">
        <v>1079</v>
      </c>
      <c r="K77" s="53" t="str">
        <f>_xlfn.CONCAT("""",B77,"""")</f>
        <v>"EQU.067"</v>
      </c>
      <c r="L77" s="32" t="s">
        <v>1068</v>
      </c>
      <c r="M77" s="53" t="str">
        <f>IFERROR(_xlfn.CONCAT(LEFT(O77,FIND(" ",O77)-1),""""),O77)</f>
        <v>"Aparelho"</v>
      </c>
      <c r="N77" s="32" t="s">
        <v>1025</v>
      </c>
      <c r="O77" s="53" t="s">
        <v>1084</v>
      </c>
      <c r="P77" s="32" t="s">
        <v>1080</v>
      </c>
      <c r="Q77" s="8">
        <v>1</v>
      </c>
      <c r="R77" s="32" t="s">
        <v>1081</v>
      </c>
      <c r="S77" s="8">
        <f>IF(AND(Q77=0, U77=0), 1, 0 )</f>
        <v>0</v>
      </c>
      <c r="T77" s="32" t="s">
        <v>1082</v>
      </c>
      <c r="U77" s="8">
        <v>0</v>
      </c>
    </row>
    <row r="78" spans="1:21" ht="6" customHeight="1" x14ac:dyDescent="0.3">
      <c r="A78" s="48">
        <v>77</v>
      </c>
      <c r="B78" s="56" t="s">
        <v>97</v>
      </c>
      <c r="C78" s="34" t="str">
        <f>IF(VALUE(Q78)=1,"SUS.Equipamento",IF(VALUE(S78)=1,"SUS.Dispositivo","SUS.Mobília"))</f>
        <v>SUS.Dispositivo</v>
      </c>
      <c r="D78" s="54" t="s">
        <v>1204</v>
      </c>
      <c r="E78" s="55" t="s">
        <v>1205</v>
      </c>
      <c r="F78" s="54" t="s">
        <v>26</v>
      </c>
      <c r="G78" s="55" t="s">
        <v>26</v>
      </c>
      <c r="H78" s="32" t="s">
        <v>26</v>
      </c>
      <c r="I78" s="53" t="s">
        <v>26</v>
      </c>
      <c r="J78" s="32" t="s">
        <v>1079</v>
      </c>
      <c r="K78" s="53" t="str">
        <f>_xlfn.CONCAT("""",B78,"""")</f>
        <v>"EQU.068"</v>
      </c>
      <c r="L78" s="32" t="s">
        <v>1068</v>
      </c>
      <c r="M78" s="53" t="str">
        <f>IFERROR(_xlfn.CONCAT(LEFT(O78,FIND(" ",O78)-1),""""),O78)</f>
        <v>"Refletor"</v>
      </c>
      <c r="N78" s="32" t="s">
        <v>1025</v>
      </c>
      <c r="O78" s="53" t="s">
        <v>662</v>
      </c>
      <c r="P78" s="32" t="s">
        <v>1080</v>
      </c>
      <c r="Q78" s="8">
        <v>0</v>
      </c>
      <c r="R78" s="32" t="s">
        <v>1081</v>
      </c>
      <c r="S78" s="8">
        <f>IF(AND(Q78=0, U78=0), 1, 0 )</f>
        <v>1</v>
      </c>
      <c r="T78" s="32" t="s">
        <v>1082</v>
      </c>
      <c r="U78" s="8">
        <v>0</v>
      </c>
    </row>
    <row r="79" spans="1:21" ht="6" customHeight="1" x14ac:dyDescent="0.3">
      <c r="A79" s="48">
        <v>78</v>
      </c>
      <c r="B79" s="56" t="s">
        <v>98</v>
      </c>
      <c r="C79" s="34" t="str">
        <f>IF(VALUE(Q79)=1,"SUS.Equipamento",IF(VALUE(S79)=1,"SUS.Dispositivo","SUS.Mobília"))</f>
        <v>SUS.Dispositivo</v>
      </c>
      <c r="D79" s="54" t="s">
        <v>1204</v>
      </c>
      <c r="E79" s="55" t="s">
        <v>1205</v>
      </c>
      <c r="F79" s="54" t="s">
        <v>26</v>
      </c>
      <c r="G79" s="55" t="s">
        <v>26</v>
      </c>
      <c r="H79" s="32" t="s">
        <v>26</v>
      </c>
      <c r="I79" s="53" t="s">
        <v>26</v>
      </c>
      <c r="J79" s="32" t="s">
        <v>1079</v>
      </c>
      <c r="K79" s="53" t="str">
        <f>_xlfn.CONCAT("""",B79,"""")</f>
        <v>"EQU.069"</v>
      </c>
      <c r="L79" s="32" t="s">
        <v>1068</v>
      </c>
      <c r="M79" s="53" t="str">
        <f>IFERROR(_xlfn.CONCAT(LEFT(O79,FIND(" ",O79)-1),""""),O79)</f>
        <v>"Refrator"</v>
      </c>
      <c r="N79" s="32" t="s">
        <v>1025</v>
      </c>
      <c r="O79" s="53" t="s">
        <v>663</v>
      </c>
      <c r="P79" s="32" t="s">
        <v>1080</v>
      </c>
      <c r="Q79" s="8">
        <v>0</v>
      </c>
      <c r="R79" s="32" t="s">
        <v>1081</v>
      </c>
      <c r="S79" s="8">
        <f>IF(AND(Q79=0, U79=0), 1, 0 )</f>
        <v>1</v>
      </c>
      <c r="T79" s="32" t="s">
        <v>1082</v>
      </c>
      <c r="U79" s="8">
        <v>0</v>
      </c>
    </row>
    <row r="80" spans="1:21" ht="6" customHeight="1" x14ac:dyDescent="0.3">
      <c r="A80" s="48">
        <v>79</v>
      </c>
      <c r="B80" s="56" t="s">
        <v>99</v>
      </c>
      <c r="C80" s="34" t="str">
        <f>IF(VALUE(Q80)=1,"SUS.Equipamento",IF(VALUE(S80)=1,"SUS.Dispositivo","SUS.Mobília"))</f>
        <v>SUS.Equipamento</v>
      </c>
      <c r="D80" s="54" t="s">
        <v>1204</v>
      </c>
      <c r="E80" s="55" t="s">
        <v>1205</v>
      </c>
      <c r="F80" s="54" t="s">
        <v>26</v>
      </c>
      <c r="G80" s="55" t="s">
        <v>26</v>
      </c>
      <c r="H80" s="32" t="s">
        <v>26</v>
      </c>
      <c r="I80" s="53" t="s">
        <v>26</v>
      </c>
      <c r="J80" s="32" t="s">
        <v>1079</v>
      </c>
      <c r="K80" s="53" t="str">
        <f>_xlfn.CONCAT("""",B80,"""")</f>
        <v>"EQU.070"</v>
      </c>
      <c r="L80" s="32" t="s">
        <v>1068</v>
      </c>
      <c r="M80" s="53" t="str">
        <f>IFERROR(_xlfn.CONCAT(LEFT(O80,FIND(" ",O80)-1),""""),O80)</f>
        <v>"Refrigerador"</v>
      </c>
      <c r="N80" s="32" t="s">
        <v>1025</v>
      </c>
      <c r="O80" s="53" t="s">
        <v>1083</v>
      </c>
      <c r="P80" s="32" t="s">
        <v>1080</v>
      </c>
      <c r="Q80" s="8">
        <v>1</v>
      </c>
      <c r="R80" s="32" t="s">
        <v>1081</v>
      </c>
      <c r="S80" s="8">
        <f>IF(AND(Q80=0, U80=0), 1, 0 )</f>
        <v>0</v>
      </c>
      <c r="T80" s="32" t="s">
        <v>1082</v>
      </c>
      <c r="U80" s="8">
        <v>0</v>
      </c>
    </row>
    <row r="81" spans="1:21" ht="6" customHeight="1" x14ac:dyDescent="0.3">
      <c r="A81" s="48">
        <v>80</v>
      </c>
      <c r="B81" s="56" t="s">
        <v>100</v>
      </c>
      <c r="C81" s="34" t="str">
        <f>IF(VALUE(Q81)=1,"SUS.Equipamento",IF(VALUE(S81)=1,"SUS.Dispositivo","SUS.Mobília"))</f>
        <v>SUS.Equipamento</v>
      </c>
      <c r="D81" s="54" t="s">
        <v>1204</v>
      </c>
      <c r="E81" s="55" t="s">
        <v>1205</v>
      </c>
      <c r="F81" s="54" t="s">
        <v>26</v>
      </c>
      <c r="G81" s="55" t="s">
        <v>26</v>
      </c>
      <c r="H81" s="32" t="s">
        <v>26</v>
      </c>
      <c r="I81" s="53" t="s">
        <v>26</v>
      </c>
      <c r="J81" s="32" t="s">
        <v>1079</v>
      </c>
      <c r="K81" s="53" t="str">
        <f>_xlfn.CONCAT("""",B81,"""")</f>
        <v>"EQU.071"</v>
      </c>
      <c r="L81" s="32" t="s">
        <v>1068</v>
      </c>
      <c r="M81" s="53" t="str">
        <f>IFERROR(_xlfn.CONCAT(LEFT(O81,FIND(" ",O81)-1),""""),O81)</f>
        <v>"Régua"</v>
      </c>
      <c r="N81" s="32" t="s">
        <v>1025</v>
      </c>
      <c r="O81" s="53" t="s">
        <v>664</v>
      </c>
      <c r="P81" s="32" t="s">
        <v>1080</v>
      </c>
      <c r="Q81" s="8">
        <v>1</v>
      </c>
      <c r="R81" s="32" t="s">
        <v>1081</v>
      </c>
      <c r="S81" s="8">
        <f>IF(AND(Q81=0, U81=0), 1, 0 )</f>
        <v>0</v>
      </c>
      <c r="T81" s="32" t="s">
        <v>1082</v>
      </c>
      <c r="U81" s="8">
        <v>0</v>
      </c>
    </row>
    <row r="82" spans="1:21" ht="6" customHeight="1" x14ac:dyDescent="0.3">
      <c r="A82" s="48">
        <v>81</v>
      </c>
      <c r="B82" s="56" t="s">
        <v>101</v>
      </c>
      <c r="C82" s="34" t="str">
        <f>IF(VALUE(Q82)=1,"SUS.Equipamento",IF(VALUE(S82)=1,"SUS.Dispositivo","SUS.Mobília"))</f>
        <v>SUS.Dispositivo</v>
      </c>
      <c r="D82" s="54" t="s">
        <v>1204</v>
      </c>
      <c r="E82" s="55" t="s">
        <v>1205</v>
      </c>
      <c r="F82" s="54" t="s">
        <v>26</v>
      </c>
      <c r="G82" s="55" t="s">
        <v>26</v>
      </c>
      <c r="H82" s="32" t="s">
        <v>26</v>
      </c>
      <c r="I82" s="53" t="s">
        <v>26</v>
      </c>
      <c r="J82" s="32" t="s">
        <v>1079</v>
      </c>
      <c r="K82" s="53" t="str">
        <f>_xlfn.CONCAT("""",B82,"""")</f>
        <v>"EQU.072"</v>
      </c>
      <c r="L82" s="32" t="s">
        <v>1068</v>
      </c>
      <c r="M82" s="53" t="str">
        <f>IFERROR(_xlfn.CONCAT(LEFT(O82,FIND(" ",O82)-1),""""),O82)</f>
        <v>"Relógio"</v>
      </c>
      <c r="N82" s="32" t="s">
        <v>1025</v>
      </c>
      <c r="O82" s="53" t="s">
        <v>665</v>
      </c>
      <c r="P82" s="32" t="s">
        <v>1080</v>
      </c>
      <c r="Q82" s="8">
        <v>0</v>
      </c>
      <c r="R82" s="32" t="s">
        <v>1081</v>
      </c>
      <c r="S82" s="8">
        <f>IF(AND(Q82=0, U82=0), 1, 0 )</f>
        <v>1</v>
      </c>
      <c r="T82" s="32" t="s">
        <v>1082</v>
      </c>
      <c r="U82" s="8">
        <v>0</v>
      </c>
    </row>
    <row r="83" spans="1:21" ht="6" customHeight="1" x14ac:dyDescent="0.3">
      <c r="A83" s="48">
        <v>82</v>
      </c>
      <c r="B83" s="56" t="s">
        <v>102</v>
      </c>
      <c r="C83" s="34" t="str">
        <f>IF(VALUE(Q83)=1,"SUS.Equipamento",IF(VALUE(S83)=1,"SUS.Dispositivo","SUS.Mobília"))</f>
        <v>SUS.Dispositivo</v>
      </c>
      <c r="D83" s="54" t="s">
        <v>1204</v>
      </c>
      <c r="E83" s="55" t="s">
        <v>1205</v>
      </c>
      <c r="F83" s="54" t="s">
        <v>26</v>
      </c>
      <c r="G83" s="55" t="s">
        <v>26</v>
      </c>
      <c r="H83" s="32" t="s">
        <v>26</v>
      </c>
      <c r="I83" s="53" t="s">
        <v>26</v>
      </c>
      <c r="J83" s="32" t="s">
        <v>1079</v>
      </c>
      <c r="K83" s="53" t="str">
        <f>_xlfn.CONCAT("""",B83,"""")</f>
        <v>"EQU.073"</v>
      </c>
      <c r="L83" s="32" t="s">
        <v>1068</v>
      </c>
      <c r="M83" s="53" t="str">
        <f>IFERROR(_xlfn.CONCAT(LEFT(O83,FIND(" ",O83)-1),""""),O83)</f>
        <v>"Retinoscópio"</v>
      </c>
      <c r="N83" s="32" t="s">
        <v>1025</v>
      </c>
      <c r="O83" s="53" t="s">
        <v>1032</v>
      </c>
      <c r="P83" s="32" t="s">
        <v>1080</v>
      </c>
      <c r="Q83" s="8">
        <v>0</v>
      </c>
      <c r="R83" s="32" t="s">
        <v>1081</v>
      </c>
      <c r="S83" s="8">
        <f>IF(AND(Q83=0, U83=0), 1, 0 )</f>
        <v>1</v>
      </c>
      <c r="T83" s="32" t="s">
        <v>1082</v>
      </c>
      <c r="U83" s="8">
        <v>0</v>
      </c>
    </row>
    <row r="84" spans="1:21" ht="6" customHeight="1" x14ac:dyDescent="0.3">
      <c r="A84" s="48">
        <v>83</v>
      </c>
      <c r="B84" s="56" t="s">
        <v>103</v>
      </c>
      <c r="C84" s="34" t="str">
        <f>IF(VALUE(Q84)=1,"SUS.Equipamento",IF(VALUE(S84)=1,"SUS.Dispositivo","SUS.Mobília"))</f>
        <v>SUS.Dispositivo</v>
      </c>
      <c r="D84" s="54" t="s">
        <v>1204</v>
      </c>
      <c r="E84" s="55" t="s">
        <v>1205</v>
      </c>
      <c r="F84" s="54" t="s">
        <v>26</v>
      </c>
      <c r="G84" s="55" t="s">
        <v>26</v>
      </c>
      <c r="H84" s="32" t="s">
        <v>26</v>
      </c>
      <c r="I84" s="53" t="s">
        <v>26</v>
      </c>
      <c r="J84" s="32" t="s">
        <v>1079</v>
      </c>
      <c r="K84" s="53" t="str">
        <f>_xlfn.CONCAT("""",B84,"""")</f>
        <v>"EQU.074"</v>
      </c>
      <c r="L84" s="32" t="s">
        <v>1068</v>
      </c>
      <c r="M84" s="53" t="str">
        <f>IFERROR(_xlfn.CONCAT(LEFT(O84,FIND(" ",O84)-1),""""),O84)</f>
        <v>"Retroprojetor"</v>
      </c>
      <c r="N84" s="32" t="s">
        <v>1025</v>
      </c>
      <c r="O84" s="53" t="s">
        <v>666</v>
      </c>
      <c r="P84" s="32" t="s">
        <v>1080</v>
      </c>
      <c r="Q84" s="8">
        <v>0</v>
      </c>
      <c r="R84" s="32" t="s">
        <v>1081</v>
      </c>
      <c r="S84" s="8">
        <f>IF(AND(Q84=0, U84=0), 1, 0 )</f>
        <v>1</v>
      </c>
      <c r="T84" s="32" t="s">
        <v>1082</v>
      </c>
      <c r="U84" s="8">
        <v>0</v>
      </c>
    </row>
    <row r="85" spans="1:21" ht="6" customHeight="1" x14ac:dyDescent="0.3">
      <c r="A85" s="48">
        <v>84</v>
      </c>
      <c r="B85" s="56" t="s">
        <v>104</v>
      </c>
      <c r="C85" s="34" t="str">
        <f>IF(VALUE(Q85)=1,"SUS.Equipamento",IF(VALUE(S85)=1,"SUS.Dispositivo","SUS.Mobília"))</f>
        <v>SUS.Dispositivo</v>
      </c>
      <c r="D85" s="54" t="s">
        <v>1204</v>
      </c>
      <c r="E85" s="55" t="s">
        <v>1205</v>
      </c>
      <c r="F85" s="54" t="s">
        <v>26</v>
      </c>
      <c r="G85" s="55" t="s">
        <v>26</v>
      </c>
      <c r="H85" s="32" t="s">
        <v>26</v>
      </c>
      <c r="I85" s="53" t="s">
        <v>26</v>
      </c>
      <c r="J85" s="32" t="s">
        <v>1079</v>
      </c>
      <c r="K85" s="53" t="str">
        <f>_xlfn.CONCAT("""",B85,"""")</f>
        <v>"EQU.075"</v>
      </c>
      <c r="L85" s="32" t="s">
        <v>1068</v>
      </c>
      <c r="M85" s="53" t="str">
        <f>IFERROR(_xlfn.CONCAT(LEFT(O85,FIND(" ",O85)-1),""""),O85)</f>
        <v>"Suporte"</v>
      </c>
      <c r="N85" s="32" t="s">
        <v>1025</v>
      </c>
      <c r="O85" s="53" t="s">
        <v>667</v>
      </c>
      <c r="P85" s="32" t="s">
        <v>1080</v>
      </c>
      <c r="Q85" s="8">
        <v>0</v>
      </c>
      <c r="R85" s="32" t="s">
        <v>1081</v>
      </c>
      <c r="S85" s="8">
        <f>IF(AND(Q85=0, U85=0), 1, 0 )</f>
        <v>1</v>
      </c>
      <c r="T85" s="32" t="s">
        <v>1082</v>
      </c>
      <c r="U85" s="8">
        <v>0</v>
      </c>
    </row>
    <row r="86" spans="1:21" ht="6" customHeight="1" x14ac:dyDescent="0.3">
      <c r="A86" s="48">
        <v>85</v>
      </c>
      <c r="B86" s="56" t="s">
        <v>105</v>
      </c>
      <c r="C86" s="34" t="str">
        <f>IF(VALUE(Q86)=1,"SUS.Equipamento",IF(VALUE(S86)=1,"SUS.Dispositivo","SUS.Mobília"))</f>
        <v>SUS.Dispositivo</v>
      </c>
      <c r="D86" s="54" t="s">
        <v>1204</v>
      </c>
      <c r="E86" s="55" t="s">
        <v>1205</v>
      </c>
      <c r="F86" s="54" t="s">
        <v>26</v>
      </c>
      <c r="G86" s="55" t="s">
        <v>26</v>
      </c>
      <c r="H86" s="32" t="s">
        <v>26</v>
      </c>
      <c r="I86" s="53" t="s">
        <v>26</v>
      </c>
      <c r="J86" s="32" t="s">
        <v>1079</v>
      </c>
      <c r="K86" s="53" t="str">
        <f>_xlfn.CONCAT("""",B86,"""")</f>
        <v>"EQU.076"</v>
      </c>
      <c r="L86" s="32" t="s">
        <v>1068</v>
      </c>
      <c r="M86" s="53" t="str">
        <f>IFERROR(_xlfn.CONCAT(LEFT(O86,FIND(" ",O86)-1),""""),O86)</f>
        <v>"Suporte"</v>
      </c>
      <c r="N86" s="32" t="s">
        <v>1025</v>
      </c>
      <c r="O86" s="53" t="s">
        <v>668</v>
      </c>
      <c r="P86" s="32" t="s">
        <v>1080</v>
      </c>
      <c r="Q86" s="8">
        <v>0</v>
      </c>
      <c r="R86" s="32" t="s">
        <v>1081</v>
      </c>
      <c r="S86" s="8">
        <f>IF(AND(Q86=0, U86=0), 1, 0 )</f>
        <v>1</v>
      </c>
      <c r="T86" s="32" t="s">
        <v>1082</v>
      </c>
      <c r="U86" s="8">
        <v>0</v>
      </c>
    </row>
    <row r="87" spans="1:21" ht="6" customHeight="1" x14ac:dyDescent="0.3">
      <c r="A87" s="48">
        <v>86</v>
      </c>
      <c r="B87" s="56" t="s">
        <v>106</v>
      </c>
      <c r="C87" s="34" t="str">
        <f>IF(VALUE(Q87)=1,"SUS.Equipamento",IF(VALUE(S87)=1,"SUS.Dispositivo","SUS.Mobília"))</f>
        <v>SUS.Dispositivo</v>
      </c>
      <c r="D87" s="54" t="s">
        <v>1204</v>
      </c>
      <c r="E87" s="55" t="s">
        <v>1205</v>
      </c>
      <c r="F87" s="54" t="s">
        <v>26</v>
      </c>
      <c r="G87" s="55" t="s">
        <v>26</v>
      </c>
      <c r="H87" s="32" t="s">
        <v>26</v>
      </c>
      <c r="I87" s="53" t="s">
        <v>26</v>
      </c>
      <c r="J87" s="32" t="s">
        <v>1079</v>
      </c>
      <c r="K87" s="53" t="str">
        <f>_xlfn.CONCAT("""",B87,"""")</f>
        <v>"EQU.077"</v>
      </c>
      <c r="L87" s="32" t="s">
        <v>1068</v>
      </c>
      <c r="M87" s="53" t="str">
        <f>IFERROR(_xlfn.CONCAT(LEFT(O87,FIND(" ",O87)-1),""""),O87)</f>
        <v>"Tela"</v>
      </c>
      <c r="N87" s="32" t="s">
        <v>1025</v>
      </c>
      <c r="O87" s="53" t="s">
        <v>669</v>
      </c>
      <c r="P87" s="32" t="s">
        <v>1080</v>
      </c>
      <c r="Q87" s="8">
        <v>0</v>
      </c>
      <c r="R87" s="32" t="s">
        <v>1081</v>
      </c>
      <c r="S87" s="8">
        <f>IF(AND(Q87=0, U87=0), 1, 0 )</f>
        <v>1</v>
      </c>
      <c r="T87" s="32" t="s">
        <v>1082</v>
      </c>
      <c r="U87" s="8">
        <v>0</v>
      </c>
    </row>
    <row r="88" spans="1:21" ht="6" customHeight="1" x14ac:dyDescent="0.3">
      <c r="A88" s="48">
        <v>87</v>
      </c>
      <c r="B88" s="56" t="s">
        <v>107</v>
      </c>
      <c r="C88" s="34" t="str">
        <f>IF(VALUE(Q88)=1,"SUS.Equipamento",IF(VALUE(S88)=1,"SUS.Dispositivo","SUS.Mobília"))</f>
        <v>SUS.Equipamento</v>
      </c>
      <c r="D88" s="54" t="s">
        <v>1204</v>
      </c>
      <c r="E88" s="55" t="s">
        <v>1205</v>
      </c>
      <c r="F88" s="54" t="s">
        <v>26</v>
      </c>
      <c r="G88" s="55" t="s">
        <v>26</v>
      </c>
      <c r="H88" s="32" t="s">
        <v>26</v>
      </c>
      <c r="I88" s="53" t="s">
        <v>26</v>
      </c>
      <c r="J88" s="32" t="s">
        <v>1079</v>
      </c>
      <c r="K88" s="53" t="str">
        <f>_xlfn.CONCAT("""",B88,"""")</f>
        <v>"EQU.078"</v>
      </c>
      <c r="L88" s="32" t="s">
        <v>1068</v>
      </c>
      <c r="M88" s="53" t="str">
        <f>IFERROR(_xlfn.CONCAT(LEFT(O88,FIND(" ",O88)-1),""""),O88)</f>
        <v>"Televisor"</v>
      </c>
      <c r="N88" s="32" t="s">
        <v>1025</v>
      </c>
      <c r="O88" s="53" t="s">
        <v>670</v>
      </c>
      <c r="P88" s="32" t="s">
        <v>1080</v>
      </c>
      <c r="Q88" s="8">
        <v>1</v>
      </c>
      <c r="R88" s="32" t="s">
        <v>1081</v>
      </c>
      <c r="S88" s="8">
        <f>IF(AND(Q88=0, U88=0), 1, 0 )</f>
        <v>0</v>
      </c>
      <c r="T88" s="32" t="s">
        <v>1082</v>
      </c>
      <c r="U88" s="8">
        <v>0</v>
      </c>
    </row>
    <row r="89" spans="1:21" ht="6" customHeight="1" x14ac:dyDescent="0.3">
      <c r="A89" s="48">
        <v>88</v>
      </c>
      <c r="B89" s="56" t="s">
        <v>108</v>
      </c>
      <c r="C89" s="34" t="str">
        <f>IF(VALUE(Q89)=1,"SUS.Equipamento",IF(VALUE(S89)=1,"SUS.Dispositivo","SUS.Mobília"))</f>
        <v>SUS.Equipamento</v>
      </c>
      <c r="D89" s="54" t="s">
        <v>1204</v>
      </c>
      <c r="E89" s="55" t="s">
        <v>1205</v>
      </c>
      <c r="F89" s="54" t="s">
        <v>26</v>
      </c>
      <c r="G89" s="55" t="s">
        <v>26</v>
      </c>
      <c r="H89" s="32" t="s">
        <v>26</v>
      </c>
      <c r="I89" s="53" t="s">
        <v>26</v>
      </c>
      <c r="J89" s="32" t="s">
        <v>1079</v>
      </c>
      <c r="K89" s="53" t="str">
        <f>_xlfn.CONCAT("""",B89,"""")</f>
        <v>"EQU.079"</v>
      </c>
      <c r="L89" s="32" t="s">
        <v>1068</v>
      </c>
      <c r="M89" s="53" t="str">
        <f>IFERROR(_xlfn.CONCAT(LEFT(O89,FIND(" ",O89)-1),""""),O89)</f>
        <v>"Tonômetro"</v>
      </c>
      <c r="N89" s="32" t="s">
        <v>1025</v>
      </c>
      <c r="O89" s="53" t="s">
        <v>671</v>
      </c>
      <c r="P89" s="32" t="s">
        <v>1080</v>
      </c>
      <c r="Q89" s="8">
        <v>1</v>
      </c>
      <c r="R89" s="32" t="s">
        <v>1081</v>
      </c>
      <c r="S89" s="8">
        <f>IF(AND(Q89=0, U89=0), 1, 0 )</f>
        <v>0</v>
      </c>
      <c r="T89" s="32" t="s">
        <v>1082</v>
      </c>
      <c r="U89" s="8">
        <v>0</v>
      </c>
    </row>
    <row r="90" spans="1:21" ht="6" customHeight="1" x14ac:dyDescent="0.3">
      <c r="A90" s="48">
        <v>89</v>
      </c>
      <c r="B90" s="56" t="s">
        <v>109</v>
      </c>
      <c r="C90" s="34" t="str">
        <f>IF(VALUE(Q90)=1,"SUS.Equipamento",IF(VALUE(S90)=1,"SUS.Dispositivo","SUS.Mobília"))</f>
        <v>SUS.Equipamento</v>
      </c>
      <c r="D90" s="54" t="s">
        <v>1204</v>
      </c>
      <c r="E90" s="55" t="s">
        <v>1205</v>
      </c>
      <c r="F90" s="54" t="s">
        <v>26</v>
      </c>
      <c r="G90" s="55" t="s">
        <v>26</v>
      </c>
      <c r="H90" s="32" t="s">
        <v>26</v>
      </c>
      <c r="I90" s="53" t="s">
        <v>26</v>
      </c>
      <c r="J90" s="32" t="s">
        <v>1079</v>
      </c>
      <c r="K90" s="53" t="str">
        <f>_xlfn.CONCAT("""",B90,"""")</f>
        <v>"EQU.080"</v>
      </c>
      <c r="L90" s="32" t="s">
        <v>1068</v>
      </c>
      <c r="M90" s="53" t="str">
        <f>IFERROR(_xlfn.CONCAT(LEFT(O90,FIND(" ",O90)-1),""""),O90)</f>
        <v>"Ventilômetro"</v>
      </c>
      <c r="N90" s="32" t="s">
        <v>1025</v>
      </c>
      <c r="O90" s="53" t="s">
        <v>672</v>
      </c>
      <c r="P90" s="32" t="s">
        <v>1080</v>
      </c>
      <c r="Q90" s="8">
        <v>1</v>
      </c>
      <c r="R90" s="32" t="s">
        <v>1081</v>
      </c>
      <c r="S90" s="8">
        <f>IF(AND(Q90=0, U90=0), 1, 0 )</f>
        <v>0</v>
      </c>
      <c r="T90" s="32" t="s">
        <v>1082</v>
      </c>
      <c r="U90" s="8">
        <v>0</v>
      </c>
    </row>
    <row r="91" spans="1:21" ht="6" customHeight="1" x14ac:dyDescent="0.3">
      <c r="A91" s="48">
        <v>90</v>
      </c>
      <c r="B91" s="56" t="s">
        <v>110</v>
      </c>
      <c r="C91" s="34" t="str">
        <f>IF(VALUE(Q91)=1,"SUS.Equipamento",IF(VALUE(S91)=1,"SUS.Dispositivo","SUS.Mobília"))</f>
        <v>SUS.Equipamento</v>
      </c>
      <c r="D91" s="54" t="s">
        <v>1204</v>
      </c>
      <c r="E91" s="55" t="s">
        <v>1205</v>
      </c>
      <c r="F91" s="54" t="s">
        <v>26</v>
      </c>
      <c r="G91" s="55" t="s">
        <v>26</v>
      </c>
      <c r="H91" s="32" t="s">
        <v>26</v>
      </c>
      <c r="I91" s="53" t="s">
        <v>26</v>
      </c>
      <c r="J91" s="32" t="s">
        <v>1079</v>
      </c>
      <c r="K91" s="53" t="str">
        <f>_xlfn.CONCAT("""",B91,"""")</f>
        <v>"EQU.081"</v>
      </c>
      <c r="L91" s="32" t="s">
        <v>1068</v>
      </c>
      <c r="M91" s="53" t="str">
        <f>IFERROR(_xlfn.CONCAT(LEFT(O91,FIND(" ",O91)-1),""""),O91)</f>
        <v>"Videocassete"</v>
      </c>
      <c r="N91" s="32" t="s">
        <v>1025</v>
      </c>
      <c r="O91" s="53" t="s">
        <v>673</v>
      </c>
      <c r="P91" s="32" t="s">
        <v>1080</v>
      </c>
      <c r="Q91" s="8">
        <v>1</v>
      </c>
      <c r="R91" s="32" t="s">
        <v>1081</v>
      </c>
      <c r="S91" s="8">
        <f>IF(AND(Q91=0, U91=0), 1, 0 )</f>
        <v>0</v>
      </c>
      <c r="T91" s="32" t="s">
        <v>1082</v>
      </c>
      <c r="U91" s="8">
        <v>0</v>
      </c>
    </row>
    <row r="92" spans="1:21" ht="6" customHeight="1" x14ac:dyDescent="0.3">
      <c r="A92" s="48">
        <v>91</v>
      </c>
      <c r="B92" s="56" t="s">
        <v>111</v>
      </c>
      <c r="C92" s="34" t="str">
        <f>IF(VALUE(Q92)=1,"SUS.Equipamento",IF(VALUE(S92)=1,"SUS.Dispositivo","SUS.Mobília"))</f>
        <v>SUS.Dispositivo</v>
      </c>
      <c r="D92" s="54" t="s">
        <v>1204</v>
      </c>
      <c r="E92" s="55" t="s">
        <v>1205</v>
      </c>
      <c r="F92" s="54" t="s">
        <v>26</v>
      </c>
      <c r="G92" s="55" t="s">
        <v>26</v>
      </c>
      <c r="H92" s="32" t="s">
        <v>26</v>
      </c>
      <c r="I92" s="53" t="s">
        <v>26</v>
      </c>
      <c r="J92" s="32" t="s">
        <v>1079</v>
      </c>
      <c r="K92" s="53" t="str">
        <f>_xlfn.CONCAT("""",B92,"""")</f>
        <v>"EQU.082"</v>
      </c>
      <c r="L92" s="32" t="s">
        <v>1068</v>
      </c>
      <c r="M92" s="53" t="str">
        <f>IFERROR(_xlfn.CONCAT(LEFT(O92,FIND(" ",O92)-1),""""),O92)</f>
        <v>"Bomba"</v>
      </c>
      <c r="N92" s="32" t="s">
        <v>1025</v>
      </c>
      <c r="O92" s="53" t="s">
        <v>674</v>
      </c>
      <c r="P92" s="32" t="s">
        <v>1080</v>
      </c>
      <c r="Q92" s="8">
        <v>0</v>
      </c>
      <c r="R92" s="32" t="s">
        <v>1081</v>
      </c>
      <c r="S92" s="8">
        <f>IF(AND(Q92=0, U92=0), 1, 0 )</f>
        <v>1</v>
      </c>
      <c r="T92" s="32" t="s">
        <v>1082</v>
      </c>
      <c r="U92" s="8">
        <v>0</v>
      </c>
    </row>
    <row r="93" spans="1:21" ht="6" customHeight="1" x14ac:dyDescent="0.3">
      <c r="A93" s="48">
        <v>92</v>
      </c>
      <c r="B93" s="56" t="s">
        <v>112</v>
      </c>
      <c r="C93" s="34" t="str">
        <f>IF(VALUE(Q93)=1,"SUS.Equipamento",IF(VALUE(S93)=1,"SUS.Dispositivo","SUS.Mobília"))</f>
        <v>SUS.Mobília</v>
      </c>
      <c r="D93" s="54" t="s">
        <v>1204</v>
      </c>
      <c r="E93" s="55" t="s">
        <v>1205</v>
      </c>
      <c r="F93" s="54" t="s">
        <v>26</v>
      </c>
      <c r="G93" s="55" t="s">
        <v>26</v>
      </c>
      <c r="H93" s="32" t="s">
        <v>1190</v>
      </c>
      <c r="I93" s="53" t="s">
        <v>1192</v>
      </c>
      <c r="J93" s="32" t="s">
        <v>1079</v>
      </c>
      <c r="K93" s="53" t="str">
        <f>_xlfn.CONCAT("""",B93,"""")</f>
        <v>"EQU.083"</v>
      </c>
      <c r="L93" s="32" t="s">
        <v>1068</v>
      </c>
      <c r="M93" s="53" t="str">
        <f>IFERROR(_xlfn.CONCAT(LEFT(O93,FIND(" ",O93)-1),""""),O93)</f>
        <v>"Mesa"</v>
      </c>
      <c r="N93" s="32" t="s">
        <v>1025</v>
      </c>
      <c r="O93" s="53" t="s">
        <v>675</v>
      </c>
      <c r="P93" s="32" t="s">
        <v>1080</v>
      </c>
      <c r="Q93" s="8">
        <v>0</v>
      </c>
      <c r="R93" s="32" t="s">
        <v>1081</v>
      </c>
      <c r="S93" s="8">
        <f>IF(AND(Q93=0, U93=0), 1, 0 )</f>
        <v>0</v>
      </c>
      <c r="T93" s="32" t="s">
        <v>1082</v>
      </c>
      <c r="U93" s="8">
        <v>1</v>
      </c>
    </row>
    <row r="94" spans="1:21" ht="6" customHeight="1" x14ac:dyDescent="0.3">
      <c r="A94" s="48">
        <v>93</v>
      </c>
      <c r="B94" s="56" t="s">
        <v>113</v>
      </c>
      <c r="C94" s="34" t="str">
        <f>IF(VALUE(Q94)=1,"SUS.Equipamento",IF(VALUE(S94)=1,"SUS.Dispositivo","SUS.Mobília"))</f>
        <v>SUS.Mobília</v>
      </c>
      <c r="D94" s="54" t="s">
        <v>1204</v>
      </c>
      <c r="E94" s="55" t="s">
        <v>1205</v>
      </c>
      <c r="F94" s="54" t="s">
        <v>26</v>
      </c>
      <c r="G94" s="55" t="s">
        <v>26</v>
      </c>
      <c r="H94" s="32" t="s">
        <v>1190</v>
      </c>
      <c r="I94" s="53" t="s">
        <v>1196</v>
      </c>
      <c r="J94" s="32" t="s">
        <v>1079</v>
      </c>
      <c r="K94" s="53" t="str">
        <f>_xlfn.CONCAT("""",B94,"""")</f>
        <v>"EQU.084"</v>
      </c>
      <c r="L94" s="32" t="s">
        <v>1068</v>
      </c>
      <c r="M94" s="53" t="str">
        <f>IFERROR(_xlfn.CONCAT(LEFT(O94,FIND(" ",O94)-1),""""),O94)</f>
        <v>"Cama"</v>
      </c>
      <c r="N94" s="32" t="s">
        <v>1025</v>
      </c>
      <c r="O94" s="53" t="s">
        <v>676</v>
      </c>
      <c r="P94" s="32" t="s">
        <v>1080</v>
      </c>
      <c r="Q94" s="8">
        <v>0</v>
      </c>
      <c r="R94" s="32" t="s">
        <v>1081</v>
      </c>
      <c r="S94" s="8">
        <f>IF(AND(Q94=0, U94=0), 1, 0 )</f>
        <v>0</v>
      </c>
      <c r="T94" s="32" t="s">
        <v>1082</v>
      </c>
      <c r="U94" s="8">
        <v>1</v>
      </c>
    </row>
    <row r="95" spans="1:21" ht="6" customHeight="1" x14ac:dyDescent="0.3">
      <c r="A95" s="48">
        <v>94</v>
      </c>
      <c r="B95" s="56" t="s">
        <v>114</v>
      </c>
      <c r="C95" s="34" t="str">
        <f>IF(VALUE(Q95)=1,"SUS.Equipamento",IF(VALUE(S95)=1,"SUS.Dispositivo","SUS.Mobília"))</f>
        <v>SUS.Dispositivo</v>
      </c>
      <c r="D95" s="54" t="s">
        <v>1204</v>
      </c>
      <c r="E95" s="55" t="s">
        <v>1205</v>
      </c>
      <c r="F95" s="54" t="s">
        <v>26</v>
      </c>
      <c r="G95" s="55" t="s">
        <v>26</v>
      </c>
      <c r="H95" s="32" t="s">
        <v>26</v>
      </c>
      <c r="I95" s="53" t="s">
        <v>26</v>
      </c>
      <c r="J95" s="32" t="s">
        <v>1079</v>
      </c>
      <c r="K95" s="53" t="str">
        <f>_xlfn.CONCAT("""",B95,"""")</f>
        <v>"EQU.085"</v>
      </c>
      <c r="L95" s="32" t="s">
        <v>1068</v>
      </c>
      <c r="M95" s="53" t="str">
        <f>IFERROR(_xlfn.CONCAT(LEFT(O95,FIND(" ",O95)-1),""""),O95)</f>
        <v>"Cardioversor"</v>
      </c>
      <c r="N95" s="32" t="s">
        <v>1025</v>
      </c>
      <c r="O95" s="53" t="s">
        <v>677</v>
      </c>
      <c r="P95" s="32" t="s">
        <v>1080</v>
      </c>
      <c r="Q95" s="8">
        <v>0</v>
      </c>
      <c r="R95" s="32" t="s">
        <v>1081</v>
      </c>
      <c r="S95" s="8">
        <f>IF(AND(Q95=0, U95=0), 1, 0 )</f>
        <v>1</v>
      </c>
      <c r="T95" s="32" t="s">
        <v>1082</v>
      </c>
      <c r="U95" s="8">
        <v>0</v>
      </c>
    </row>
    <row r="96" spans="1:21" ht="6" customHeight="1" x14ac:dyDescent="0.3">
      <c r="A96" s="48">
        <v>95</v>
      </c>
      <c r="B96" s="56" t="s">
        <v>115</v>
      </c>
      <c r="C96" s="34" t="str">
        <f>IF(VALUE(Q96)=1,"SUS.Equipamento",IF(VALUE(S96)=1,"SUS.Dispositivo","SUS.Mobília"))</f>
        <v>SUS.Mobília</v>
      </c>
      <c r="D96" s="54" t="s">
        <v>1204</v>
      </c>
      <c r="E96" s="55" t="s">
        <v>1205</v>
      </c>
      <c r="F96" s="54" t="s">
        <v>26</v>
      </c>
      <c r="G96" s="55" t="s">
        <v>26</v>
      </c>
      <c r="H96" s="32" t="s">
        <v>1190</v>
      </c>
      <c r="I96" s="53" t="s">
        <v>1193</v>
      </c>
      <c r="J96" s="32" t="s">
        <v>1079</v>
      </c>
      <c r="K96" s="53" t="str">
        <f>_xlfn.CONCAT("""",B96,"""")</f>
        <v>"EQU.086"</v>
      </c>
      <c r="L96" s="32" t="s">
        <v>1068</v>
      </c>
      <c r="M96" s="53" t="str">
        <f>IFERROR(_xlfn.CONCAT(LEFT(O96,FIND(" ",O96)-1),""""),O96)</f>
        <v>"Carro"</v>
      </c>
      <c r="N96" s="32" t="s">
        <v>1025</v>
      </c>
      <c r="O96" s="53" t="s">
        <v>1033</v>
      </c>
      <c r="P96" s="32" t="s">
        <v>1080</v>
      </c>
      <c r="Q96" s="8">
        <v>0</v>
      </c>
      <c r="R96" s="32" t="s">
        <v>1081</v>
      </c>
      <c r="S96" s="8">
        <f>IF(AND(Q96=0, U96=0), 1, 0 )</f>
        <v>0</v>
      </c>
      <c r="T96" s="32" t="s">
        <v>1082</v>
      </c>
      <c r="U96" s="8">
        <v>1</v>
      </c>
    </row>
    <row r="97" spans="1:21" ht="6" customHeight="1" x14ac:dyDescent="0.3">
      <c r="A97" s="48">
        <v>96</v>
      </c>
      <c r="B97" s="56" t="s">
        <v>116</v>
      </c>
      <c r="C97" s="34" t="str">
        <f>IF(VALUE(Q97)=1,"SUS.Equipamento",IF(VALUE(S97)=1,"SUS.Dispositivo","SUS.Mobília"))</f>
        <v>SUS.Mobília</v>
      </c>
      <c r="D97" s="54" t="s">
        <v>1204</v>
      </c>
      <c r="E97" s="55" t="s">
        <v>1205</v>
      </c>
      <c r="F97" s="54" t="s">
        <v>26</v>
      </c>
      <c r="G97" s="55" t="s">
        <v>26</v>
      </c>
      <c r="H97" s="32" t="s">
        <v>1190</v>
      </c>
      <c r="I97" s="53" t="s">
        <v>1193</v>
      </c>
      <c r="J97" s="32" t="s">
        <v>1079</v>
      </c>
      <c r="K97" s="53" t="str">
        <f>_xlfn.CONCAT("""",B97,"""")</f>
        <v>"EQU.087"</v>
      </c>
      <c r="L97" s="32" t="s">
        <v>1068</v>
      </c>
      <c r="M97" s="53" t="str">
        <f>IFERROR(_xlfn.CONCAT(LEFT(O97,FIND(" ",O97)-1),""""),O97)</f>
        <v>"Carro"</v>
      </c>
      <c r="N97" s="32" t="s">
        <v>1025</v>
      </c>
      <c r="O97" s="53" t="s">
        <v>678</v>
      </c>
      <c r="P97" s="32" t="s">
        <v>1080</v>
      </c>
      <c r="Q97" s="8">
        <v>0</v>
      </c>
      <c r="R97" s="32" t="s">
        <v>1081</v>
      </c>
      <c r="S97" s="8">
        <f>IF(AND(Q97=0, U97=0), 1, 0 )</f>
        <v>0</v>
      </c>
      <c r="T97" s="32" t="s">
        <v>1082</v>
      </c>
      <c r="U97" s="8">
        <v>1</v>
      </c>
    </row>
    <row r="98" spans="1:21" ht="6" customHeight="1" x14ac:dyDescent="0.3">
      <c r="A98" s="48">
        <v>97</v>
      </c>
      <c r="B98" s="56" t="s">
        <v>117</v>
      </c>
      <c r="C98" s="34" t="str">
        <f>IF(VALUE(Q98)=1,"SUS.Equipamento",IF(VALUE(S98)=1,"SUS.Dispositivo","SUS.Mobília"))</f>
        <v>SUS.Mobília</v>
      </c>
      <c r="D98" s="54" t="s">
        <v>1204</v>
      </c>
      <c r="E98" s="55" t="s">
        <v>1205</v>
      </c>
      <c r="F98" s="54" t="s">
        <v>26</v>
      </c>
      <c r="G98" s="55" t="s">
        <v>26</v>
      </c>
      <c r="H98" s="32" t="s">
        <v>1190</v>
      </c>
      <c r="I98" s="53" t="s">
        <v>1193</v>
      </c>
      <c r="J98" s="32" t="s">
        <v>1079</v>
      </c>
      <c r="K98" s="53" t="str">
        <f>_xlfn.CONCAT("""",B98,"""")</f>
        <v>"EQU.088"</v>
      </c>
      <c r="L98" s="32" t="s">
        <v>1068</v>
      </c>
      <c r="M98" s="53" t="str">
        <f>IFERROR(_xlfn.CONCAT(LEFT(O98,FIND(" ",O98)-1),""""),O98)</f>
        <v>"Carro"</v>
      </c>
      <c r="N98" s="32" t="s">
        <v>1025</v>
      </c>
      <c r="O98" s="53" t="s">
        <v>679</v>
      </c>
      <c r="P98" s="32" t="s">
        <v>1080</v>
      </c>
      <c r="Q98" s="8">
        <v>0</v>
      </c>
      <c r="R98" s="32" t="s">
        <v>1081</v>
      </c>
      <c r="S98" s="8">
        <f>IF(AND(Q98=0, U98=0), 1, 0 )</f>
        <v>0</v>
      </c>
      <c r="T98" s="32" t="s">
        <v>1082</v>
      </c>
      <c r="U98" s="8">
        <v>1</v>
      </c>
    </row>
    <row r="99" spans="1:21" ht="6" customHeight="1" x14ac:dyDescent="0.3">
      <c r="A99" s="48">
        <v>98</v>
      </c>
      <c r="B99" s="56" t="s">
        <v>118</v>
      </c>
      <c r="C99" s="34" t="str">
        <f>IF(VALUE(Q99)=1,"SUS.Equipamento",IF(VALUE(S99)=1,"SUS.Dispositivo","SUS.Mobília"))</f>
        <v>SUS.Mobília</v>
      </c>
      <c r="D99" s="54" t="s">
        <v>1204</v>
      </c>
      <c r="E99" s="55" t="s">
        <v>1205</v>
      </c>
      <c r="F99" s="54" t="s">
        <v>26</v>
      </c>
      <c r="G99" s="55" t="s">
        <v>26</v>
      </c>
      <c r="H99" s="32" t="s">
        <v>1190</v>
      </c>
      <c r="I99" s="53" t="s">
        <v>1191</v>
      </c>
      <c r="J99" s="32" t="s">
        <v>1079</v>
      </c>
      <c r="K99" s="53" t="str">
        <f>_xlfn.CONCAT("""",B99,"""")</f>
        <v>"EQU.089"</v>
      </c>
      <c r="L99" s="32" t="s">
        <v>1068</v>
      </c>
      <c r="M99" s="53" t="str">
        <f>IFERROR(_xlfn.CONCAT(LEFT(O99,FIND(" ",O99)-1),""""),O99)</f>
        <v>"Rampa"</v>
      </c>
      <c r="N99" s="32" t="s">
        <v>1025</v>
      </c>
      <c r="O99" s="53" t="s">
        <v>680</v>
      </c>
      <c r="P99" s="32" t="s">
        <v>1080</v>
      </c>
      <c r="Q99" s="8">
        <v>0</v>
      </c>
      <c r="R99" s="32" t="s">
        <v>1081</v>
      </c>
      <c r="S99" s="8">
        <f>IF(AND(Q99=0, U99=0), 1, 0 )</f>
        <v>0</v>
      </c>
      <c r="T99" s="32" t="s">
        <v>1082</v>
      </c>
      <c r="U99" s="8">
        <v>1</v>
      </c>
    </row>
    <row r="100" spans="1:21" ht="6" customHeight="1" x14ac:dyDescent="0.3">
      <c r="A100" s="48">
        <v>99</v>
      </c>
      <c r="B100" s="56" t="s">
        <v>119</v>
      </c>
      <c r="C100" s="34" t="str">
        <f>IF(VALUE(Q100)=1,"SUS.Equipamento",IF(VALUE(S100)=1,"SUS.Dispositivo","SUS.Mobília"))</f>
        <v>SUS.Mobília</v>
      </c>
      <c r="D100" s="54" t="s">
        <v>1204</v>
      </c>
      <c r="E100" s="55" t="s">
        <v>1205</v>
      </c>
      <c r="F100" s="54" t="s">
        <v>26</v>
      </c>
      <c r="G100" s="55" t="s">
        <v>26</v>
      </c>
      <c r="H100" s="32" t="s">
        <v>1190</v>
      </c>
      <c r="I100" s="53" t="s">
        <v>1191</v>
      </c>
      <c r="J100" s="32" t="s">
        <v>1079</v>
      </c>
      <c r="K100" s="53" t="str">
        <f>_xlfn.CONCAT("""",B100,"""")</f>
        <v>"EQU.090"</v>
      </c>
      <c r="L100" s="32" t="s">
        <v>1068</v>
      </c>
      <c r="M100" s="53" t="str">
        <f>IFERROR(_xlfn.CONCAT(LEFT(O100,FIND(" ",O100)-1),""""),O100)</f>
        <v>"Balcão"</v>
      </c>
      <c r="N100" s="32" t="s">
        <v>1025</v>
      </c>
      <c r="O100" s="53" t="s">
        <v>681</v>
      </c>
      <c r="P100" s="32" t="s">
        <v>1080</v>
      </c>
      <c r="Q100" s="8">
        <v>0</v>
      </c>
      <c r="R100" s="32" t="s">
        <v>1081</v>
      </c>
      <c r="S100" s="8">
        <f>IF(AND(Q100=0, U100=0), 1, 0 )</f>
        <v>0</v>
      </c>
      <c r="T100" s="32" t="s">
        <v>1082</v>
      </c>
      <c r="U100" s="8">
        <v>1</v>
      </c>
    </row>
    <row r="101" spans="1:21" ht="6" customHeight="1" x14ac:dyDescent="0.3">
      <c r="A101" s="48">
        <v>100</v>
      </c>
      <c r="B101" s="56" t="s">
        <v>120</v>
      </c>
      <c r="C101" s="34" t="str">
        <f>IF(VALUE(Q101)=1,"SUS.Equipamento",IF(VALUE(S101)=1,"SUS.Dispositivo","SUS.Mobília"))</f>
        <v>SUS.Dispositivo</v>
      </c>
      <c r="D101" s="54" t="s">
        <v>1204</v>
      </c>
      <c r="E101" s="55" t="s">
        <v>1205</v>
      </c>
      <c r="F101" s="54" t="s">
        <v>26</v>
      </c>
      <c r="G101" s="55" t="s">
        <v>26</v>
      </c>
      <c r="H101" s="32" t="s">
        <v>26</v>
      </c>
      <c r="I101" s="53" t="s">
        <v>26</v>
      </c>
      <c r="J101" s="32" t="s">
        <v>1079</v>
      </c>
      <c r="K101" s="53" t="str">
        <f>_xlfn.CONCAT("""",B101,"""")</f>
        <v>"EQU.091"</v>
      </c>
      <c r="L101" s="32" t="s">
        <v>1068</v>
      </c>
      <c r="M101" s="53" t="str">
        <f>IFERROR(_xlfn.CONCAT(LEFT(O101,FIND(" ",O101)-1),""""),O101)</f>
        <v>"Colar"</v>
      </c>
      <c r="N101" s="32" t="s">
        <v>1025</v>
      </c>
      <c r="O101" s="53" t="s">
        <v>682</v>
      </c>
      <c r="P101" s="32" t="s">
        <v>1080</v>
      </c>
      <c r="Q101" s="8">
        <v>0</v>
      </c>
      <c r="R101" s="32" t="s">
        <v>1081</v>
      </c>
      <c r="S101" s="8">
        <f>IF(AND(Q101=0, U101=0), 1, 0 )</f>
        <v>1</v>
      </c>
      <c r="T101" s="32" t="s">
        <v>1082</v>
      </c>
      <c r="U101" s="8">
        <v>0</v>
      </c>
    </row>
    <row r="102" spans="1:21" ht="6" customHeight="1" x14ac:dyDescent="0.3">
      <c r="A102" s="48">
        <v>101</v>
      </c>
      <c r="B102" s="56" t="s">
        <v>121</v>
      </c>
      <c r="C102" s="34" t="str">
        <f>IF(VALUE(Q102)=1,"SUS.Equipamento",IF(VALUE(S102)=1,"SUS.Dispositivo","SUS.Mobília"))</f>
        <v>SUS.Dispositivo</v>
      </c>
      <c r="D102" s="54" t="s">
        <v>1204</v>
      </c>
      <c r="E102" s="55" t="s">
        <v>1205</v>
      </c>
      <c r="F102" s="54" t="s">
        <v>26</v>
      </c>
      <c r="G102" s="55" t="s">
        <v>26</v>
      </c>
      <c r="H102" s="32" t="s">
        <v>26</v>
      </c>
      <c r="I102" s="53" t="s">
        <v>26</v>
      </c>
      <c r="J102" s="32" t="s">
        <v>1079</v>
      </c>
      <c r="K102" s="53" t="str">
        <f>_xlfn.CONCAT("""",B102,"""")</f>
        <v>"EQU.092"</v>
      </c>
      <c r="L102" s="32" t="s">
        <v>1068</v>
      </c>
      <c r="M102" s="53" t="str">
        <f>IFERROR(_xlfn.CONCAT(LEFT(O102,FIND(" ",O102)-1),""""),O102)</f>
        <v>"Desfibrilador"</v>
      </c>
      <c r="N102" s="32" t="s">
        <v>1025</v>
      </c>
      <c r="O102" s="53" t="s">
        <v>683</v>
      </c>
      <c r="P102" s="32" t="s">
        <v>1080</v>
      </c>
      <c r="Q102" s="8">
        <v>0</v>
      </c>
      <c r="R102" s="32" t="s">
        <v>1081</v>
      </c>
      <c r="S102" s="8">
        <f>IF(AND(Q102=0, U102=0), 1, 0 )</f>
        <v>1</v>
      </c>
      <c r="T102" s="32" t="s">
        <v>1082</v>
      </c>
      <c r="U102" s="8">
        <v>0</v>
      </c>
    </row>
    <row r="103" spans="1:21" ht="6" customHeight="1" x14ac:dyDescent="0.3">
      <c r="A103" s="48">
        <v>102</v>
      </c>
      <c r="B103" s="56" t="s">
        <v>122</v>
      </c>
      <c r="C103" s="34" t="str">
        <f>IF(VALUE(Q103)=1,"SUS.Equipamento",IF(VALUE(S103)=1,"SUS.Dispositivo","SUS.Mobília"))</f>
        <v>SUS.Dispositivo</v>
      </c>
      <c r="D103" s="54" t="s">
        <v>1204</v>
      </c>
      <c r="E103" s="55" t="s">
        <v>1205</v>
      </c>
      <c r="F103" s="54" t="s">
        <v>26</v>
      </c>
      <c r="G103" s="55" t="s">
        <v>26</v>
      </c>
      <c r="H103" s="32" t="s">
        <v>26</v>
      </c>
      <c r="I103" s="53" t="s">
        <v>26</v>
      </c>
      <c r="J103" s="32" t="s">
        <v>1079</v>
      </c>
      <c r="K103" s="53" t="str">
        <f>_xlfn.CONCAT("""",B103,"""")</f>
        <v>"EQU.093"</v>
      </c>
      <c r="L103" s="32" t="s">
        <v>1068</v>
      </c>
      <c r="M103" s="53" t="str">
        <f>IFERROR(_xlfn.CONCAT(LEFT(O103,FIND(" ",O103)-1),""""),O103)</f>
        <v>"Detector"</v>
      </c>
      <c r="N103" s="32" t="s">
        <v>1025</v>
      </c>
      <c r="O103" s="53" t="s">
        <v>684</v>
      </c>
      <c r="P103" s="32" t="s">
        <v>1080</v>
      </c>
      <c r="Q103" s="8">
        <v>0</v>
      </c>
      <c r="R103" s="32" t="s">
        <v>1081</v>
      </c>
      <c r="S103" s="8">
        <f>IF(AND(Q103=0, U103=0), 1, 0 )</f>
        <v>1</v>
      </c>
      <c r="T103" s="32" t="s">
        <v>1082</v>
      </c>
      <c r="U103" s="8">
        <v>0</v>
      </c>
    </row>
    <row r="104" spans="1:21" ht="6" customHeight="1" x14ac:dyDescent="0.3">
      <c r="A104" s="48">
        <v>103</v>
      </c>
      <c r="B104" s="56" t="s">
        <v>123</v>
      </c>
      <c r="C104" s="34" t="str">
        <f>IF(VALUE(Q104)=1,"SUS.Equipamento",IF(VALUE(S104)=1,"SUS.Dispositivo","SUS.Mobília"))</f>
        <v>SUS.Dispositivo</v>
      </c>
      <c r="D104" s="54" t="s">
        <v>1204</v>
      </c>
      <c r="E104" s="55" t="s">
        <v>1205</v>
      </c>
      <c r="F104" s="54" t="s">
        <v>26</v>
      </c>
      <c r="G104" s="55" t="s">
        <v>26</v>
      </c>
      <c r="H104" s="32" t="s">
        <v>26</v>
      </c>
      <c r="I104" s="53" t="s">
        <v>26</v>
      </c>
      <c r="J104" s="32" t="s">
        <v>1079</v>
      </c>
      <c r="K104" s="53" t="str">
        <f>_xlfn.CONCAT("""",B104,"""")</f>
        <v>"EQU.094"</v>
      </c>
      <c r="L104" s="32" t="s">
        <v>1068</v>
      </c>
      <c r="M104" s="53" t="str">
        <f>IFERROR(_xlfn.CONCAT(LEFT(O104,FIND(" ",O104)-1),""""),O104)</f>
        <v>"Eletrocardiógrafo"</v>
      </c>
      <c r="N104" s="32" t="s">
        <v>1025</v>
      </c>
      <c r="O104" s="53" t="s">
        <v>685</v>
      </c>
      <c r="P104" s="32" t="s">
        <v>1080</v>
      </c>
      <c r="Q104" s="8">
        <v>0</v>
      </c>
      <c r="R104" s="32" t="s">
        <v>1081</v>
      </c>
      <c r="S104" s="8">
        <f>IF(AND(Q104=0, U104=0), 1, 0 )</f>
        <v>1</v>
      </c>
      <c r="T104" s="32" t="s">
        <v>1082</v>
      </c>
      <c r="U104" s="8">
        <v>0</v>
      </c>
    </row>
    <row r="105" spans="1:21" ht="6" customHeight="1" x14ac:dyDescent="0.3">
      <c r="A105" s="48">
        <v>104</v>
      </c>
      <c r="B105" s="56" t="s">
        <v>124</v>
      </c>
      <c r="C105" s="34" t="str">
        <f>IF(VALUE(Q105)=1,"SUS.Equipamento",IF(VALUE(S105)=1,"SUS.Dispositivo","SUS.Mobília"))</f>
        <v>SUS.Mobília</v>
      </c>
      <c r="D105" s="54" t="s">
        <v>1204</v>
      </c>
      <c r="E105" s="55" t="s">
        <v>1205</v>
      </c>
      <c r="F105" s="54" t="s">
        <v>26</v>
      </c>
      <c r="G105" s="55" t="s">
        <v>26</v>
      </c>
      <c r="H105" s="32" t="s">
        <v>1190</v>
      </c>
      <c r="I105" s="53" t="s">
        <v>1191</v>
      </c>
      <c r="J105" s="32" t="s">
        <v>1079</v>
      </c>
      <c r="K105" s="53" t="str">
        <f>_xlfn.CONCAT("""",B105,"""")</f>
        <v>"EQU.095"</v>
      </c>
      <c r="L105" s="32" t="s">
        <v>1068</v>
      </c>
      <c r="M105" s="53" t="str">
        <f>IFERROR(_xlfn.CONCAT(LEFT(O105,FIND(" ",O105)-1),""""),O105)</f>
        <v>"Mesa"</v>
      </c>
      <c r="N105" s="32" t="s">
        <v>1025</v>
      </c>
      <c r="O105" s="53" t="s">
        <v>686</v>
      </c>
      <c r="P105" s="32" t="s">
        <v>1080</v>
      </c>
      <c r="Q105" s="8">
        <v>0</v>
      </c>
      <c r="R105" s="32" t="s">
        <v>1081</v>
      </c>
      <c r="S105" s="8">
        <f>IF(AND(Q105=0, U105=0), 1, 0 )</f>
        <v>0</v>
      </c>
      <c r="T105" s="32" t="s">
        <v>1082</v>
      </c>
      <c r="U105" s="8">
        <v>1</v>
      </c>
    </row>
    <row r="106" spans="1:21" ht="6" customHeight="1" x14ac:dyDescent="0.3">
      <c r="A106" s="48">
        <v>105</v>
      </c>
      <c r="B106" s="56" t="s">
        <v>125</v>
      </c>
      <c r="C106" s="34" t="str">
        <f>IF(VALUE(Q106)=1,"SUS.Equipamento",IF(VALUE(S106)=1,"SUS.Dispositivo","SUS.Mobília"))</f>
        <v>SUS.Equipamento</v>
      </c>
      <c r="D106" s="54" t="s">
        <v>1204</v>
      </c>
      <c r="E106" s="55" t="s">
        <v>1205</v>
      </c>
      <c r="F106" s="54" t="s">
        <v>26</v>
      </c>
      <c r="G106" s="55" t="s">
        <v>26</v>
      </c>
      <c r="H106" s="32" t="s">
        <v>26</v>
      </c>
      <c r="I106" s="53" t="s">
        <v>26</v>
      </c>
      <c r="J106" s="32" t="s">
        <v>1079</v>
      </c>
      <c r="K106" s="53" t="str">
        <f>_xlfn.CONCAT("""",B106,"""")</f>
        <v>"EQU.096"</v>
      </c>
      <c r="L106" s="32" t="s">
        <v>1068</v>
      </c>
      <c r="M106" s="53" t="str">
        <f>IFERROR(_xlfn.CONCAT(LEFT(O106,FIND(" ",O106)-1),""""),O106)</f>
        <v>"Balança"</v>
      </c>
      <c r="N106" s="32" t="s">
        <v>1025</v>
      </c>
      <c r="O106" s="53" t="s">
        <v>687</v>
      </c>
      <c r="P106" s="32" t="s">
        <v>1080</v>
      </c>
      <c r="Q106" s="8">
        <v>1</v>
      </c>
      <c r="R106" s="32" t="s">
        <v>1081</v>
      </c>
      <c r="S106" s="8">
        <f>IF(AND(Q106=0, U106=0), 1, 0 )</f>
        <v>0</v>
      </c>
      <c r="T106" s="32" t="s">
        <v>1082</v>
      </c>
      <c r="U106" s="8">
        <v>0</v>
      </c>
    </row>
    <row r="107" spans="1:21" ht="6" customHeight="1" x14ac:dyDescent="0.3">
      <c r="A107" s="48">
        <v>106</v>
      </c>
      <c r="B107" s="56" t="s">
        <v>126</v>
      </c>
      <c r="C107" s="34" t="str">
        <f>IF(VALUE(Q107)=1,"SUS.Equipamento",IF(VALUE(S107)=1,"SUS.Dispositivo","SUS.Mobília"))</f>
        <v>SUS.Dispositivo</v>
      </c>
      <c r="D107" s="54" t="s">
        <v>1204</v>
      </c>
      <c r="E107" s="55" t="s">
        <v>1205</v>
      </c>
      <c r="F107" s="54" t="s">
        <v>26</v>
      </c>
      <c r="G107" s="55" t="s">
        <v>26</v>
      </c>
      <c r="H107" s="32" t="s">
        <v>26</v>
      </c>
      <c r="I107" s="53" t="s">
        <v>26</v>
      </c>
      <c r="J107" s="32" t="s">
        <v>1079</v>
      </c>
      <c r="K107" s="53" t="str">
        <f>_xlfn.CONCAT("""",B107,"""")</f>
        <v>"EQU.097"</v>
      </c>
      <c r="L107" s="32" t="s">
        <v>1068</v>
      </c>
      <c r="M107" s="53" t="str">
        <f>IFERROR(_xlfn.CONCAT(LEFT(O107,FIND(" ",O107)-1),""""),O107)</f>
        <v>"Estetoscópio"</v>
      </c>
      <c r="N107" s="32" t="s">
        <v>1025</v>
      </c>
      <c r="O107" s="53" t="s">
        <v>688</v>
      </c>
      <c r="P107" s="32" t="s">
        <v>1080</v>
      </c>
      <c r="Q107" s="8">
        <v>0</v>
      </c>
      <c r="R107" s="32" t="s">
        <v>1081</v>
      </c>
      <c r="S107" s="8">
        <f>IF(AND(Q107=0, U107=0), 1, 0 )</f>
        <v>1</v>
      </c>
      <c r="T107" s="32" t="s">
        <v>1082</v>
      </c>
      <c r="U107" s="8">
        <v>0</v>
      </c>
    </row>
    <row r="108" spans="1:21" ht="6" customHeight="1" x14ac:dyDescent="0.3">
      <c r="A108" s="48">
        <v>107</v>
      </c>
      <c r="B108" s="56" t="s">
        <v>127</v>
      </c>
      <c r="C108" s="34" t="str">
        <f>IF(VALUE(Q108)=1,"SUS.Equipamento",IF(VALUE(S108)=1,"SUS.Dispositivo","SUS.Mobília"))</f>
        <v>SUS.Equipamento</v>
      </c>
      <c r="D108" s="54" t="s">
        <v>1204</v>
      </c>
      <c r="E108" s="55" t="s">
        <v>1205</v>
      </c>
      <c r="F108" s="54" t="s">
        <v>26</v>
      </c>
      <c r="G108" s="55" t="s">
        <v>26</v>
      </c>
      <c r="H108" s="32" t="s">
        <v>1080</v>
      </c>
      <c r="I108" s="53" t="s">
        <v>1199</v>
      </c>
      <c r="J108" s="32" t="s">
        <v>1079</v>
      </c>
      <c r="K108" s="53" t="str">
        <f>_xlfn.CONCAT("""",B108,"""")</f>
        <v>"EQU.098"</v>
      </c>
      <c r="L108" s="32" t="s">
        <v>1068</v>
      </c>
      <c r="M108" s="53" t="str">
        <f>IFERROR(_xlfn.CONCAT(LEFT(O108,FIND(" ",O108)-1),""""),O108)</f>
        <v>"Foco"</v>
      </c>
      <c r="N108" s="32" t="s">
        <v>1025</v>
      </c>
      <c r="O108" s="53" t="s">
        <v>689</v>
      </c>
      <c r="P108" s="32" t="s">
        <v>1080</v>
      </c>
      <c r="Q108" s="8">
        <v>1</v>
      </c>
      <c r="R108" s="32" t="s">
        <v>1081</v>
      </c>
      <c r="S108" s="8">
        <f>IF(AND(Q108=0, U108=0), 1, 0 )</f>
        <v>0</v>
      </c>
      <c r="T108" s="32" t="s">
        <v>1082</v>
      </c>
      <c r="U108" s="8">
        <v>0</v>
      </c>
    </row>
    <row r="109" spans="1:21" ht="6" customHeight="1" x14ac:dyDescent="0.3">
      <c r="A109" s="48">
        <v>108</v>
      </c>
      <c r="B109" s="56" t="s">
        <v>128</v>
      </c>
      <c r="C109" s="34" t="str">
        <f>IF(VALUE(Q109)=1,"SUS.Equipamento",IF(VALUE(S109)=1,"SUS.Dispositivo","SUS.Mobília"))</f>
        <v>SUS.Equipamento</v>
      </c>
      <c r="D109" s="54" t="s">
        <v>1204</v>
      </c>
      <c r="E109" s="55" t="s">
        <v>1205</v>
      </c>
      <c r="F109" s="54" t="s">
        <v>26</v>
      </c>
      <c r="G109" s="55" t="s">
        <v>26</v>
      </c>
      <c r="H109" s="32" t="s">
        <v>1080</v>
      </c>
      <c r="I109" s="53" t="s">
        <v>1199</v>
      </c>
      <c r="J109" s="32" t="s">
        <v>1079</v>
      </c>
      <c r="K109" s="53" t="str">
        <f>_xlfn.CONCAT("""",B109,"""")</f>
        <v>"EQU.099"</v>
      </c>
      <c r="L109" s="32" t="s">
        <v>1068</v>
      </c>
      <c r="M109" s="53" t="str">
        <f>IFERROR(_xlfn.CONCAT(LEFT(O109,FIND(" ",O109)-1),""""),O109)</f>
        <v>"Foco"</v>
      </c>
      <c r="N109" s="32" t="s">
        <v>1025</v>
      </c>
      <c r="O109" s="53" t="s">
        <v>690</v>
      </c>
      <c r="P109" s="32" t="s">
        <v>1080</v>
      </c>
      <c r="Q109" s="8">
        <v>1</v>
      </c>
      <c r="R109" s="32" t="s">
        <v>1081</v>
      </c>
      <c r="S109" s="8">
        <f>IF(AND(Q109=0, U109=0), 1, 0 )</f>
        <v>0</v>
      </c>
      <c r="T109" s="32" t="s">
        <v>1082</v>
      </c>
      <c r="U109" s="8">
        <v>0</v>
      </c>
    </row>
    <row r="110" spans="1:21" ht="6" customHeight="1" x14ac:dyDescent="0.3">
      <c r="A110" s="48">
        <v>109</v>
      </c>
      <c r="B110" s="56" t="s">
        <v>129</v>
      </c>
      <c r="C110" s="34" t="str">
        <f>IF(VALUE(Q110)=1,"SUS.Equipamento",IF(VALUE(S110)=1,"SUS.Dispositivo","SUS.Mobília"))</f>
        <v>SUS.Dispositivo</v>
      </c>
      <c r="D110" s="54" t="s">
        <v>1204</v>
      </c>
      <c r="E110" s="55" t="s">
        <v>1205</v>
      </c>
      <c r="F110" s="54" t="s">
        <v>26</v>
      </c>
      <c r="G110" s="55" t="s">
        <v>26</v>
      </c>
      <c r="H110" s="32" t="s">
        <v>26</v>
      </c>
      <c r="I110" s="53" t="s">
        <v>26</v>
      </c>
      <c r="J110" s="32" t="s">
        <v>1079</v>
      </c>
      <c r="K110" s="53" t="str">
        <f>_xlfn.CONCAT("""",B110,"""")</f>
        <v>"EQU.100"</v>
      </c>
      <c r="L110" s="32" t="s">
        <v>1068</v>
      </c>
      <c r="M110" s="53" t="str">
        <f>IFERROR(_xlfn.CONCAT(LEFT(O110,FIND(" ",O110)-1),""""),O110)</f>
        <v>"Unidade"</v>
      </c>
      <c r="N110" s="32" t="s">
        <v>1025</v>
      </c>
      <c r="O110" s="53" t="s">
        <v>691</v>
      </c>
      <c r="P110" s="32" t="s">
        <v>1080</v>
      </c>
      <c r="Q110" s="8">
        <v>0</v>
      </c>
      <c r="R110" s="32" t="s">
        <v>1081</v>
      </c>
      <c r="S110" s="8">
        <f>IF(AND(Q110=0, U110=0), 1, 0 )</f>
        <v>1</v>
      </c>
      <c r="T110" s="32" t="s">
        <v>1082</v>
      </c>
      <c r="U110" s="8">
        <v>0</v>
      </c>
    </row>
    <row r="111" spans="1:21" ht="6" customHeight="1" x14ac:dyDescent="0.3">
      <c r="A111" s="48">
        <v>110</v>
      </c>
      <c r="B111" s="56" t="s">
        <v>130</v>
      </c>
      <c r="C111" s="34" t="str">
        <f>IF(VALUE(Q111)=1,"SUS.Equipamento",IF(VALUE(S111)=1,"SUS.Dispositivo","SUS.Mobília"))</f>
        <v>SUS.Equipamento</v>
      </c>
      <c r="D111" s="54" t="s">
        <v>1204</v>
      </c>
      <c r="E111" s="55" t="s">
        <v>1205</v>
      </c>
      <c r="F111" s="54" t="s">
        <v>26</v>
      </c>
      <c r="G111" s="55" t="s">
        <v>26</v>
      </c>
      <c r="H111" s="32" t="s">
        <v>26</v>
      </c>
      <c r="I111" s="53" t="s">
        <v>26</v>
      </c>
      <c r="J111" s="32" t="s">
        <v>1079</v>
      </c>
      <c r="K111" s="53" t="str">
        <f>_xlfn.CONCAT("""",B111,"""")</f>
        <v>"EQU.101"</v>
      </c>
      <c r="L111" s="32" t="s">
        <v>1068</v>
      </c>
      <c r="M111" s="53" t="str">
        <f>IFERROR(_xlfn.CONCAT(LEFT(O111,FIND(" ",O111)-1),""""),O111)</f>
        <v>"Incubadora"</v>
      </c>
      <c r="N111" s="32" t="s">
        <v>1025</v>
      </c>
      <c r="O111" s="53" t="s">
        <v>692</v>
      </c>
      <c r="P111" s="32" t="s">
        <v>1080</v>
      </c>
      <c r="Q111" s="8">
        <v>1</v>
      </c>
      <c r="R111" s="32" t="s">
        <v>1081</v>
      </c>
      <c r="S111" s="8">
        <f>IF(AND(Q111=0, U111=0), 1, 0 )</f>
        <v>0</v>
      </c>
      <c r="T111" s="32" t="s">
        <v>1082</v>
      </c>
      <c r="U111" s="8">
        <v>0</v>
      </c>
    </row>
    <row r="112" spans="1:21" ht="6" customHeight="1" x14ac:dyDescent="0.3">
      <c r="A112" s="48">
        <v>111</v>
      </c>
      <c r="B112" s="56" t="s">
        <v>131</v>
      </c>
      <c r="C112" s="34" t="str">
        <f>IF(VALUE(Q112)=1,"SUS.Equipamento",IF(VALUE(S112)=1,"SUS.Dispositivo","SUS.Mobília"))</f>
        <v>SUS.Equipamento</v>
      </c>
      <c r="D112" s="54" t="s">
        <v>1204</v>
      </c>
      <c r="E112" s="55" t="s">
        <v>1205</v>
      </c>
      <c r="F112" s="54" t="s">
        <v>26</v>
      </c>
      <c r="G112" s="55" t="s">
        <v>26</v>
      </c>
      <c r="H112" s="32" t="s">
        <v>26</v>
      </c>
      <c r="I112" s="53" t="s">
        <v>26</v>
      </c>
      <c r="J112" s="32" t="s">
        <v>1079</v>
      </c>
      <c r="K112" s="53" t="str">
        <f>_xlfn.CONCAT("""",B112,"""")</f>
        <v>"EQU.102"</v>
      </c>
      <c r="L112" s="32" t="s">
        <v>1068</v>
      </c>
      <c r="M112" s="53" t="str">
        <f>IFERROR(_xlfn.CONCAT(LEFT(O112,FIND(" ",O112)-1),""""),O112)</f>
        <v>"Incubadora"</v>
      </c>
      <c r="N112" s="32" t="s">
        <v>1025</v>
      </c>
      <c r="O112" s="53" t="s">
        <v>693</v>
      </c>
      <c r="P112" s="32" t="s">
        <v>1080</v>
      </c>
      <c r="Q112" s="8">
        <v>1</v>
      </c>
      <c r="R112" s="32" t="s">
        <v>1081</v>
      </c>
      <c r="S112" s="8">
        <f>IF(AND(Q112=0, U112=0), 1, 0 )</f>
        <v>0</v>
      </c>
      <c r="T112" s="32" t="s">
        <v>1082</v>
      </c>
      <c r="U112" s="8">
        <v>0</v>
      </c>
    </row>
    <row r="113" spans="1:21" ht="6" customHeight="1" x14ac:dyDescent="0.3">
      <c r="A113" s="48">
        <v>112</v>
      </c>
      <c r="B113" s="56" t="s">
        <v>132</v>
      </c>
      <c r="C113" s="34" t="str">
        <f>IF(VALUE(Q113)=1,"SUS.Equipamento",IF(VALUE(S113)=1,"SUS.Dispositivo","SUS.Mobília"))</f>
        <v>SUS.Dispositivo</v>
      </c>
      <c r="D113" s="54" t="s">
        <v>1204</v>
      </c>
      <c r="E113" s="55" t="s">
        <v>1205</v>
      </c>
      <c r="F113" s="54" t="s">
        <v>1186</v>
      </c>
      <c r="G113" s="55" t="s">
        <v>1182</v>
      </c>
      <c r="H113" s="32" t="s">
        <v>26</v>
      </c>
      <c r="I113" s="53" t="s">
        <v>26</v>
      </c>
      <c r="J113" s="32" t="s">
        <v>1079</v>
      </c>
      <c r="K113" s="53" t="str">
        <f>_xlfn.CONCAT("""",B113,"""")</f>
        <v>"EQU.103"</v>
      </c>
      <c r="L113" s="32" t="s">
        <v>1068</v>
      </c>
      <c r="M113" s="53" t="str">
        <f>IFERROR(_xlfn.CONCAT(LEFT(O113,FIND(" ",O113)-1),""""),O113)</f>
        <v>"Laringoscópio"</v>
      </c>
      <c r="N113" s="32" t="s">
        <v>1025</v>
      </c>
      <c r="O113" s="53" t="s">
        <v>694</v>
      </c>
      <c r="P113" s="32" t="s">
        <v>1080</v>
      </c>
      <c r="Q113" s="8">
        <v>0</v>
      </c>
      <c r="R113" s="32" t="s">
        <v>1081</v>
      </c>
      <c r="S113" s="8">
        <f>IF(AND(Q113=0, U113=0), 1, 0 )</f>
        <v>1</v>
      </c>
      <c r="T113" s="32" t="s">
        <v>1082</v>
      </c>
      <c r="U113" s="8">
        <v>0</v>
      </c>
    </row>
    <row r="114" spans="1:21" ht="6" customHeight="1" x14ac:dyDescent="0.3">
      <c r="A114" s="48">
        <v>113</v>
      </c>
      <c r="B114" s="56" t="s">
        <v>133</v>
      </c>
      <c r="C114" s="34" t="str">
        <f>IF(VALUE(Q114)=1,"SUS.Equipamento",IF(VALUE(S114)=1,"SUS.Dispositivo","SUS.Mobília"))</f>
        <v>SUS.Dispositivo</v>
      </c>
      <c r="D114" s="54" t="s">
        <v>1204</v>
      </c>
      <c r="E114" s="55" t="s">
        <v>1205</v>
      </c>
      <c r="F114" s="54" t="s">
        <v>26</v>
      </c>
      <c r="G114" s="55" t="s">
        <v>26</v>
      </c>
      <c r="H114" s="32" t="s">
        <v>26</v>
      </c>
      <c r="I114" s="53" t="s">
        <v>26</v>
      </c>
      <c r="J114" s="32" t="s">
        <v>1079</v>
      </c>
      <c r="K114" s="53" t="str">
        <f>_xlfn.CONCAT("""",B114,"""")</f>
        <v>"EQU.104"</v>
      </c>
      <c r="L114" s="32" t="s">
        <v>1068</v>
      </c>
      <c r="M114" s="53" t="str">
        <f>IFERROR(_xlfn.CONCAT(LEFT(O114,FIND(" ",O114)-1),""""),O114)</f>
        <v>"Agitador"</v>
      </c>
      <c r="N114" s="32" t="s">
        <v>1025</v>
      </c>
      <c r="O114" s="53" t="s">
        <v>695</v>
      </c>
      <c r="P114" s="32" t="s">
        <v>1080</v>
      </c>
      <c r="Q114" s="8">
        <v>0</v>
      </c>
      <c r="R114" s="32" t="s">
        <v>1081</v>
      </c>
      <c r="S114" s="8">
        <f>IF(AND(Q114=0, U114=0), 1, 0 )</f>
        <v>1</v>
      </c>
      <c r="T114" s="32" t="s">
        <v>1082</v>
      </c>
      <c r="U114" s="8">
        <v>0</v>
      </c>
    </row>
    <row r="115" spans="1:21" ht="6" customHeight="1" x14ac:dyDescent="0.3">
      <c r="A115" s="48">
        <v>114</v>
      </c>
      <c r="B115" s="56" t="s">
        <v>134</v>
      </c>
      <c r="C115" s="34" t="str">
        <f>IF(VALUE(Q115)=1,"SUS.Equipamento",IF(VALUE(S115)=1,"SUS.Dispositivo","SUS.Mobília"))</f>
        <v>SUS.Dispositivo</v>
      </c>
      <c r="D115" s="54" t="s">
        <v>1204</v>
      </c>
      <c r="E115" s="55" t="s">
        <v>1205</v>
      </c>
      <c r="F115" s="54" t="s">
        <v>26</v>
      </c>
      <c r="G115" s="55" t="s">
        <v>26</v>
      </c>
      <c r="H115" s="32" t="s">
        <v>26</v>
      </c>
      <c r="I115" s="53" t="s">
        <v>26</v>
      </c>
      <c r="J115" s="32" t="s">
        <v>1079</v>
      </c>
      <c r="K115" s="53" t="str">
        <f>_xlfn.CONCAT("""",B115,"""")</f>
        <v>"EQU.105"</v>
      </c>
      <c r="L115" s="32" t="s">
        <v>1068</v>
      </c>
      <c r="M115" s="53" t="str">
        <f>IFERROR(_xlfn.CONCAT(LEFT(O115,FIND(" ",O115)-1),""""),O115)</f>
        <v>"Maletas"</v>
      </c>
      <c r="N115" s="32" t="s">
        <v>1025</v>
      </c>
      <c r="O115" s="53" t="s">
        <v>696</v>
      </c>
      <c r="P115" s="32" t="s">
        <v>1080</v>
      </c>
      <c r="Q115" s="8">
        <v>0</v>
      </c>
      <c r="R115" s="32" t="s">
        <v>1081</v>
      </c>
      <c r="S115" s="8">
        <f>IF(AND(Q115=0, U115=0), 1, 0 )</f>
        <v>1</v>
      </c>
      <c r="T115" s="32" t="s">
        <v>1082</v>
      </c>
      <c r="U115" s="8">
        <v>0</v>
      </c>
    </row>
    <row r="116" spans="1:21" ht="6" customHeight="1" x14ac:dyDescent="0.3">
      <c r="A116" s="48">
        <v>115</v>
      </c>
      <c r="B116" s="56" t="s">
        <v>135</v>
      </c>
      <c r="C116" s="34" t="str">
        <f>IF(VALUE(Q116)=1,"SUS.Equipamento",IF(VALUE(S116)=1,"SUS.Dispositivo","SUS.Mobília"))</f>
        <v>SUS.Mobília</v>
      </c>
      <c r="D116" s="54" t="s">
        <v>1204</v>
      </c>
      <c r="E116" s="55" t="s">
        <v>1205</v>
      </c>
      <c r="F116" s="54" t="s">
        <v>26</v>
      </c>
      <c r="G116" s="55" t="s">
        <v>26</v>
      </c>
      <c r="H116" s="32" t="s">
        <v>1190</v>
      </c>
      <c r="I116" s="53" t="s">
        <v>1191</v>
      </c>
      <c r="J116" s="32" t="s">
        <v>1079</v>
      </c>
      <c r="K116" s="53" t="str">
        <f>_xlfn.CONCAT("""",B116,"""")</f>
        <v>"EQU.106"</v>
      </c>
      <c r="L116" s="32" t="s">
        <v>1068</v>
      </c>
      <c r="M116" s="53" t="str">
        <f>IFERROR(_xlfn.CONCAT(LEFT(O116,FIND(" ",O116)-1),""""),O116)</f>
        <v>"Mesa"</v>
      </c>
      <c r="N116" s="32" t="s">
        <v>1025</v>
      </c>
      <c r="O116" s="53" t="s">
        <v>697</v>
      </c>
      <c r="P116" s="32" t="s">
        <v>1080</v>
      </c>
      <c r="Q116" s="8">
        <v>0</v>
      </c>
      <c r="R116" s="32" t="s">
        <v>1081</v>
      </c>
      <c r="S116" s="8">
        <f>IF(AND(Q116=0, U116=0), 1, 0 )</f>
        <v>0</v>
      </c>
      <c r="T116" s="32" t="s">
        <v>1082</v>
      </c>
      <c r="U116" s="8">
        <v>1</v>
      </c>
    </row>
    <row r="117" spans="1:21" ht="6" customHeight="1" x14ac:dyDescent="0.3">
      <c r="A117" s="48">
        <v>116</v>
      </c>
      <c r="B117" s="56" t="s">
        <v>136</v>
      </c>
      <c r="C117" s="34" t="str">
        <f>IF(VALUE(Q117)=1,"SUS.Equipamento",IF(VALUE(S117)=1,"SUS.Dispositivo","SUS.Mobília"))</f>
        <v>SUS.Mobília</v>
      </c>
      <c r="D117" s="54" t="s">
        <v>1204</v>
      </c>
      <c r="E117" s="55" t="s">
        <v>1205</v>
      </c>
      <c r="F117" s="54" t="s">
        <v>26</v>
      </c>
      <c r="G117" s="55" t="s">
        <v>26</v>
      </c>
      <c r="H117" s="32" t="s">
        <v>1190</v>
      </c>
      <c r="I117" s="53" t="s">
        <v>1195</v>
      </c>
      <c r="J117" s="32" t="s">
        <v>1079</v>
      </c>
      <c r="K117" s="53" t="str">
        <f>_xlfn.CONCAT("""",B117,"""")</f>
        <v>"EQU.107"</v>
      </c>
      <c r="L117" s="32" t="s">
        <v>1068</v>
      </c>
      <c r="M117" s="53" t="str">
        <f>IFERROR(_xlfn.CONCAT(LEFT(O117,FIND(" ",O117)-1),""""),O117)</f>
        <v>"Mesa"</v>
      </c>
      <c r="N117" s="32" t="s">
        <v>1025</v>
      </c>
      <c r="O117" s="53" t="s">
        <v>698</v>
      </c>
      <c r="P117" s="32" t="s">
        <v>1080</v>
      </c>
      <c r="Q117" s="8">
        <v>0</v>
      </c>
      <c r="R117" s="32" t="s">
        <v>1081</v>
      </c>
      <c r="S117" s="8">
        <f>IF(AND(Q117=0, U117=0), 1, 0 )</f>
        <v>0</v>
      </c>
      <c r="T117" s="32" t="s">
        <v>1082</v>
      </c>
      <c r="U117" s="8">
        <v>1</v>
      </c>
    </row>
    <row r="118" spans="1:21" ht="6" customHeight="1" x14ac:dyDescent="0.3">
      <c r="A118" s="48">
        <v>117</v>
      </c>
      <c r="B118" s="56" t="s">
        <v>137</v>
      </c>
      <c r="C118" s="34" t="str">
        <f>IF(VALUE(Q118)=1,"SUS.Equipamento",IF(VALUE(S118)=1,"SUS.Dispositivo","SUS.Mobília"))</f>
        <v>SUS.Mobília</v>
      </c>
      <c r="D118" s="54" t="s">
        <v>1204</v>
      </c>
      <c r="E118" s="55" t="s">
        <v>1205</v>
      </c>
      <c r="F118" s="54" t="s">
        <v>26</v>
      </c>
      <c r="G118" s="55" t="s">
        <v>26</v>
      </c>
      <c r="H118" s="32" t="s">
        <v>1190</v>
      </c>
      <c r="I118" s="53" t="s">
        <v>1191</v>
      </c>
      <c r="J118" s="32" t="s">
        <v>1079</v>
      </c>
      <c r="K118" s="53" t="str">
        <f>_xlfn.CONCAT("""",B118,"""")</f>
        <v>"EQU.108"</v>
      </c>
      <c r="L118" s="32" t="s">
        <v>1068</v>
      </c>
      <c r="M118" s="53" t="str">
        <f>IFERROR(_xlfn.CONCAT(LEFT(O118,FIND(" ",O118)-1),""""),O118)</f>
        <v>"Mesa"</v>
      </c>
      <c r="N118" s="32" t="s">
        <v>1025</v>
      </c>
      <c r="O118" s="53" t="s">
        <v>699</v>
      </c>
      <c r="P118" s="32" t="s">
        <v>1080</v>
      </c>
      <c r="Q118" s="8">
        <v>0</v>
      </c>
      <c r="R118" s="32" t="s">
        <v>1081</v>
      </c>
      <c r="S118" s="8">
        <f>IF(AND(Q118=0, U118=0), 1, 0 )</f>
        <v>0</v>
      </c>
      <c r="T118" s="32" t="s">
        <v>1082</v>
      </c>
      <c r="U118" s="8">
        <v>1</v>
      </c>
    </row>
    <row r="119" spans="1:21" ht="6" customHeight="1" x14ac:dyDescent="0.3">
      <c r="A119" s="48">
        <v>118</v>
      </c>
      <c r="B119" s="56" t="s">
        <v>138</v>
      </c>
      <c r="C119" s="34" t="str">
        <f>IF(VALUE(Q119)=1,"SUS.Equipamento",IF(VALUE(S119)=1,"SUS.Dispositivo","SUS.Mobília"))</f>
        <v>SUS.Mobília</v>
      </c>
      <c r="D119" s="54" t="s">
        <v>1204</v>
      </c>
      <c r="E119" s="55" t="s">
        <v>1205</v>
      </c>
      <c r="F119" s="54" t="s">
        <v>26</v>
      </c>
      <c r="G119" s="55" t="s">
        <v>26</v>
      </c>
      <c r="H119" s="32" t="s">
        <v>1190</v>
      </c>
      <c r="I119" s="53" t="s">
        <v>1192</v>
      </c>
      <c r="J119" s="32" t="s">
        <v>1079</v>
      </c>
      <c r="K119" s="53" t="str">
        <f>_xlfn.CONCAT("""",B119,"""")</f>
        <v>"EQU.109"</v>
      </c>
      <c r="L119" s="32" t="s">
        <v>1068</v>
      </c>
      <c r="M119" s="53" t="str">
        <f>IFERROR(_xlfn.CONCAT(LEFT(O119,FIND(" ",O119)-1),""""),O119)</f>
        <v>"Mesa"</v>
      </c>
      <c r="N119" s="32" t="s">
        <v>1025</v>
      </c>
      <c r="O119" s="53" t="s">
        <v>700</v>
      </c>
      <c r="P119" s="32" t="s">
        <v>1080</v>
      </c>
      <c r="Q119" s="8">
        <v>0</v>
      </c>
      <c r="R119" s="32" t="s">
        <v>1081</v>
      </c>
      <c r="S119" s="8">
        <f>IF(AND(Q119=0, U119=0), 1, 0 )</f>
        <v>0</v>
      </c>
      <c r="T119" s="32" t="s">
        <v>1082</v>
      </c>
      <c r="U119" s="8">
        <v>1</v>
      </c>
    </row>
    <row r="120" spans="1:21" ht="6" customHeight="1" x14ac:dyDescent="0.3">
      <c r="A120" s="48">
        <v>119</v>
      </c>
      <c r="B120" s="56" t="s">
        <v>139</v>
      </c>
      <c r="C120" s="34" t="str">
        <f>IF(VALUE(Q120)=1,"SUS.Equipamento",IF(VALUE(S120)=1,"SUS.Dispositivo","SUS.Mobília"))</f>
        <v>SUS.Dispositivo</v>
      </c>
      <c r="D120" s="54" t="s">
        <v>1204</v>
      </c>
      <c r="E120" s="55" t="s">
        <v>1205</v>
      </c>
      <c r="F120" s="54" t="s">
        <v>26</v>
      </c>
      <c r="G120" s="55" t="s">
        <v>26</v>
      </c>
      <c r="H120" s="32" t="s">
        <v>26</v>
      </c>
      <c r="I120" s="53" t="s">
        <v>26</v>
      </c>
      <c r="J120" s="32" t="s">
        <v>1079</v>
      </c>
      <c r="K120" s="53" t="str">
        <f>_xlfn.CONCAT("""",B120,"""")</f>
        <v>"EQU.110"</v>
      </c>
      <c r="L120" s="32" t="s">
        <v>1068</v>
      </c>
      <c r="M120" s="53" t="str">
        <f>IFERROR(_xlfn.CONCAT(LEFT(O120,FIND(" ",O120)-1),""""),O120)</f>
        <v>"Bomba"</v>
      </c>
      <c r="N120" s="32" t="s">
        <v>1025</v>
      </c>
      <c r="O120" s="53" t="s">
        <v>1034</v>
      </c>
      <c r="P120" s="32" t="s">
        <v>1080</v>
      </c>
      <c r="Q120" s="8">
        <v>0</v>
      </c>
      <c r="R120" s="32" t="s">
        <v>1081</v>
      </c>
      <c r="S120" s="8">
        <f>IF(AND(Q120=0, U120=0), 1, 0 )</f>
        <v>1</v>
      </c>
      <c r="T120" s="32" t="s">
        <v>1082</v>
      </c>
      <c r="U120" s="8">
        <v>0</v>
      </c>
    </row>
    <row r="121" spans="1:21" ht="6" customHeight="1" x14ac:dyDescent="0.3">
      <c r="A121" s="48">
        <v>120</v>
      </c>
      <c r="B121" s="56" t="s">
        <v>140</v>
      </c>
      <c r="C121" s="34" t="str">
        <f>IF(VALUE(Q121)=1,"SUS.Equipamento",IF(VALUE(S121)=1,"SUS.Dispositivo","SUS.Mobília"))</f>
        <v>SUS.Mobília</v>
      </c>
      <c r="D121" s="54" t="s">
        <v>1204</v>
      </c>
      <c r="E121" s="55" t="s">
        <v>1205</v>
      </c>
      <c r="F121" s="54" t="s">
        <v>26</v>
      </c>
      <c r="G121" s="55" t="s">
        <v>26</v>
      </c>
      <c r="H121" s="32" t="s">
        <v>1190</v>
      </c>
      <c r="I121" s="53" t="s">
        <v>1191</v>
      </c>
      <c r="J121" s="32" t="s">
        <v>1079</v>
      </c>
      <c r="K121" s="53" t="str">
        <f>_xlfn.CONCAT("""",B121,"""")</f>
        <v>"EQU.111"</v>
      </c>
      <c r="L121" s="32" t="s">
        <v>1068</v>
      </c>
      <c r="M121" s="53" t="str">
        <f>IFERROR(_xlfn.CONCAT(LEFT(O121,FIND(" ",O121)-1),""""),O121)</f>
        <v>"Cadeira"</v>
      </c>
      <c r="N121" s="32" t="s">
        <v>1025</v>
      </c>
      <c r="O121" s="53" t="s">
        <v>701</v>
      </c>
      <c r="P121" s="32" t="s">
        <v>1080</v>
      </c>
      <c r="Q121" s="8">
        <v>0</v>
      </c>
      <c r="R121" s="32" t="s">
        <v>1081</v>
      </c>
      <c r="S121" s="8">
        <f>IF(AND(Q121=0, U121=0), 1, 0 )</f>
        <v>0</v>
      </c>
      <c r="T121" s="32" t="s">
        <v>1082</v>
      </c>
      <c r="U121" s="8">
        <v>1</v>
      </c>
    </row>
    <row r="122" spans="1:21" ht="6" customHeight="1" x14ac:dyDescent="0.3">
      <c r="A122" s="48">
        <v>121</v>
      </c>
      <c r="B122" s="56" t="s">
        <v>141</v>
      </c>
      <c r="C122" s="34" t="str">
        <f>IF(VALUE(Q122)=1,"SUS.Equipamento",IF(VALUE(S122)=1,"SUS.Dispositivo","SUS.Mobília"))</f>
        <v>SUS.Equipamento</v>
      </c>
      <c r="D122" s="54" t="s">
        <v>1204</v>
      </c>
      <c r="E122" s="55" t="s">
        <v>1205</v>
      </c>
      <c r="F122" s="54" t="s">
        <v>26</v>
      </c>
      <c r="G122" s="55" t="s">
        <v>26</v>
      </c>
      <c r="H122" s="32" t="s">
        <v>26</v>
      </c>
      <c r="I122" s="53" t="s">
        <v>26</v>
      </c>
      <c r="J122" s="32" t="s">
        <v>1079</v>
      </c>
      <c r="K122" s="53" t="str">
        <f>_xlfn.CONCAT("""",B122,"""")</f>
        <v>"EQU.112"</v>
      </c>
      <c r="L122" s="32" t="s">
        <v>1068</v>
      </c>
      <c r="M122" s="53" t="str">
        <f>IFERROR(_xlfn.CONCAT(LEFT(O122,FIND(" ",O122)-1),""""),O122)</f>
        <v>"Monitor"</v>
      </c>
      <c r="N122" s="32" t="s">
        <v>1025</v>
      </c>
      <c r="O122" s="53" t="s">
        <v>702</v>
      </c>
      <c r="P122" s="32" t="s">
        <v>1080</v>
      </c>
      <c r="Q122" s="8">
        <v>1</v>
      </c>
      <c r="R122" s="32" t="s">
        <v>1081</v>
      </c>
      <c r="S122" s="8">
        <f>IF(AND(Q122=0, U122=0), 1, 0 )</f>
        <v>0</v>
      </c>
      <c r="T122" s="32" t="s">
        <v>1082</v>
      </c>
      <c r="U122" s="8">
        <v>0</v>
      </c>
    </row>
    <row r="123" spans="1:21" ht="6" customHeight="1" x14ac:dyDescent="0.3">
      <c r="A123" s="48">
        <v>122</v>
      </c>
      <c r="B123" s="56" t="s">
        <v>142</v>
      </c>
      <c r="C123" s="34" t="str">
        <f>IF(VALUE(Q123)=1,"SUS.Equipamento",IF(VALUE(S123)=1,"SUS.Dispositivo","SUS.Mobília"))</f>
        <v>SUS.Equipamento</v>
      </c>
      <c r="D123" s="54" t="s">
        <v>1204</v>
      </c>
      <c r="E123" s="55" t="s">
        <v>1205</v>
      </c>
      <c r="F123" s="54" t="s">
        <v>26</v>
      </c>
      <c r="G123" s="55" t="s">
        <v>26</v>
      </c>
      <c r="H123" s="32" t="s">
        <v>26</v>
      </c>
      <c r="I123" s="53" t="s">
        <v>26</v>
      </c>
      <c r="J123" s="32" t="s">
        <v>1079</v>
      </c>
      <c r="K123" s="53" t="str">
        <f>_xlfn.CONCAT("""",B123,"""")</f>
        <v>"EQU.113"</v>
      </c>
      <c r="L123" s="32" t="s">
        <v>1068</v>
      </c>
      <c r="M123" s="53" t="str">
        <f>IFERROR(_xlfn.CONCAT(LEFT(O123,FIND(" ",O123)-1),""""),O123)</f>
        <v>"Monitor"</v>
      </c>
      <c r="N123" s="32" t="s">
        <v>1025</v>
      </c>
      <c r="O123" s="53" t="s">
        <v>703</v>
      </c>
      <c r="P123" s="32" t="s">
        <v>1080</v>
      </c>
      <c r="Q123" s="8">
        <v>1</v>
      </c>
      <c r="R123" s="32" t="s">
        <v>1081</v>
      </c>
      <c r="S123" s="8">
        <f>IF(AND(Q123=0, U123=0), 1, 0 )</f>
        <v>0</v>
      </c>
      <c r="T123" s="32" t="s">
        <v>1082</v>
      </c>
      <c r="U123" s="8">
        <v>0</v>
      </c>
    </row>
    <row r="124" spans="1:21" ht="6" customHeight="1" x14ac:dyDescent="0.3">
      <c r="A124" s="48">
        <v>123</v>
      </c>
      <c r="B124" s="56" t="s">
        <v>143</v>
      </c>
      <c r="C124" s="34" t="str">
        <f>IF(VALUE(Q124)=1,"SUS.Equipamento",IF(VALUE(S124)=1,"SUS.Dispositivo","SUS.Mobília"))</f>
        <v>SUS.Equipamento</v>
      </c>
      <c r="D124" s="54" t="s">
        <v>1204</v>
      </c>
      <c r="E124" s="55" t="s">
        <v>1205</v>
      </c>
      <c r="F124" s="54" t="s">
        <v>26</v>
      </c>
      <c r="G124" s="55" t="s">
        <v>26</v>
      </c>
      <c r="H124" s="32" t="s">
        <v>26</v>
      </c>
      <c r="I124" s="53" t="s">
        <v>26</v>
      </c>
      <c r="J124" s="32" t="s">
        <v>1079</v>
      </c>
      <c r="K124" s="53" t="str">
        <f>_xlfn.CONCAT("""",B124,"""")</f>
        <v>"EQU.114"</v>
      </c>
      <c r="L124" s="32" t="s">
        <v>1068</v>
      </c>
      <c r="M124" s="53" t="str">
        <f>IFERROR(_xlfn.CONCAT(LEFT(O124,FIND(" ",O124)-1),""""),O124)</f>
        <v>"Monitor"</v>
      </c>
      <c r="N124" s="32" t="s">
        <v>1025</v>
      </c>
      <c r="O124" s="53" t="s">
        <v>704</v>
      </c>
      <c r="P124" s="32" t="s">
        <v>1080</v>
      </c>
      <c r="Q124" s="8">
        <v>1</v>
      </c>
      <c r="R124" s="32" t="s">
        <v>1081</v>
      </c>
      <c r="S124" s="8">
        <f>IF(AND(Q124=0, U124=0), 1, 0 )</f>
        <v>0</v>
      </c>
      <c r="T124" s="32" t="s">
        <v>1082</v>
      </c>
      <c r="U124" s="8">
        <v>0</v>
      </c>
    </row>
    <row r="125" spans="1:21" ht="6" customHeight="1" x14ac:dyDescent="0.3">
      <c r="A125" s="48">
        <v>124</v>
      </c>
      <c r="B125" s="56" t="s">
        <v>144</v>
      </c>
      <c r="C125" s="34" t="str">
        <f>IF(VALUE(Q125)=1,"SUS.Equipamento",IF(VALUE(S125)=1,"SUS.Dispositivo","SUS.Mobília"))</f>
        <v>SUS.Equipamento</v>
      </c>
      <c r="D125" s="54" t="s">
        <v>1204</v>
      </c>
      <c r="E125" s="55" t="s">
        <v>1205</v>
      </c>
      <c r="F125" s="54" t="s">
        <v>26</v>
      </c>
      <c r="G125" s="55" t="s">
        <v>26</v>
      </c>
      <c r="H125" s="32" t="s">
        <v>26</v>
      </c>
      <c r="I125" s="53" t="s">
        <v>26</v>
      </c>
      <c r="J125" s="32" t="s">
        <v>1079</v>
      </c>
      <c r="K125" s="53" t="str">
        <f>_xlfn.CONCAT("""",B125,"""")</f>
        <v>"EQU.115"</v>
      </c>
      <c r="L125" s="32" t="s">
        <v>1068</v>
      </c>
      <c r="M125" s="53" t="str">
        <f>IFERROR(_xlfn.CONCAT(LEFT(O125,FIND(" ",O125)-1),""""),O125)</f>
        <v>"Monitor"</v>
      </c>
      <c r="N125" s="32" t="s">
        <v>1025</v>
      </c>
      <c r="O125" s="53" t="s">
        <v>1035</v>
      </c>
      <c r="P125" s="32" t="s">
        <v>1080</v>
      </c>
      <c r="Q125" s="8">
        <v>1</v>
      </c>
      <c r="R125" s="32" t="s">
        <v>1081</v>
      </c>
      <c r="S125" s="8">
        <f>IF(AND(Q125=0, U125=0), 1, 0 )</f>
        <v>0</v>
      </c>
      <c r="T125" s="32" t="s">
        <v>1082</v>
      </c>
      <c r="U125" s="8">
        <v>0</v>
      </c>
    </row>
    <row r="126" spans="1:21" ht="6" customHeight="1" x14ac:dyDescent="0.3">
      <c r="A126" s="48">
        <v>125</v>
      </c>
      <c r="B126" s="56" t="s">
        <v>145</v>
      </c>
      <c r="C126" s="34" t="str">
        <f>IF(VALUE(Q126)=1,"SUS.Equipamento",IF(VALUE(S126)=1,"SUS.Dispositivo","SUS.Mobília"))</f>
        <v>SUS.Equipamento</v>
      </c>
      <c r="D126" s="54" t="s">
        <v>1204</v>
      </c>
      <c r="E126" s="55" t="s">
        <v>1205</v>
      </c>
      <c r="F126" s="54" t="s">
        <v>26</v>
      </c>
      <c r="G126" s="55" t="s">
        <v>26</v>
      </c>
      <c r="H126" s="32" t="s">
        <v>26</v>
      </c>
      <c r="I126" s="53" t="s">
        <v>26</v>
      </c>
      <c r="J126" s="32" t="s">
        <v>1079</v>
      </c>
      <c r="K126" s="53" t="str">
        <f>_xlfn.CONCAT("""",B126,"""")</f>
        <v>"EQU.116"</v>
      </c>
      <c r="L126" s="32" t="s">
        <v>1068</v>
      </c>
      <c r="M126" s="53" t="str">
        <f>IFERROR(_xlfn.CONCAT(LEFT(O126,FIND(" ",O126)-1),""""),O126)</f>
        <v>"Monitor"</v>
      </c>
      <c r="N126" s="32" t="s">
        <v>1025</v>
      </c>
      <c r="O126" s="53" t="s">
        <v>1036</v>
      </c>
      <c r="P126" s="32" t="s">
        <v>1080</v>
      </c>
      <c r="Q126" s="8">
        <v>1</v>
      </c>
      <c r="R126" s="32" t="s">
        <v>1081</v>
      </c>
      <c r="S126" s="8">
        <f>IF(AND(Q126=0, U126=0), 1, 0 )</f>
        <v>0</v>
      </c>
      <c r="T126" s="32" t="s">
        <v>1082</v>
      </c>
      <c r="U126" s="8">
        <v>0</v>
      </c>
    </row>
    <row r="127" spans="1:21" ht="6" customHeight="1" x14ac:dyDescent="0.3">
      <c r="A127" s="48">
        <v>126</v>
      </c>
      <c r="B127" s="56" t="s">
        <v>146</v>
      </c>
      <c r="C127" s="34" t="str">
        <f>IF(VALUE(Q127)=1,"SUS.Equipamento",IF(VALUE(S127)=1,"SUS.Dispositivo","SUS.Mobília"))</f>
        <v>SUS.Dispositivo</v>
      </c>
      <c r="D127" s="54" t="s">
        <v>1204</v>
      </c>
      <c r="E127" s="55" t="s">
        <v>1205</v>
      </c>
      <c r="F127" s="54" t="s">
        <v>26</v>
      </c>
      <c r="G127" s="55" t="s">
        <v>26</v>
      </c>
      <c r="H127" s="32" t="s">
        <v>26</v>
      </c>
      <c r="I127" s="53" t="s">
        <v>26</v>
      </c>
      <c r="J127" s="32" t="s">
        <v>1079</v>
      </c>
      <c r="K127" s="53" t="str">
        <f>_xlfn.CONCAT("""",B127,"""")</f>
        <v>"EQU.117"</v>
      </c>
      <c r="L127" s="32" t="s">
        <v>1068</v>
      </c>
      <c r="M127" s="53" t="str">
        <f>IFERROR(_xlfn.CONCAT(LEFT(O127,FIND(" ",O127)-1),""""),O127)</f>
        <v>"Oto"</v>
      </c>
      <c r="N127" s="32" t="s">
        <v>1025</v>
      </c>
      <c r="O127" s="53" t="s">
        <v>705</v>
      </c>
      <c r="P127" s="32" t="s">
        <v>1080</v>
      </c>
      <c r="Q127" s="8">
        <v>0</v>
      </c>
      <c r="R127" s="32" t="s">
        <v>1081</v>
      </c>
      <c r="S127" s="8">
        <f>IF(AND(Q127=0, U127=0), 1, 0 )</f>
        <v>1</v>
      </c>
      <c r="T127" s="32" t="s">
        <v>1082</v>
      </c>
      <c r="U127" s="8">
        <v>0</v>
      </c>
    </row>
    <row r="128" spans="1:21" ht="6" customHeight="1" x14ac:dyDescent="0.3">
      <c r="A128" s="48">
        <v>127</v>
      </c>
      <c r="B128" s="56" t="s">
        <v>147</v>
      </c>
      <c r="C128" s="34" t="str">
        <f>IF(VALUE(Q128)=1,"SUS.Equipamento",IF(VALUE(S128)=1,"SUS.Dispositivo","SUS.Mobília"))</f>
        <v>SUS.Dispositivo</v>
      </c>
      <c r="D128" s="54" t="s">
        <v>1204</v>
      </c>
      <c r="E128" s="55" t="s">
        <v>1205</v>
      </c>
      <c r="F128" s="54" t="s">
        <v>26</v>
      </c>
      <c r="G128" s="55" t="s">
        <v>26</v>
      </c>
      <c r="H128" s="32" t="s">
        <v>26</v>
      </c>
      <c r="I128" s="53" t="s">
        <v>26</v>
      </c>
      <c r="J128" s="32" t="s">
        <v>1079</v>
      </c>
      <c r="K128" s="53" t="str">
        <f>_xlfn.CONCAT("""",B128,"""")</f>
        <v>"EQU.118"</v>
      </c>
      <c r="L128" s="32" t="s">
        <v>1068</v>
      </c>
      <c r="M128" s="53" t="str">
        <f>IFERROR(_xlfn.CONCAT(LEFT(O128,FIND(" ",O128)-1),""""),O128)</f>
        <v>"Oxicapnógrafo"</v>
      </c>
      <c r="N128" s="32" t="s">
        <v>1025</v>
      </c>
      <c r="O128" s="53" t="s">
        <v>706</v>
      </c>
      <c r="P128" s="32" t="s">
        <v>1080</v>
      </c>
      <c r="Q128" s="8">
        <v>0</v>
      </c>
      <c r="R128" s="32" t="s">
        <v>1081</v>
      </c>
      <c r="S128" s="8">
        <f>IF(AND(Q128=0, U128=0), 1, 0 )</f>
        <v>1</v>
      </c>
      <c r="T128" s="32" t="s">
        <v>1082</v>
      </c>
      <c r="U128" s="8">
        <v>0</v>
      </c>
    </row>
    <row r="129" spans="1:21" ht="6" customHeight="1" x14ac:dyDescent="0.3">
      <c r="A129" s="48">
        <v>128</v>
      </c>
      <c r="B129" s="56" t="s">
        <v>148</v>
      </c>
      <c r="C129" s="34" t="str">
        <f>IF(VALUE(Q129)=1,"SUS.Equipamento",IF(VALUE(S129)=1,"SUS.Dispositivo","SUS.Mobília"))</f>
        <v>SUS.Dispositivo</v>
      </c>
      <c r="D129" s="54" t="s">
        <v>1204</v>
      </c>
      <c r="E129" s="55" t="s">
        <v>1205</v>
      </c>
      <c r="F129" s="54" t="s">
        <v>26</v>
      </c>
      <c r="G129" s="55" t="s">
        <v>26</v>
      </c>
      <c r="H129" s="32" t="s">
        <v>26</v>
      </c>
      <c r="I129" s="53" t="s">
        <v>26</v>
      </c>
      <c r="J129" s="32" t="s">
        <v>1079</v>
      </c>
      <c r="K129" s="53" t="str">
        <f>_xlfn.CONCAT("""",B129,"""")</f>
        <v>"EQU.119"</v>
      </c>
      <c r="L129" s="32" t="s">
        <v>1068</v>
      </c>
      <c r="M129" s="53" t="str">
        <f>IFERROR(_xlfn.CONCAT(LEFT(O129,FIND(" ",O129)-1),""""),O129)</f>
        <v>"Gerador"</v>
      </c>
      <c r="N129" s="32" t="s">
        <v>1025</v>
      </c>
      <c r="O129" s="53" t="s">
        <v>707</v>
      </c>
      <c r="P129" s="32" t="s">
        <v>1080</v>
      </c>
      <c r="Q129" s="8">
        <v>0</v>
      </c>
      <c r="R129" s="32" t="s">
        <v>1081</v>
      </c>
      <c r="S129" s="8">
        <f>IF(AND(Q129=0, U129=0), 1, 0 )</f>
        <v>1</v>
      </c>
      <c r="T129" s="32" t="s">
        <v>1082</v>
      </c>
      <c r="U129" s="8">
        <v>0</v>
      </c>
    </row>
    <row r="130" spans="1:21" ht="6" customHeight="1" x14ac:dyDescent="0.3">
      <c r="A130" s="48">
        <v>129</v>
      </c>
      <c r="B130" s="56" t="s">
        <v>149</v>
      </c>
      <c r="C130" s="34" t="str">
        <f>IF(VALUE(Q130)=1,"SUS.Equipamento",IF(VALUE(S130)=1,"SUS.Dispositivo","SUS.Mobília"))</f>
        <v>SUS.Mobília</v>
      </c>
      <c r="D130" s="54" t="s">
        <v>1204</v>
      </c>
      <c r="E130" s="55" t="s">
        <v>1205</v>
      </c>
      <c r="F130" s="54" t="s">
        <v>26</v>
      </c>
      <c r="G130" s="55" t="s">
        <v>26</v>
      </c>
      <c r="H130" s="32" t="s">
        <v>1190</v>
      </c>
      <c r="I130" s="53" t="s">
        <v>1193</v>
      </c>
      <c r="J130" s="32" t="s">
        <v>1079</v>
      </c>
      <c r="K130" s="53" t="str">
        <f>_xlfn.CONCAT("""",B130,"""")</f>
        <v>"EQU.120"</v>
      </c>
      <c r="L130" s="32" t="s">
        <v>1068</v>
      </c>
      <c r="M130" s="53" t="str">
        <f>IFERROR(_xlfn.CONCAT(LEFT(O130,FIND(" ",O130)-1),""""),O130)</f>
        <v>"Maca"</v>
      </c>
      <c r="N130" s="32" t="s">
        <v>1025</v>
      </c>
      <c r="O130" s="53" t="s">
        <v>708</v>
      </c>
      <c r="P130" s="32" t="s">
        <v>1080</v>
      </c>
      <c r="Q130" s="8">
        <v>0</v>
      </c>
      <c r="R130" s="32" t="s">
        <v>1081</v>
      </c>
      <c r="S130" s="8">
        <f>IF(AND(Q130=0, U130=0), 1, 0 )</f>
        <v>0</v>
      </c>
      <c r="T130" s="32" t="s">
        <v>1082</v>
      </c>
      <c r="U130" s="8">
        <v>1</v>
      </c>
    </row>
    <row r="131" spans="1:21" ht="6" customHeight="1" x14ac:dyDescent="0.3">
      <c r="A131" s="48">
        <v>130</v>
      </c>
      <c r="B131" s="56" t="s">
        <v>150</v>
      </c>
      <c r="C131" s="34" t="str">
        <f>IF(VALUE(Q131)=1,"SUS.Equipamento",IF(VALUE(S131)=1,"SUS.Dispositivo","SUS.Mobília"))</f>
        <v>SUS.Dispositivo</v>
      </c>
      <c r="D131" s="54" t="s">
        <v>1204</v>
      </c>
      <c r="E131" s="55" t="s">
        <v>1205</v>
      </c>
      <c r="F131" s="54" t="s">
        <v>26</v>
      </c>
      <c r="G131" s="55" t="s">
        <v>26</v>
      </c>
      <c r="H131" s="32" t="s">
        <v>26</v>
      </c>
      <c r="I131" s="53" t="s">
        <v>26</v>
      </c>
      <c r="J131" s="32" t="s">
        <v>1079</v>
      </c>
      <c r="K131" s="53" t="str">
        <f>_xlfn.CONCAT("""",B131,"""")</f>
        <v>"EQU.121"</v>
      </c>
      <c r="L131" s="32" t="s">
        <v>1068</v>
      </c>
      <c r="M131" s="53" t="str">
        <f>IFERROR(_xlfn.CONCAT(LEFT(O131,FIND(" ",O131)-1),""""),O131)</f>
        <v>"Ressuscitador"</v>
      </c>
      <c r="N131" s="32" t="s">
        <v>1025</v>
      </c>
      <c r="O131" s="53" t="s">
        <v>709</v>
      </c>
      <c r="P131" s="32" t="s">
        <v>1080</v>
      </c>
      <c r="Q131" s="8">
        <v>0</v>
      </c>
      <c r="R131" s="32" t="s">
        <v>1081</v>
      </c>
      <c r="S131" s="8">
        <f>IF(AND(Q131=0, U131=0), 1, 0 )</f>
        <v>1</v>
      </c>
      <c r="T131" s="32" t="s">
        <v>1082</v>
      </c>
      <c r="U131" s="8">
        <v>0</v>
      </c>
    </row>
    <row r="132" spans="1:21" ht="6" customHeight="1" x14ac:dyDescent="0.3">
      <c r="A132" s="48">
        <v>131</v>
      </c>
      <c r="B132" s="56" t="s">
        <v>151</v>
      </c>
      <c r="C132" s="34" t="str">
        <f>IF(VALUE(Q132)=1,"SUS.Equipamento",IF(VALUE(S132)=1,"SUS.Dispositivo","SUS.Mobília"))</f>
        <v>SUS.Dispositivo</v>
      </c>
      <c r="D132" s="54" t="s">
        <v>1204</v>
      </c>
      <c r="E132" s="55" t="s">
        <v>1205</v>
      </c>
      <c r="F132" s="54" t="s">
        <v>1187</v>
      </c>
      <c r="G132" s="55" t="s">
        <v>1181</v>
      </c>
      <c r="H132" s="32" t="s">
        <v>26</v>
      </c>
      <c r="I132" s="53" t="s">
        <v>26</v>
      </c>
      <c r="J132" s="32" t="s">
        <v>1079</v>
      </c>
      <c r="K132" s="53" t="str">
        <f>_xlfn.CONCAT("""",B132,"""")</f>
        <v>"EQU.122"</v>
      </c>
      <c r="L132" s="32" t="s">
        <v>1068</v>
      </c>
      <c r="M132" s="53" t="str">
        <f>IFERROR(_xlfn.CONCAT(LEFT(O132,FIND(" ",O132)-1),""""),O132)</f>
        <v>"Escarradeira"</v>
      </c>
      <c r="N132" s="32" t="s">
        <v>1025</v>
      </c>
      <c r="O132" s="53" t="s">
        <v>710</v>
      </c>
      <c r="P132" s="32" t="s">
        <v>1080</v>
      </c>
      <c r="Q132" s="8">
        <v>0</v>
      </c>
      <c r="R132" s="32" t="s">
        <v>1081</v>
      </c>
      <c r="S132" s="8">
        <f>IF(AND(Q132=0, U132=0), 1, 0 )</f>
        <v>1</v>
      </c>
      <c r="T132" s="32" t="s">
        <v>1082</v>
      </c>
      <c r="U132" s="8">
        <v>0</v>
      </c>
    </row>
    <row r="133" spans="1:21" ht="6" customHeight="1" x14ac:dyDescent="0.3">
      <c r="A133" s="48">
        <v>132</v>
      </c>
      <c r="B133" s="56" t="s">
        <v>152</v>
      </c>
      <c r="C133" s="34" t="str">
        <f>IF(VALUE(Q133)=1,"SUS.Equipamento",IF(VALUE(S133)=1,"SUS.Dispositivo","SUS.Mobília"))</f>
        <v>SUS.Dispositivo</v>
      </c>
      <c r="D133" s="54" t="s">
        <v>1204</v>
      </c>
      <c r="E133" s="55" t="s">
        <v>1205</v>
      </c>
      <c r="F133" s="54" t="s">
        <v>26</v>
      </c>
      <c r="G133" s="55" t="s">
        <v>26</v>
      </c>
      <c r="H133" s="32" t="s">
        <v>26</v>
      </c>
      <c r="I133" s="53" t="s">
        <v>26</v>
      </c>
      <c r="J133" s="32" t="s">
        <v>1079</v>
      </c>
      <c r="K133" s="53" t="str">
        <f>_xlfn.CONCAT("""",B133,"""")</f>
        <v>"EQU.123"</v>
      </c>
      <c r="L133" s="32" t="s">
        <v>1068</v>
      </c>
      <c r="M133" s="53" t="str">
        <f>IFERROR(_xlfn.CONCAT(LEFT(O133,FIND(" ",O133)-1),""""),O133)</f>
        <v>"Serra"</v>
      </c>
      <c r="N133" s="32" t="s">
        <v>1025</v>
      </c>
      <c r="O133" s="53" t="s">
        <v>711</v>
      </c>
      <c r="P133" s="32" t="s">
        <v>1080</v>
      </c>
      <c r="Q133" s="8">
        <v>0</v>
      </c>
      <c r="R133" s="32" t="s">
        <v>1081</v>
      </c>
      <c r="S133" s="8">
        <f>IF(AND(Q133=0, U133=0), 1, 0 )</f>
        <v>1</v>
      </c>
      <c r="T133" s="32" t="s">
        <v>1082</v>
      </c>
      <c r="U133" s="8">
        <v>0</v>
      </c>
    </row>
    <row r="134" spans="1:21" ht="6" customHeight="1" x14ac:dyDescent="0.3">
      <c r="A134" s="48">
        <v>133</v>
      </c>
      <c r="B134" s="56" t="s">
        <v>153</v>
      </c>
      <c r="C134" s="34" t="str">
        <f>IF(VALUE(Q134)=1,"SUS.Equipamento",IF(VALUE(S134)=1,"SUS.Dispositivo","SUS.Mobília"))</f>
        <v>SUS.Dispositivo</v>
      </c>
      <c r="D134" s="54" t="s">
        <v>1204</v>
      </c>
      <c r="E134" s="55" t="s">
        <v>1205</v>
      </c>
      <c r="F134" s="54" t="s">
        <v>26</v>
      </c>
      <c r="G134" s="55" t="s">
        <v>26</v>
      </c>
      <c r="H134" s="32" t="s">
        <v>26</v>
      </c>
      <c r="I134" s="53" t="s">
        <v>26</v>
      </c>
      <c r="J134" s="32" t="s">
        <v>1079</v>
      </c>
      <c r="K134" s="53" t="str">
        <f>_xlfn.CONCAT("""",B134,"""")</f>
        <v>"EQU.124"</v>
      </c>
      <c r="L134" s="32" t="s">
        <v>1068</v>
      </c>
      <c r="M134" s="53" t="str">
        <f>IFERROR(_xlfn.CONCAT(LEFT(O134,FIND(" ",O134)-1),""""),O134)</f>
        <v>"Caldeira"</v>
      </c>
      <c r="N134" s="32" t="s">
        <v>1025</v>
      </c>
      <c r="O134" s="53" t="s">
        <v>712</v>
      </c>
      <c r="P134" s="32" t="s">
        <v>1080</v>
      </c>
      <c r="Q134" s="8">
        <v>0</v>
      </c>
      <c r="R134" s="32" t="s">
        <v>1081</v>
      </c>
      <c r="S134" s="8">
        <f>IF(AND(Q134=0, U134=0), 1, 0 )</f>
        <v>1</v>
      </c>
      <c r="T134" s="32" t="s">
        <v>1082</v>
      </c>
      <c r="U134" s="8">
        <v>0</v>
      </c>
    </row>
    <row r="135" spans="1:21" ht="6" customHeight="1" x14ac:dyDescent="0.3">
      <c r="A135" s="48">
        <v>134</v>
      </c>
      <c r="B135" s="56" t="s">
        <v>154</v>
      </c>
      <c r="C135" s="34" t="str">
        <f>IF(VALUE(Q135)=1,"SUS.Equipamento",IF(VALUE(S135)=1,"SUS.Dispositivo","SUS.Mobília"))</f>
        <v>SUS.Mobília</v>
      </c>
      <c r="D135" s="54" t="s">
        <v>1204</v>
      </c>
      <c r="E135" s="55" t="s">
        <v>1205</v>
      </c>
      <c r="F135" s="54" t="s">
        <v>26</v>
      </c>
      <c r="G135" s="55" t="s">
        <v>26</v>
      </c>
      <c r="H135" s="32" t="s">
        <v>1190</v>
      </c>
      <c r="I135" s="53" t="s">
        <v>1191</v>
      </c>
      <c r="J135" s="32" t="s">
        <v>1079</v>
      </c>
      <c r="K135" s="53" t="str">
        <f>_xlfn.CONCAT("""",B135,"""")</f>
        <v>"EQU.125"</v>
      </c>
      <c r="L135" s="32" t="s">
        <v>1068</v>
      </c>
      <c r="M135" s="53" t="str">
        <f>IFERROR(_xlfn.CONCAT(LEFT(O135,FIND(" ",O135)-1),""""),O135)</f>
        <v>"Carro"</v>
      </c>
      <c r="N135" s="32" t="s">
        <v>1025</v>
      </c>
      <c r="O135" s="53" t="s">
        <v>713</v>
      </c>
      <c r="P135" s="32" t="s">
        <v>1080</v>
      </c>
      <c r="Q135" s="8">
        <v>0</v>
      </c>
      <c r="R135" s="32" t="s">
        <v>1081</v>
      </c>
      <c r="S135" s="8">
        <f>IF(AND(Q135=0, U135=0), 1, 0 )</f>
        <v>0</v>
      </c>
      <c r="T135" s="32" t="s">
        <v>1082</v>
      </c>
      <c r="U135" s="8">
        <v>1</v>
      </c>
    </row>
    <row r="136" spans="1:21" ht="6" customHeight="1" x14ac:dyDescent="0.3">
      <c r="A136" s="48">
        <v>135</v>
      </c>
      <c r="B136" s="56" t="s">
        <v>155</v>
      </c>
      <c r="C136" s="34" t="str">
        <f>IF(VALUE(Q136)=1,"SUS.Equipamento",IF(VALUE(S136)=1,"SUS.Dispositivo","SUS.Mobília"))</f>
        <v>SUS.Dispositivo</v>
      </c>
      <c r="D136" s="54" t="s">
        <v>1204</v>
      </c>
      <c r="E136" s="55" t="s">
        <v>1205</v>
      </c>
      <c r="F136" s="54" t="s">
        <v>26</v>
      </c>
      <c r="G136" s="55" t="s">
        <v>26</v>
      </c>
      <c r="H136" s="32" t="s">
        <v>26</v>
      </c>
      <c r="I136" s="53" t="s">
        <v>26</v>
      </c>
      <c r="J136" s="32" t="s">
        <v>1079</v>
      </c>
      <c r="K136" s="53" t="str">
        <f>_xlfn.CONCAT("""",B136,"""")</f>
        <v>"EQU.126"</v>
      </c>
      <c r="L136" s="32" t="s">
        <v>1068</v>
      </c>
      <c r="M136" s="53" t="str">
        <f>IFERROR(_xlfn.CONCAT(LEFT(O136,FIND(" ",O136)-1),""""),O136)</f>
        <v>"Termômetro"</v>
      </c>
      <c r="N136" s="32" t="s">
        <v>1025</v>
      </c>
      <c r="O136" s="53" t="s">
        <v>714</v>
      </c>
      <c r="P136" s="32" t="s">
        <v>1080</v>
      </c>
      <c r="Q136" s="8">
        <v>0</v>
      </c>
      <c r="R136" s="32" t="s">
        <v>1081</v>
      </c>
      <c r="S136" s="8">
        <f>IF(AND(Q136=0, U136=0), 1, 0 )</f>
        <v>1</v>
      </c>
      <c r="T136" s="32" t="s">
        <v>1082</v>
      </c>
      <c r="U136" s="8">
        <v>0</v>
      </c>
    </row>
    <row r="137" spans="1:21" ht="6" customHeight="1" x14ac:dyDescent="0.3">
      <c r="A137" s="48">
        <v>136</v>
      </c>
      <c r="B137" s="56" t="s">
        <v>156</v>
      </c>
      <c r="C137" s="34" t="str">
        <f>IF(VALUE(Q137)=1,"SUS.Equipamento",IF(VALUE(S137)=1,"SUS.Dispositivo","SUS.Mobília"))</f>
        <v>SUS.Dispositivo</v>
      </c>
      <c r="D137" s="54" t="s">
        <v>1204</v>
      </c>
      <c r="E137" s="55" t="s">
        <v>1205</v>
      </c>
      <c r="F137" s="54" t="s">
        <v>26</v>
      </c>
      <c r="G137" s="55" t="s">
        <v>26</v>
      </c>
      <c r="H137" s="32" t="s">
        <v>26</v>
      </c>
      <c r="I137" s="53" t="s">
        <v>26</v>
      </c>
      <c r="J137" s="32" t="s">
        <v>1079</v>
      </c>
      <c r="K137" s="53" t="str">
        <f>_xlfn.CONCAT("""",B137,"""")</f>
        <v>"EQU.127"</v>
      </c>
      <c r="L137" s="32" t="s">
        <v>1068</v>
      </c>
      <c r="M137" s="53" t="str">
        <f>IFERROR(_xlfn.CONCAT(LEFT(O137,FIND(" ",O137)-1),""""),O137)</f>
        <v>"Umidificador"</v>
      </c>
      <c r="N137" s="32" t="s">
        <v>1025</v>
      </c>
      <c r="O137" s="53" t="s">
        <v>1037</v>
      </c>
      <c r="P137" s="32" t="s">
        <v>1080</v>
      </c>
      <c r="Q137" s="8">
        <v>0</v>
      </c>
      <c r="R137" s="32" t="s">
        <v>1081</v>
      </c>
      <c r="S137" s="8">
        <f>IF(AND(Q137=0, U137=0), 1, 0 )</f>
        <v>1</v>
      </c>
      <c r="T137" s="32" t="s">
        <v>1082</v>
      </c>
      <c r="U137" s="8">
        <v>0</v>
      </c>
    </row>
    <row r="138" spans="1:21" ht="6" customHeight="1" x14ac:dyDescent="0.3">
      <c r="A138" s="48">
        <v>137</v>
      </c>
      <c r="B138" s="56" t="s">
        <v>157</v>
      </c>
      <c r="C138" s="34" t="str">
        <f>IF(VALUE(Q138)=1,"SUS.Equipamento",IF(VALUE(S138)=1,"SUS.Dispositivo","SUS.Mobília"))</f>
        <v>SUS.Equipamento</v>
      </c>
      <c r="D138" s="54" t="s">
        <v>1204</v>
      </c>
      <c r="E138" s="55" t="s">
        <v>1205</v>
      </c>
      <c r="F138" s="54" t="s">
        <v>26</v>
      </c>
      <c r="G138" s="55" t="s">
        <v>26</v>
      </c>
      <c r="H138" s="32" t="s">
        <v>26</v>
      </c>
      <c r="I138" s="53" t="s">
        <v>26</v>
      </c>
      <c r="J138" s="32" t="s">
        <v>1079</v>
      </c>
      <c r="K138" s="53" t="str">
        <f>_xlfn.CONCAT("""",B138,"""")</f>
        <v>"EQU.128"</v>
      </c>
      <c r="L138" s="32" t="s">
        <v>1068</v>
      </c>
      <c r="M138" s="53" t="str">
        <f>IFERROR(_xlfn.CONCAT(LEFT(O138,FIND(" ",O138)-1),""""),O138)</f>
        <v>"Unidade"</v>
      </c>
      <c r="N138" s="32" t="s">
        <v>1025</v>
      </c>
      <c r="O138" s="53" t="s">
        <v>715</v>
      </c>
      <c r="P138" s="32" t="s">
        <v>1080</v>
      </c>
      <c r="Q138" s="8">
        <v>1</v>
      </c>
      <c r="R138" s="32" t="s">
        <v>1081</v>
      </c>
      <c r="S138" s="8">
        <f>IF(AND(Q138=0, U138=0), 1, 0 )</f>
        <v>0</v>
      </c>
      <c r="T138" s="32" t="s">
        <v>1082</v>
      </c>
      <c r="U138" s="8">
        <v>0</v>
      </c>
    </row>
    <row r="139" spans="1:21" ht="6" customHeight="1" x14ac:dyDescent="0.3">
      <c r="A139" s="48">
        <v>138</v>
      </c>
      <c r="B139" s="56" t="s">
        <v>158</v>
      </c>
      <c r="C139" s="34" t="str">
        <f>IF(VALUE(Q139)=1,"SUS.Equipamento",IF(VALUE(S139)=1,"SUS.Dispositivo","SUS.Mobília"))</f>
        <v>SUS.Dispositivo</v>
      </c>
      <c r="D139" s="54" t="s">
        <v>1204</v>
      </c>
      <c r="E139" s="55" t="s">
        <v>1205</v>
      </c>
      <c r="F139" s="54" t="s">
        <v>26</v>
      </c>
      <c r="G139" s="55" t="s">
        <v>26</v>
      </c>
      <c r="H139" s="32" t="s">
        <v>26</v>
      </c>
      <c r="I139" s="53" t="s">
        <v>26</v>
      </c>
      <c r="J139" s="32" t="s">
        <v>1079</v>
      </c>
      <c r="K139" s="53" t="str">
        <f>_xlfn.CONCAT("""",B139,"""")</f>
        <v>"EQU.129"</v>
      </c>
      <c r="L139" s="32" t="s">
        <v>1068</v>
      </c>
      <c r="M139" s="53" t="str">
        <f>IFERROR(_xlfn.CONCAT(LEFT(O139,FIND(" ",O139)-1),""""),O139)</f>
        <v>"Ventilador"</v>
      </c>
      <c r="N139" s="32" t="s">
        <v>1025</v>
      </c>
      <c r="O139" s="53" t="s">
        <v>716</v>
      </c>
      <c r="P139" s="32" t="s">
        <v>1080</v>
      </c>
      <c r="Q139" s="8">
        <v>0</v>
      </c>
      <c r="R139" s="32" t="s">
        <v>1081</v>
      </c>
      <c r="S139" s="8">
        <f>IF(AND(Q139=0, U139=0), 1, 0 )</f>
        <v>1</v>
      </c>
      <c r="T139" s="32" t="s">
        <v>1082</v>
      </c>
      <c r="U139" s="8">
        <v>0</v>
      </c>
    </row>
    <row r="140" spans="1:21" ht="6" customHeight="1" x14ac:dyDescent="0.3">
      <c r="A140" s="48">
        <v>139</v>
      </c>
      <c r="B140" s="56" t="s">
        <v>159</v>
      </c>
      <c r="C140" s="34" t="str">
        <f>IF(VALUE(Q140)=1,"SUS.Equipamento",IF(VALUE(S140)=1,"SUS.Dispositivo","SUS.Mobília"))</f>
        <v>SUS.Equipamento</v>
      </c>
      <c r="D140" s="54" t="s">
        <v>1204</v>
      </c>
      <c r="E140" s="55" t="s">
        <v>1205</v>
      </c>
      <c r="F140" s="54" t="s">
        <v>26</v>
      </c>
      <c r="G140" s="55" t="s">
        <v>26</v>
      </c>
      <c r="H140" s="32" t="s">
        <v>26</v>
      </c>
      <c r="I140" s="53" t="s">
        <v>26</v>
      </c>
      <c r="J140" s="32" t="s">
        <v>1079</v>
      </c>
      <c r="K140" s="53" t="str">
        <f>_xlfn.CONCAT("""",B140,"""")</f>
        <v>"EQU.130"</v>
      </c>
      <c r="L140" s="32" t="s">
        <v>1068</v>
      </c>
      <c r="M140" s="53" t="str">
        <f>IFERROR(_xlfn.CONCAT(LEFT(O140,FIND(" ",O140)-1),""""),O140)</f>
        <v>"Lavadora"</v>
      </c>
      <c r="N140" s="32" t="s">
        <v>1025</v>
      </c>
      <c r="O140" s="53" t="s">
        <v>717</v>
      </c>
      <c r="P140" s="32" t="s">
        <v>1080</v>
      </c>
      <c r="Q140" s="8">
        <v>1</v>
      </c>
      <c r="R140" s="32" t="s">
        <v>1081</v>
      </c>
      <c r="S140" s="8">
        <f>IF(AND(Q140=0, U140=0), 1, 0 )</f>
        <v>0</v>
      </c>
      <c r="T140" s="32" t="s">
        <v>1082</v>
      </c>
      <c r="U140" s="8">
        <v>0</v>
      </c>
    </row>
    <row r="141" spans="1:21" ht="6" customHeight="1" x14ac:dyDescent="0.3">
      <c r="A141" s="48">
        <v>140</v>
      </c>
      <c r="B141" s="56" t="s">
        <v>160</v>
      </c>
      <c r="C141" s="34" t="str">
        <f>IF(VALUE(Q141)=1,"SUS.Equipamento",IF(VALUE(S141)=1,"SUS.Dispositivo","SUS.Mobília"))</f>
        <v>SUS.Dispositivo</v>
      </c>
      <c r="D141" s="54" t="s">
        <v>1204</v>
      </c>
      <c r="E141" s="55" t="s">
        <v>1205</v>
      </c>
      <c r="F141" s="54" t="s">
        <v>26</v>
      </c>
      <c r="G141" s="55" t="s">
        <v>26</v>
      </c>
      <c r="H141" s="32" t="s">
        <v>26</v>
      </c>
      <c r="I141" s="53" t="s">
        <v>26</v>
      </c>
      <c r="J141" s="32" t="s">
        <v>1079</v>
      </c>
      <c r="K141" s="53" t="str">
        <f>_xlfn.CONCAT("""",B141,"""")</f>
        <v>"EQU.131"</v>
      </c>
      <c r="L141" s="32" t="s">
        <v>1068</v>
      </c>
      <c r="M141" s="53" t="str">
        <f>IFERROR(_xlfn.CONCAT(LEFT(O141,FIND(" ",O141)-1),""""),O141)</f>
        <v>"Estufa"</v>
      </c>
      <c r="N141" s="32" t="s">
        <v>1025</v>
      </c>
      <c r="O141" s="53" t="s">
        <v>718</v>
      </c>
      <c r="P141" s="32" t="s">
        <v>1080</v>
      </c>
      <c r="Q141" s="8">
        <v>0</v>
      </c>
      <c r="R141" s="32" t="s">
        <v>1081</v>
      </c>
      <c r="S141" s="8">
        <f>IF(AND(Q141=0, U141=0), 1, 0 )</f>
        <v>1</v>
      </c>
      <c r="T141" s="32" t="s">
        <v>1082</v>
      </c>
      <c r="U141" s="8">
        <v>0</v>
      </c>
    </row>
    <row r="142" spans="1:21" ht="6" customHeight="1" x14ac:dyDescent="0.3">
      <c r="A142" s="48">
        <v>141</v>
      </c>
      <c r="B142" s="56" t="s">
        <v>161</v>
      </c>
      <c r="C142" s="34" t="str">
        <f>IF(VALUE(Q142)=1,"SUS.Equipamento",IF(VALUE(S142)=1,"SUS.Dispositivo","SUS.Mobília"))</f>
        <v>SUS.Dispositivo</v>
      </c>
      <c r="D142" s="54" t="s">
        <v>1204</v>
      </c>
      <c r="E142" s="55" t="s">
        <v>1205</v>
      </c>
      <c r="F142" s="54" t="s">
        <v>26</v>
      </c>
      <c r="G142" s="55" t="s">
        <v>26</v>
      </c>
      <c r="H142" s="32" t="s">
        <v>26</v>
      </c>
      <c r="I142" s="53" t="s">
        <v>26</v>
      </c>
      <c r="J142" s="32" t="s">
        <v>1079</v>
      </c>
      <c r="K142" s="53" t="str">
        <f>_xlfn.CONCAT("""",B142,"""")</f>
        <v>"EQU.132"</v>
      </c>
      <c r="L142" s="32" t="s">
        <v>1068</v>
      </c>
      <c r="M142" s="53" t="str">
        <f>IFERROR(_xlfn.CONCAT(LEFT(O142,FIND(" ",O142)-1),""""),O142)</f>
        <v>"Autoclave"</v>
      </c>
      <c r="N142" s="32" t="s">
        <v>1025</v>
      </c>
      <c r="O142" s="53" t="s">
        <v>719</v>
      </c>
      <c r="P142" s="32" t="s">
        <v>1080</v>
      </c>
      <c r="Q142" s="8">
        <v>0</v>
      </c>
      <c r="R142" s="32" t="s">
        <v>1081</v>
      </c>
      <c r="S142" s="8">
        <f>IF(AND(Q142=0, U142=0), 1, 0 )</f>
        <v>1</v>
      </c>
      <c r="T142" s="32" t="s">
        <v>1082</v>
      </c>
      <c r="U142" s="8">
        <v>0</v>
      </c>
    </row>
    <row r="143" spans="1:21" ht="6" customHeight="1" x14ac:dyDescent="0.3">
      <c r="A143" s="48">
        <v>142</v>
      </c>
      <c r="B143" s="56" t="s">
        <v>162</v>
      </c>
      <c r="C143" s="34" t="str">
        <f>IF(VALUE(Q143)=1,"SUS.Equipamento",IF(VALUE(S143)=1,"SUS.Dispositivo","SUS.Mobília"))</f>
        <v>SUS.Dispositivo</v>
      </c>
      <c r="D143" s="54" t="s">
        <v>1204</v>
      </c>
      <c r="E143" s="55" t="s">
        <v>1205</v>
      </c>
      <c r="F143" s="54" t="s">
        <v>26</v>
      </c>
      <c r="G143" s="55" t="s">
        <v>26</v>
      </c>
      <c r="H143" s="32" t="s">
        <v>26</v>
      </c>
      <c r="I143" s="53" t="s">
        <v>26</v>
      </c>
      <c r="J143" s="32" t="s">
        <v>1079</v>
      </c>
      <c r="K143" s="53" t="str">
        <f>_xlfn.CONCAT("""",B143,"""")</f>
        <v>"EQU.133"</v>
      </c>
      <c r="L143" s="32" t="s">
        <v>1068</v>
      </c>
      <c r="M143" s="53" t="str">
        <f>IFERROR(_xlfn.CONCAT(LEFT(O143,FIND(" ",O143)-1),""""),O143)</f>
        <v>"Banho"</v>
      </c>
      <c r="N143" s="32" t="s">
        <v>1025</v>
      </c>
      <c r="O143" s="53" t="s">
        <v>1177</v>
      </c>
      <c r="P143" s="32" t="s">
        <v>1080</v>
      </c>
      <c r="Q143" s="8">
        <v>0</v>
      </c>
      <c r="R143" s="32" t="s">
        <v>1081</v>
      </c>
      <c r="S143" s="8">
        <f>IF(AND(Q143=0, U143=0), 1, 0 )</f>
        <v>1</v>
      </c>
      <c r="T143" s="32" t="s">
        <v>1082</v>
      </c>
      <c r="U143" s="8">
        <v>0</v>
      </c>
    </row>
    <row r="144" spans="1:21" ht="6" customHeight="1" x14ac:dyDescent="0.3">
      <c r="A144" s="48">
        <v>143</v>
      </c>
      <c r="B144" s="56" t="s">
        <v>163</v>
      </c>
      <c r="C144" s="34" t="str">
        <f>IF(VALUE(Q144)=1,"SUS.Equipamento",IF(VALUE(S144)=1,"SUS.Dispositivo","SUS.Mobília"))</f>
        <v>SUS.Dispositivo</v>
      </c>
      <c r="D144" s="54" t="s">
        <v>1204</v>
      </c>
      <c r="E144" s="55" t="s">
        <v>1205</v>
      </c>
      <c r="F144" s="54" t="s">
        <v>26</v>
      </c>
      <c r="G144" s="55" t="s">
        <v>26</v>
      </c>
      <c r="H144" s="32" t="s">
        <v>26</v>
      </c>
      <c r="I144" s="53" t="s">
        <v>26</v>
      </c>
      <c r="J144" s="32" t="s">
        <v>1079</v>
      </c>
      <c r="K144" s="53" t="str">
        <f>_xlfn.CONCAT("""",B144,"""")</f>
        <v>"EQU.134"</v>
      </c>
      <c r="L144" s="32" t="s">
        <v>1068</v>
      </c>
      <c r="M144" s="53" t="str">
        <f>IFERROR(_xlfn.CONCAT(LEFT(O144,FIND(" ",O144)-1),""""),O144)</f>
        <v>"Centrífuga"</v>
      </c>
      <c r="N144" s="32" t="s">
        <v>1025</v>
      </c>
      <c r="O144" s="53" t="s">
        <v>720</v>
      </c>
      <c r="P144" s="32" t="s">
        <v>1080</v>
      </c>
      <c r="Q144" s="8">
        <v>0</v>
      </c>
      <c r="R144" s="32" t="s">
        <v>1081</v>
      </c>
      <c r="S144" s="8">
        <f>IF(AND(Q144=0, U144=0), 1, 0 )</f>
        <v>1</v>
      </c>
      <c r="T144" s="32" t="s">
        <v>1082</v>
      </c>
      <c r="U144" s="8">
        <v>0</v>
      </c>
    </row>
    <row r="145" spans="1:21" ht="6" customHeight="1" x14ac:dyDescent="0.3">
      <c r="A145" s="48">
        <v>144</v>
      </c>
      <c r="B145" s="56" t="s">
        <v>164</v>
      </c>
      <c r="C145" s="34" t="str">
        <f>IF(VALUE(Q145)=1,"SUS.Equipamento",IF(VALUE(S145)=1,"SUS.Dispositivo","SUS.Mobília"))</f>
        <v>SUS.Dispositivo</v>
      </c>
      <c r="D145" s="54" t="s">
        <v>1204</v>
      </c>
      <c r="E145" s="55" t="s">
        <v>1205</v>
      </c>
      <c r="F145" s="54" t="s">
        <v>26</v>
      </c>
      <c r="G145" s="55" t="s">
        <v>26</v>
      </c>
      <c r="H145" s="32" t="s">
        <v>26</v>
      </c>
      <c r="I145" s="53" t="s">
        <v>26</v>
      </c>
      <c r="J145" s="32" t="s">
        <v>1079</v>
      </c>
      <c r="K145" s="53" t="str">
        <f>_xlfn.CONCAT("""",B145,"""")</f>
        <v>"EQU.135"</v>
      </c>
      <c r="L145" s="32" t="s">
        <v>1068</v>
      </c>
      <c r="M145" s="53" t="str">
        <f>IFERROR(_xlfn.CONCAT(LEFT(O145,FIND(" ",O145)-1),""""),O145)</f>
        <v>"Centrífuga"</v>
      </c>
      <c r="N145" s="32" t="s">
        <v>1025</v>
      </c>
      <c r="O145" s="53" t="s">
        <v>721</v>
      </c>
      <c r="P145" s="32" t="s">
        <v>1080</v>
      </c>
      <c r="Q145" s="8">
        <v>0</v>
      </c>
      <c r="R145" s="32" t="s">
        <v>1081</v>
      </c>
      <c r="S145" s="8">
        <f>IF(AND(Q145=0, U145=0), 1, 0 )</f>
        <v>1</v>
      </c>
      <c r="T145" s="32" t="s">
        <v>1082</v>
      </c>
      <c r="U145" s="8">
        <v>0</v>
      </c>
    </row>
    <row r="146" spans="1:21" ht="6" customHeight="1" x14ac:dyDescent="0.3">
      <c r="A146" s="48">
        <v>145</v>
      </c>
      <c r="B146" s="56" t="s">
        <v>165</v>
      </c>
      <c r="C146" s="34" t="str">
        <f>IF(VALUE(Q146)=1,"SUS.Equipamento",IF(VALUE(S146)=1,"SUS.Dispositivo","SUS.Mobília"))</f>
        <v>SUS.Dispositivo</v>
      </c>
      <c r="D146" s="54" t="s">
        <v>1204</v>
      </c>
      <c r="E146" s="55" t="s">
        <v>1205</v>
      </c>
      <c r="F146" s="54" t="s">
        <v>26</v>
      </c>
      <c r="G146" s="55" t="s">
        <v>26</v>
      </c>
      <c r="H146" s="32" t="s">
        <v>26</v>
      </c>
      <c r="I146" s="53" t="s">
        <v>26</v>
      </c>
      <c r="J146" s="32" t="s">
        <v>1079</v>
      </c>
      <c r="K146" s="53" t="str">
        <f>_xlfn.CONCAT("""",B146,"""")</f>
        <v>"EQU.136"</v>
      </c>
      <c r="L146" s="32" t="s">
        <v>1068</v>
      </c>
      <c r="M146" s="53" t="str">
        <f>IFERROR(_xlfn.CONCAT(LEFT(O146,FIND(" ",O146)-1),""""),O146)</f>
        <v>"Citocentrífuga"</v>
      </c>
      <c r="N146" s="32" t="s">
        <v>1025</v>
      </c>
      <c r="O146" s="53" t="s">
        <v>722</v>
      </c>
      <c r="P146" s="32" t="s">
        <v>1080</v>
      </c>
      <c r="Q146" s="8">
        <v>0</v>
      </c>
      <c r="R146" s="32" t="s">
        <v>1081</v>
      </c>
      <c r="S146" s="8">
        <f>IF(AND(Q146=0, U146=0), 1, 0 )</f>
        <v>1</v>
      </c>
      <c r="T146" s="32" t="s">
        <v>1082</v>
      </c>
      <c r="U146" s="8">
        <v>0</v>
      </c>
    </row>
    <row r="147" spans="1:21" ht="6" customHeight="1" x14ac:dyDescent="0.3">
      <c r="A147" s="48">
        <v>146</v>
      </c>
      <c r="B147" s="56" t="s">
        <v>166</v>
      </c>
      <c r="C147" s="34" t="str">
        <f>IF(VALUE(Q147)=1,"SUS.Equipamento",IF(VALUE(S147)=1,"SUS.Dispositivo","SUS.Mobília"))</f>
        <v>SUS.Equipamento</v>
      </c>
      <c r="D147" s="54" t="s">
        <v>1204</v>
      </c>
      <c r="E147" s="55" t="s">
        <v>1205</v>
      </c>
      <c r="F147" s="54" t="s">
        <v>26</v>
      </c>
      <c r="G147" s="55" t="s">
        <v>26</v>
      </c>
      <c r="H147" s="32" t="s">
        <v>26</v>
      </c>
      <c r="I147" s="53" t="s">
        <v>26</v>
      </c>
      <c r="J147" s="32" t="s">
        <v>1079</v>
      </c>
      <c r="K147" s="53" t="str">
        <f>_xlfn.CONCAT("""",B147,"""")</f>
        <v>"EQU.137"</v>
      </c>
      <c r="L147" s="32" t="s">
        <v>1068</v>
      </c>
      <c r="M147" s="53" t="str">
        <f>IFERROR(_xlfn.CONCAT(LEFT(O147,FIND(" ",O147)-1),""""),O147)</f>
        <v>"Monitor"</v>
      </c>
      <c r="N147" s="32" t="s">
        <v>1025</v>
      </c>
      <c r="O147" s="53" t="s">
        <v>1086</v>
      </c>
      <c r="P147" s="32" t="s">
        <v>1080</v>
      </c>
      <c r="Q147" s="8">
        <v>1</v>
      </c>
      <c r="R147" s="32" t="s">
        <v>1081</v>
      </c>
      <c r="S147" s="8">
        <f>IF(AND(Q147=0, U147=0), 1, 0 )</f>
        <v>0</v>
      </c>
      <c r="T147" s="32" t="s">
        <v>1082</v>
      </c>
      <c r="U147" s="8">
        <v>0</v>
      </c>
    </row>
    <row r="148" spans="1:21" ht="6" customHeight="1" x14ac:dyDescent="0.3">
      <c r="A148" s="48">
        <v>147</v>
      </c>
      <c r="B148" s="56" t="s">
        <v>167</v>
      </c>
      <c r="C148" s="34" t="str">
        <f>IF(VALUE(Q148)=1,"SUS.Equipamento",IF(VALUE(S148)=1,"SUS.Dispositivo","SUS.Mobília"))</f>
        <v>SUS.Dispositivo</v>
      </c>
      <c r="D148" s="54" t="s">
        <v>1204</v>
      </c>
      <c r="E148" s="55" t="s">
        <v>1205</v>
      </c>
      <c r="F148" s="54" t="s">
        <v>26</v>
      </c>
      <c r="G148" s="55" t="s">
        <v>26</v>
      </c>
      <c r="H148" s="32" t="s">
        <v>26</v>
      </c>
      <c r="I148" s="53" t="s">
        <v>26</v>
      </c>
      <c r="J148" s="32" t="s">
        <v>1079</v>
      </c>
      <c r="K148" s="53" t="str">
        <f>_xlfn.CONCAT("""",B148,"""")</f>
        <v>"EQU.138"</v>
      </c>
      <c r="L148" s="32" t="s">
        <v>1068</v>
      </c>
      <c r="M148" s="53" t="str">
        <f>IFERROR(_xlfn.CONCAT(LEFT(O148,FIND(" ",O148)-1),""""),O148)</f>
        <v>"Contador"</v>
      </c>
      <c r="N148" s="32" t="s">
        <v>1025</v>
      </c>
      <c r="O148" s="53" t="s">
        <v>723</v>
      </c>
      <c r="P148" s="32" t="s">
        <v>1080</v>
      </c>
      <c r="Q148" s="8">
        <v>0</v>
      </c>
      <c r="R148" s="32" t="s">
        <v>1081</v>
      </c>
      <c r="S148" s="8">
        <f>IF(AND(Q148=0, U148=0), 1, 0 )</f>
        <v>1</v>
      </c>
      <c r="T148" s="32" t="s">
        <v>1082</v>
      </c>
      <c r="U148" s="8">
        <v>0</v>
      </c>
    </row>
    <row r="149" spans="1:21" ht="6" customHeight="1" x14ac:dyDescent="0.3">
      <c r="A149" s="48">
        <v>148</v>
      </c>
      <c r="B149" s="56" t="s">
        <v>168</v>
      </c>
      <c r="C149" s="34" t="str">
        <f>IF(VALUE(Q149)=1,"SUS.Equipamento",IF(VALUE(S149)=1,"SUS.Dispositivo","SUS.Mobília"))</f>
        <v>SUS.Dispositivo</v>
      </c>
      <c r="D149" s="54" t="s">
        <v>1204</v>
      </c>
      <c r="E149" s="55" t="s">
        <v>1205</v>
      </c>
      <c r="F149" s="54" t="s">
        <v>1186</v>
      </c>
      <c r="G149" s="55" t="s">
        <v>1216</v>
      </c>
      <c r="H149" s="32" t="s">
        <v>26</v>
      </c>
      <c r="I149" s="53" t="s">
        <v>26</v>
      </c>
      <c r="J149" s="32" t="s">
        <v>1079</v>
      </c>
      <c r="K149" s="53" t="str">
        <f>_xlfn.CONCAT("""",B149,"""")</f>
        <v>"EQU.139"</v>
      </c>
      <c r="L149" s="32" t="s">
        <v>1068</v>
      </c>
      <c r="M149" s="53" t="str">
        <f>IFERROR(_xlfn.CONCAT(LEFT(O149,FIND(" ",O149)-1),""""),O149)</f>
        <v>"Analisador"</v>
      </c>
      <c r="N149" s="32" t="s">
        <v>1025</v>
      </c>
      <c r="O149" s="53" t="s">
        <v>1029</v>
      </c>
      <c r="P149" s="32" t="s">
        <v>1080</v>
      </c>
      <c r="Q149" s="8">
        <v>0</v>
      </c>
      <c r="R149" s="32" t="s">
        <v>1081</v>
      </c>
      <c r="S149" s="8">
        <f>IF(AND(Q149=0, U149=0), 1, 0 )</f>
        <v>1</v>
      </c>
      <c r="T149" s="32" t="s">
        <v>1082</v>
      </c>
      <c r="U149" s="8">
        <v>0</v>
      </c>
    </row>
    <row r="150" spans="1:21" ht="6" customHeight="1" x14ac:dyDescent="0.3">
      <c r="A150" s="48">
        <v>149</v>
      </c>
      <c r="B150" s="56" t="s">
        <v>169</v>
      </c>
      <c r="C150" s="34" t="str">
        <f>IF(VALUE(Q150)=1,"SUS.Equipamento",IF(VALUE(S150)=1,"SUS.Dispositivo","SUS.Mobília"))</f>
        <v>SUS.Equipamento</v>
      </c>
      <c r="D150" s="54" t="s">
        <v>1204</v>
      </c>
      <c r="E150" s="55" t="s">
        <v>1205</v>
      </c>
      <c r="F150" s="54" t="s">
        <v>26</v>
      </c>
      <c r="G150" s="55" t="s">
        <v>26</v>
      </c>
      <c r="H150" s="32" t="s">
        <v>26</v>
      </c>
      <c r="I150" s="53" t="s">
        <v>26</v>
      </c>
      <c r="J150" s="32" t="s">
        <v>1079</v>
      </c>
      <c r="K150" s="53" t="str">
        <f>_xlfn.CONCAT("""",B150,"""")</f>
        <v>"EQU.140"</v>
      </c>
      <c r="L150" s="32" t="s">
        <v>1068</v>
      </c>
      <c r="M150" s="53" t="str">
        <f>IFERROR(_xlfn.CONCAT(LEFT(O150,FIND(" ",O150)-1),""""),O150)</f>
        <v>"Espectrofotômetro"</v>
      </c>
      <c r="N150" s="32" t="s">
        <v>1025</v>
      </c>
      <c r="O150" s="53" t="s">
        <v>724</v>
      </c>
      <c r="P150" s="32" t="s">
        <v>1080</v>
      </c>
      <c r="Q150" s="8">
        <v>1</v>
      </c>
      <c r="R150" s="32" t="s">
        <v>1081</v>
      </c>
      <c r="S150" s="8">
        <f>IF(AND(Q150=0, U150=0), 1, 0 )</f>
        <v>0</v>
      </c>
      <c r="T150" s="32" t="s">
        <v>1082</v>
      </c>
      <c r="U150" s="8">
        <v>0</v>
      </c>
    </row>
    <row r="151" spans="1:21" ht="6" customHeight="1" x14ac:dyDescent="0.3">
      <c r="A151" s="48">
        <v>150</v>
      </c>
      <c r="B151" s="56" t="s">
        <v>170</v>
      </c>
      <c r="C151" s="34" t="str">
        <f>IF(VALUE(Q151)=1,"SUS.Equipamento",IF(VALUE(S151)=1,"SUS.Dispositivo","SUS.Mobília"))</f>
        <v>SUS.Dispositivo</v>
      </c>
      <c r="D151" s="54" t="s">
        <v>1204</v>
      </c>
      <c r="E151" s="55" t="s">
        <v>1205</v>
      </c>
      <c r="F151" s="54" t="s">
        <v>26</v>
      </c>
      <c r="G151" s="55" t="s">
        <v>26</v>
      </c>
      <c r="H151" s="32" t="s">
        <v>26</v>
      </c>
      <c r="I151" s="53" t="s">
        <v>26</v>
      </c>
      <c r="J151" s="32" t="s">
        <v>1079</v>
      </c>
      <c r="K151" s="53" t="str">
        <f>_xlfn.CONCAT("""",B151,"""")</f>
        <v>"EQU.141"</v>
      </c>
      <c r="L151" s="32" t="s">
        <v>1068</v>
      </c>
      <c r="M151" s="53" t="str">
        <f>IFERROR(_xlfn.CONCAT(LEFT(O151,FIND(" ",O151)-1),""""),O151)</f>
        <v>"Estufa"</v>
      </c>
      <c r="N151" s="32" t="s">
        <v>1025</v>
      </c>
      <c r="O151" s="53" t="s">
        <v>1030</v>
      </c>
      <c r="P151" s="32" t="s">
        <v>1080</v>
      </c>
      <c r="Q151" s="8">
        <v>0</v>
      </c>
      <c r="R151" s="32" t="s">
        <v>1081</v>
      </c>
      <c r="S151" s="8">
        <f>IF(AND(Q151=0, U151=0), 1, 0 )</f>
        <v>1</v>
      </c>
      <c r="T151" s="32" t="s">
        <v>1082</v>
      </c>
      <c r="U151" s="8">
        <v>0</v>
      </c>
    </row>
    <row r="152" spans="1:21" ht="6" customHeight="1" x14ac:dyDescent="0.3">
      <c r="A152" s="48">
        <v>151</v>
      </c>
      <c r="B152" s="56" t="s">
        <v>171</v>
      </c>
      <c r="C152" s="34" t="str">
        <f>IF(VALUE(Q152)=1,"SUS.Equipamento",IF(VALUE(S152)=1,"SUS.Dispositivo","SUS.Mobília"))</f>
        <v>SUS.Dispositivo</v>
      </c>
      <c r="D152" s="54" t="s">
        <v>1204</v>
      </c>
      <c r="E152" s="55" t="s">
        <v>1205</v>
      </c>
      <c r="F152" s="54" t="s">
        <v>26</v>
      </c>
      <c r="G152" s="55" t="s">
        <v>26</v>
      </c>
      <c r="H152" s="32" t="s">
        <v>26</v>
      </c>
      <c r="I152" s="53" t="s">
        <v>26</v>
      </c>
      <c r="J152" s="32" t="s">
        <v>1079</v>
      </c>
      <c r="K152" s="53" t="str">
        <f>_xlfn.CONCAT("""",B152,"""")</f>
        <v>"EQU.142"</v>
      </c>
      <c r="L152" s="32" t="s">
        <v>1068</v>
      </c>
      <c r="M152" s="53" t="str">
        <f>IFERROR(_xlfn.CONCAT(LEFT(O152,FIND(" ",O152)-1),""""),O152)</f>
        <v>"Estufa"</v>
      </c>
      <c r="N152" s="32" t="s">
        <v>1025</v>
      </c>
      <c r="O152" s="53" t="s">
        <v>725</v>
      </c>
      <c r="P152" s="32" t="s">
        <v>1080</v>
      </c>
      <c r="Q152" s="8">
        <v>0</v>
      </c>
      <c r="R152" s="32" t="s">
        <v>1081</v>
      </c>
      <c r="S152" s="8">
        <f>IF(AND(Q152=0, U152=0), 1, 0 )</f>
        <v>1</v>
      </c>
      <c r="T152" s="32" t="s">
        <v>1082</v>
      </c>
      <c r="U152" s="8">
        <v>0</v>
      </c>
    </row>
    <row r="153" spans="1:21" ht="6" customHeight="1" x14ac:dyDescent="0.3">
      <c r="A153" s="48">
        <v>152</v>
      </c>
      <c r="B153" s="56" t="s">
        <v>172</v>
      </c>
      <c r="C153" s="34" t="str">
        <f>IF(VALUE(Q153)=1,"SUS.Equipamento",IF(VALUE(S153)=1,"SUS.Dispositivo","SUS.Mobília"))</f>
        <v>SUS.Equipamento</v>
      </c>
      <c r="D153" s="54" t="s">
        <v>1204</v>
      </c>
      <c r="E153" s="55" t="s">
        <v>1205</v>
      </c>
      <c r="F153" s="54" t="s">
        <v>26</v>
      </c>
      <c r="G153" s="55" t="s">
        <v>26</v>
      </c>
      <c r="H153" s="32" t="s">
        <v>26</v>
      </c>
      <c r="I153" s="53" t="s">
        <v>26</v>
      </c>
      <c r="J153" s="32" t="s">
        <v>1079</v>
      </c>
      <c r="K153" s="53" t="str">
        <f>_xlfn.CONCAT("""",B153,"""")</f>
        <v>"EQU.143"</v>
      </c>
      <c r="L153" s="32" t="s">
        <v>1068</v>
      </c>
      <c r="M153" s="53" t="str">
        <f>IFERROR(_xlfn.CONCAT(LEFT(O153,FIND(" ",O153)-1),""""),O153)</f>
        <v>"Freezer"</v>
      </c>
      <c r="N153" s="32" t="s">
        <v>1025</v>
      </c>
      <c r="O153" s="53" t="s">
        <v>726</v>
      </c>
      <c r="P153" s="32" t="s">
        <v>1080</v>
      </c>
      <c r="Q153" s="8">
        <v>1</v>
      </c>
      <c r="R153" s="32" t="s">
        <v>1081</v>
      </c>
      <c r="S153" s="8">
        <f>IF(AND(Q153=0, U153=0), 1, 0 )</f>
        <v>0</v>
      </c>
      <c r="T153" s="32" t="s">
        <v>1082</v>
      </c>
      <c r="U153" s="8">
        <v>0</v>
      </c>
    </row>
    <row r="154" spans="1:21" ht="6" customHeight="1" x14ac:dyDescent="0.3">
      <c r="A154" s="48">
        <v>153</v>
      </c>
      <c r="B154" s="56" t="s">
        <v>173</v>
      </c>
      <c r="C154" s="34" t="str">
        <f>IF(VALUE(Q154)=1,"SUS.Equipamento",IF(VALUE(S154)=1,"SUS.Dispositivo","SUS.Mobília"))</f>
        <v>SUS.Dispositivo</v>
      </c>
      <c r="D154" s="54" t="s">
        <v>1204</v>
      </c>
      <c r="E154" s="55" t="s">
        <v>1205</v>
      </c>
      <c r="F154" s="54" t="s">
        <v>26</v>
      </c>
      <c r="G154" s="55" t="s">
        <v>26</v>
      </c>
      <c r="H154" s="32" t="s">
        <v>26</v>
      </c>
      <c r="I154" s="53" t="s">
        <v>26</v>
      </c>
      <c r="J154" s="32" t="s">
        <v>1079</v>
      </c>
      <c r="K154" s="53" t="str">
        <f>_xlfn.CONCAT("""",B154,"""")</f>
        <v>"EQU.144"</v>
      </c>
      <c r="L154" s="32" t="s">
        <v>1068</v>
      </c>
      <c r="M154" s="53" t="str">
        <f>IFERROR(_xlfn.CONCAT(LEFT(O154,FIND(" ",O154)-1),""""),O154)</f>
        <v>"Homogeneizador"</v>
      </c>
      <c r="N154" s="32" t="s">
        <v>1025</v>
      </c>
      <c r="O154" s="53" t="s">
        <v>727</v>
      </c>
      <c r="P154" s="32" t="s">
        <v>1080</v>
      </c>
      <c r="Q154" s="8">
        <v>0</v>
      </c>
      <c r="R154" s="32" t="s">
        <v>1081</v>
      </c>
      <c r="S154" s="8">
        <f>IF(AND(Q154=0, U154=0), 1, 0 )</f>
        <v>1</v>
      </c>
      <c r="T154" s="32" t="s">
        <v>1082</v>
      </c>
      <c r="U154" s="8">
        <v>0</v>
      </c>
    </row>
    <row r="155" spans="1:21" ht="6" customHeight="1" x14ac:dyDescent="0.3">
      <c r="A155" s="48">
        <v>154</v>
      </c>
      <c r="B155" s="56" t="s">
        <v>174</v>
      </c>
      <c r="C155" s="34" t="str">
        <f>IF(VALUE(Q155)=1,"SUS.Equipamento",IF(VALUE(S155)=1,"SUS.Dispositivo","SUS.Mobília"))</f>
        <v>SUS.Dispositivo</v>
      </c>
      <c r="D155" s="54" t="s">
        <v>1204</v>
      </c>
      <c r="E155" s="55" t="s">
        <v>1205</v>
      </c>
      <c r="F155" s="54" t="s">
        <v>26</v>
      </c>
      <c r="G155" s="55" t="s">
        <v>26</v>
      </c>
      <c r="H155" s="32" t="s">
        <v>26</v>
      </c>
      <c r="I155" s="53" t="s">
        <v>26</v>
      </c>
      <c r="J155" s="32" t="s">
        <v>1079</v>
      </c>
      <c r="K155" s="53" t="str">
        <f>_xlfn.CONCAT("""",B155,"""")</f>
        <v>"EQU.145"</v>
      </c>
      <c r="L155" s="32" t="s">
        <v>1068</v>
      </c>
      <c r="M155" s="53" t="str">
        <f>IFERROR(_xlfn.CONCAT(LEFT(O155,FIND(" ",O155)-1),""""),O155)</f>
        <v>"Microscópio"</v>
      </c>
      <c r="N155" s="32" t="s">
        <v>1025</v>
      </c>
      <c r="O155" s="53" t="s">
        <v>728</v>
      </c>
      <c r="P155" s="32" t="s">
        <v>1080</v>
      </c>
      <c r="Q155" s="8">
        <v>0</v>
      </c>
      <c r="R155" s="32" t="s">
        <v>1081</v>
      </c>
      <c r="S155" s="8">
        <f>IF(AND(Q155=0, U155=0), 1, 0 )</f>
        <v>1</v>
      </c>
      <c r="T155" s="32" t="s">
        <v>1082</v>
      </c>
      <c r="U155" s="8">
        <v>0</v>
      </c>
    </row>
    <row r="156" spans="1:21" ht="6" customHeight="1" x14ac:dyDescent="0.3">
      <c r="A156" s="48">
        <v>155</v>
      </c>
      <c r="B156" s="56" t="s">
        <v>175</v>
      </c>
      <c r="C156" s="34" t="str">
        <f>IF(VALUE(Q156)=1,"SUS.Equipamento",IF(VALUE(S156)=1,"SUS.Dispositivo","SUS.Mobília"))</f>
        <v>SUS.Dispositivo</v>
      </c>
      <c r="D156" s="54" t="s">
        <v>1204</v>
      </c>
      <c r="E156" s="55" t="s">
        <v>1205</v>
      </c>
      <c r="F156" s="54" t="s">
        <v>26</v>
      </c>
      <c r="G156" s="55" t="s">
        <v>26</v>
      </c>
      <c r="H156" s="32" t="s">
        <v>26</v>
      </c>
      <c r="I156" s="53" t="s">
        <v>26</v>
      </c>
      <c r="J156" s="32" t="s">
        <v>1079</v>
      </c>
      <c r="K156" s="53" t="str">
        <f>_xlfn.CONCAT("""",B156,"""")</f>
        <v>"EQU.146"</v>
      </c>
      <c r="L156" s="32" t="s">
        <v>1068</v>
      </c>
      <c r="M156" s="53" t="str">
        <f>IFERROR(_xlfn.CONCAT(LEFT(O156,FIND(" ",O156)-1),""""),O156)</f>
        <v>"Bomba"</v>
      </c>
      <c r="N156" s="32" t="s">
        <v>1025</v>
      </c>
      <c r="O156" s="53" t="s">
        <v>729</v>
      </c>
      <c r="P156" s="32" t="s">
        <v>1080</v>
      </c>
      <c r="Q156" s="8">
        <v>0</v>
      </c>
      <c r="R156" s="32" t="s">
        <v>1081</v>
      </c>
      <c r="S156" s="8">
        <f>IF(AND(Q156=0, U156=0), 1, 0 )</f>
        <v>1</v>
      </c>
      <c r="T156" s="32" t="s">
        <v>1082</v>
      </c>
      <c r="U156" s="8">
        <v>0</v>
      </c>
    </row>
    <row r="157" spans="1:21" ht="6" customHeight="1" x14ac:dyDescent="0.3">
      <c r="A157" s="48">
        <v>156</v>
      </c>
      <c r="B157" s="56" t="s">
        <v>176</v>
      </c>
      <c r="C157" s="34" t="str">
        <f>IF(VALUE(Q157)=1,"SUS.Equipamento",IF(VALUE(S157)=1,"SUS.Dispositivo","SUS.Mobília"))</f>
        <v>SUS.Dispositivo</v>
      </c>
      <c r="D157" s="54" t="s">
        <v>1204</v>
      </c>
      <c r="E157" s="55" t="s">
        <v>1205</v>
      </c>
      <c r="F157" s="54" t="s">
        <v>26</v>
      </c>
      <c r="G157" s="55" t="s">
        <v>26</v>
      </c>
      <c r="H157" s="32" t="s">
        <v>26</v>
      </c>
      <c r="I157" s="53" t="s">
        <v>26</v>
      </c>
      <c r="J157" s="32" t="s">
        <v>1079</v>
      </c>
      <c r="K157" s="53" t="str">
        <f>_xlfn.CONCAT("""",B157,"""")</f>
        <v>"EQU.147"</v>
      </c>
      <c r="L157" s="32" t="s">
        <v>1068</v>
      </c>
      <c r="M157" s="53" t="str">
        <f>IFERROR(_xlfn.CONCAT(LEFT(O157,FIND(" ",O157)-1),""""),O157)</f>
        <v>"Trombo"</v>
      </c>
      <c r="N157" s="32" t="s">
        <v>1025</v>
      </c>
      <c r="O157" s="53" t="s">
        <v>730</v>
      </c>
      <c r="P157" s="32" t="s">
        <v>1080</v>
      </c>
      <c r="Q157" s="8">
        <v>0</v>
      </c>
      <c r="R157" s="32" t="s">
        <v>1081</v>
      </c>
      <c r="S157" s="8">
        <f>IF(AND(Q157=0, U157=0), 1, 0 )</f>
        <v>1</v>
      </c>
      <c r="T157" s="32" t="s">
        <v>1082</v>
      </c>
      <c r="U157" s="8">
        <v>0</v>
      </c>
    </row>
    <row r="158" spans="1:21" ht="6" customHeight="1" x14ac:dyDescent="0.3">
      <c r="A158" s="48">
        <v>157</v>
      </c>
      <c r="B158" s="56" t="s">
        <v>177</v>
      </c>
      <c r="C158" s="34" t="str">
        <f>IF(VALUE(Q158)=1,"SUS.Equipamento",IF(VALUE(S158)=1,"SUS.Dispositivo","SUS.Mobília"))</f>
        <v>SUS.Dispositivo</v>
      </c>
      <c r="D158" s="54" t="s">
        <v>1204</v>
      </c>
      <c r="E158" s="55" t="s">
        <v>1205</v>
      </c>
      <c r="F158" s="54" t="s">
        <v>1186</v>
      </c>
      <c r="G158" s="55" t="s">
        <v>1216</v>
      </c>
      <c r="H158" s="32" t="s">
        <v>26</v>
      </c>
      <c r="I158" s="53" t="s">
        <v>26</v>
      </c>
      <c r="J158" s="32" t="s">
        <v>1079</v>
      </c>
      <c r="K158" s="53" t="str">
        <f>_xlfn.CONCAT("""",B158,"""")</f>
        <v>"EQU.148"</v>
      </c>
      <c r="L158" s="32" t="s">
        <v>1068</v>
      </c>
      <c r="M158" s="53" t="str">
        <f>IFERROR(_xlfn.CONCAT(LEFT(O158,FIND(" ",O158)-1),""""),O158)</f>
        <v>"Analisador"</v>
      </c>
      <c r="N158" s="32" t="s">
        <v>1025</v>
      </c>
      <c r="O158" s="53" t="s">
        <v>731</v>
      </c>
      <c r="P158" s="32" t="s">
        <v>1080</v>
      </c>
      <c r="Q158" s="8">
        <v>0</v>
      </c>
      <c r="R158" s="32" t="s">
        <v>1081</v>
      </c>
      <c r="S158" s="8">
        <f>IF(AND(Q158=0, U158=0), 1, 0 )</f>
        <v>1</v>
      </c>
      <c r="T158" s="32" t="s">
        <v>1082</v>
      </c>
      <c r="U158" s="8">
        <v>0</v>
      </c>
    </row>
    <row r="159" spans="1:21" ht="6" customHeight="1" x14ac:dyDescent="0.3">
      <c r="A159" s="48">
        <v>158</v>
      </c>
      <c r="B159" s="56" t="s">
        <v>178</v>
      </c>
      <c r="C159" s="34" t="str">
        <f>IF(VALUE(Q159)=1,"SUS.Equipamento",IF(VALUE(S159)=1,"SUS.Dispositivo","SUS.Mobília"))</f>
        <v>SUS.Dispositivo</v>
      </c>
      <c r="D159" s="54" t="s">
        <v>1204</v>
      </c>
      <c r="E159" s="55" t="s">
        <v>1205</v>
      </c>
      <c r="F159" s="54" t="s">
        <v>26</v>
      </c>
      <c r="G159" s="55" t="s">
        <v>26</v>
      </c>
      <c r="H159" s="32" t="s">
        <v>26</v>
      </c>
      <c r="I159" s="53" t="s">
        <v>26</v>
      </c>
      <c r="J159" s="32" t="s">
        <v>1079</v>
      </c>
      <c r="K159" s="53" t="str">
        <f>_xlfn.CONCAT("""",B159,"""")</f>
        <v>"EQU.149"</v>
      </c>
      <c r="L159" s="32" t="s">
        <v>1068</v>
      </c>
      <c r="M159" s="53" t="str">
        <f>IFERROR(_xlfn.CONCAT(LEFT(O159,FIND(" ",O159)-1),""""),O159)</f>
        <v>"Microscópio"</v>
      </c>
      <c r="N159" s="32" t="s">
        <v>1025</v>
      </c>
      <c r="O159" s="53" t="s">
        <v>1038</v>
      </c>
      <c r="P159" s="32" t="s">
        <v>1080</v>
      </c>
      <c r="Q159" s="8">
        <v>0</v>
      </c>
      <c r="R159" s="32" t="s">
        <v>1081</v>
      </c>
      <c r="S159" s="8">
        <f>IF(AND(Q159=0, U159=0), 1, 0 )</f>
        <v>1</v>
      </c>
      <c r="T159" s="32" t="s">
        <v>1082</v>
      </c>
      <c r="U159" s="8">
        <v>0</v>
      </c>
    </row>
    <row r="160" spans="1:21" ht="6" customHeight="1" x14ac:dyDescent="0.3">
      <c r="A160" s="48">
        <v>159</v>
      </c>
      <c r="B160" s="56" t="s">
        <v>179</v>
      </c>
      <c r="C160" s="34" t="str">
        <f>IF(VALUE(Q160)=1,"SUS.Equipamento",IF(VALUE(S160)=1,"SUS.Dispositivo","SUS.Mobília"))</f>
        <v>SUS.Dispositivo</v>
      </c>
      <c r="D160" s="54" t="s">
        <v>1204</v>
      </c>
      <c r="E160" s="55" t="s">
        <v>1205</v>
      </c>
      <c r="F160" s="54" t="s">
        <v>26</v>
      </c>
      <c r="G160" s="55" t="s">
        <v>26</v>
      </c>
      <c r="H160" s="32" t="s">
        <v>26</v>
      </c>
      <c r="I160" s="53" t="s">
        <v>26</v>
      </c>
      <c r="J160" s="32" t="s">
        <v>1079</v>
      </c>
      <c r="K160" s="53" t="str">
        <f>_xlfn.CONCAT("""",B160,"""")</f>
        <v>"EQU.150"</v>
      </c>
      <c r="L160" s="32" t="s">
        <v>1068</v>
      </c>
      <c r="M160" s="53" t="str">
        <f>IFERROR(_xlfn.CONCAT(LEFT(O160,FIND(" ",O160)-1),""""),O160)</f>
        <v>"Microscópio"</v>
      </c>
      <c r="N160" s="32" t="s">
        <v>1025</v>
      </c>
      <c r="O160" s="53" t="s">
        <v>1026</v>
      </c>
      <c r="P160" s="32" t="s">
        <v>1080</v>
      </c>
      <c r="Q160" s="8">
        <v>0</v>
      </c>
      <c r="R160" s="32" t="s">
        <v>1081</v>
      </c>
      <c r="S160" s="8">
        <f>IF(AND(Q160=0, U160=0), 1, 0 )</f>
        <v>1</v>
      </c>
      <c r="T160" s="32" t="s">
        <v>1082</v>
      </c>
      <c r="U160" s="8">
        <v>0</v>
      </c>
    </row>
    <row r="161" spans="1:21" ht="6" customHeight="1" x14ac:dyDescent="0.3">
      <c r="A161" s="48">
        <v>160</v>
      </c>
      <c r="B161" s="56" t="s">
        <v>180</v>
      </c>
      <c r="C161" s="34" t="str">
        <f>IF(VALUE(Q161)=1,"SUS.Equipamento",IF(VALUE(S161)=1,"SUS.Dispositivo","SUS.Mobília"))</f>
        <v>SUS.Equipamento</v>
      </c>
      <c r="D161" s="54" t="s">
        <v>1204</v>
      </c>
      <c r="E161" s="55" t="s">
        <v>1205</v>
      </c>
      <c r="F161" s="54" t="s">
        <v>26</v>
      </c>
      <c r="G161" s="55" t="s">
        <v>26</v>
      </c>
      <c r="H161" s="32" t="s">
        <v>26</v>
      </c>
      <c r="I161" s="53" t="s">
        <v>26</v>
      </c>
      <c r="J161" s="32" t="s">
        <v>1079</v>
      </c>
      <c r="K161" s="53" t="str">
        <f>_xlfn.CONCAT("""",B161,"""")</f>
        <v>"EQU.151"</v>
      </c>
      <c r="L161" s="32" t="s">
        <v>1068</v>
      </c>
      <c r="M161" s="53" t="str">
        <f>IFERROR(_xlfn.CONCAT(LEFT(O161,FIND(" ",O161)-1),""""),O161)</f>
        <v>"Osmômetro"</v>
      </c>
      <c r="N161" s="32" t="s">
        <v>1025</v>
      </c>
      <c r="O161" s="53" t="s">
        <v>732</v>
      </c>
      <c r="P161" s="32" t="s">
        <v>1080</v>
      </c>
      <c r="Q161" s="8">
        <v>1</v>
      </c>
      <c r="R161" s="32" t="s">
        <v>1081</v>
      </c>
      <c r="S161" s="8">
        <f>IF(AND(Q161=0, U161=0), 1, 0 )</f>
        <v>0</v>
      </c>
      <c r="T161" s="32" t="s">
        <v>1082</v>
      </c>
      <c r="U161" s="8">
        <v>0</v>
      </c>
    </row>
    <row r="162" spans="1:21" ht="6" customHeight="1" x14ac:dyDescent="0.3">
      <c r="A162" s="48">
        <v>161</v>
      </c>
      <c r="B162" s="56" t="s">
        <v>181</v>
      </c>
      <c r="C162" s="34" t="str">
        <f>IF(VALUE(Q162)=1,"SUS.Equipamento",IF(VALUE(S162)=1,"SUS.Dispositivo","SUS.Mobília"))</f>
        <v>SUS.Equipamento</v>
      </c>
      <c r="D162" s="54" t="s">
        <v>1204</v>
      </c>
      <c r="E162" s="55" t="s">
        <v>1205</v>
      </c>
      <c r="F162" s="54" t="s">
        <v>26</v>
      </c>
      <c r="G162" s="55" t="s">
        <v>26</v>
      </c>
      <c r="H162" s="32" t="s">
        <v>26</v>
      </c>
      <c r="I162" s="53" t="s">
        <v>26</v>
      </c>
      <c r="J162" s="32" t="s">
        <v>1079</v>
      </c>
      <c r="K162" s="53" t="str">
        <f>_xlfn.CONCAT("""",B162,"""")</f>
        <v>"EQU.152"</v>
      </c>
      <c r="L162" s="32" t="s">
        <v>1068</v>
      </c>
      <c r="M162" s="53" t="str">
        <f>IFERROR(_xlfn.CONCAT(LEFT(O162,FIND(" ",O162)-1),""""),O162)</f>
        <v>"Refratômetro"</v>
      </c>
      <c r="N162" s="32" t="s">
        <v>1025</v>
      </c>
      <c r="O162" s="53" t="s">
        <v>733</v>
      </c>
      <c r="P162" s="32" t="s">
        <v>1080</v>
      </c>
      <c r="Q162" s="8">
        <v>1</v>
      </c>
      <c r="R162" s="32" t="s">
        <v>1081</v>
      </c>
      <c r="S162" s="8">
        <f>IF(AND(Q162=0, U162=0), 1, 0 )</f>
        <v>0</v>
      </c>
      <c r="T162" s="32" t="s">
        <v>1082</v>
      </c>
      <c r="U162" s="8">
        <v>0</v>
      </c>
    </row>
    <row r="163" spans="1:21" ht="6" customHeight="1" x14ac:dyDescent="0.3">
      <c r="A163" s="48">
        <v>162</v>
      </c>
      <c r="B163" s="56" t="s">
        <v>182</v>
      </c>
      <c r="C163" s="34" t="str">
        <f>IF(VALUE(Q163)=1,"SUS.Equipamento",IF(VALUE(S163)=1,"SUS.Dispositivo","SUS.Mobília"))</f>
        <v>SUS.Dispositivo</v>
      </c>
      <c r="D163" s="54" t="s">
        <v>1204</v>
      </c>
      <c r="E163" s="55" t="s">
        <v>1205</v>
      </c>
      <c r="F163" s="54" t="s">
        <v>26</v>
      </c>
      <c r="G163" s="55" t="s">
        <v>26</v>
      </c>
      <c r="H163" s="32" t="s">
        <v>26</v>
      </c>
      <c r="I163" s="53" t="s">
        <v>26</v>
      </c>
      <c r="J163" s="32" t="s">
        <v>1079</v>
      </c>
      <c r="K163" s="53" t="str">
        <f>_xlfn.CONCAT("""",B163,"""")</f>
        <v>"EQU.153"</v>
      </c>
      <c r="L163" s="32" t="s">
        <v>1068</v>
      </c>
      <c r="M163" s="53" t="str">
        <f>IFERROR(_xlfn.CONCAT(LEFT(O163,FIND(" ",O163)-1),""""),O163)</f>
        <v>"Marcapasso"</v>
      </c>
      <c r="N163" s="32" t="s">
        <v>1025</v>
      </c>
      <c r="O163" s="53" t="s">
        <v>734</v>
      </c>
      <c r="P163" s="32" t="s">
        <v>1080</v>
      </c>
      <c r="Q163" s="8">
        <v>0</v>
      </c>
      <c r="R163" s="32" t="s">
        <v>1081</v>
      </c>
      <c r="S163" s="8">
        <f>IF(AND(Q163=0, U163=0), 1, 0 )</f>
        <v>1</v>
      </c>
      <c r="T163" s="32" t="s">
        <v>1082</v>
      </c>
      <c r="U163" s="8">
        <v>0</v>
      </c>
    </row>
    <row r="164" spans="1:21" ht="6" customHeight="1" x14ac:dyDescent="0.3">
      <c r="A164" s="48">
        <v>163</v>
      </c>
      <c r="B164" s="56" t="s">
        <v>183</v>
      </c>
      <c r="C164" s="34" t="str">
        <f>IF(VALUE(Q164)=1,"SUS.Equipamento",IF(VALUE(S164)=1,"SUS.Dispositivo","SUS.Mobília"))</f>
        <v>SUS.Dispositivo</v>
      </c>
      <c r="D164" s="54" t="s">
        <v>1204</v>
      </c>
      <c r="E164" s="55" t="s">
        <v>1205</v>
      </c>
      <c r="F164" s="54" t="s">
        <v>26</v>
      </c>
      <c r="G164" s="55" t="s">
        <v>26</v>
      </c>
      <c r="H164" s="32" t="s">
        <v>26</v>
      </c>
      <c r="I164" s="53" t="s">
        <v>26</v>
      </c>
      <c r="J164" s="32" t="s">
        <v>1079</v>
      </c>
      <c r="K164" s="53" t="str">
        <f>_xlfn.CONCAT("""",B164,"""")</f>
        <v>"EQU.154"</v>
      </c>
      <c r="L164" s="32" t="s">
        <v>1068</v>
      </c>
      <c r="M164" s="53" t="str">
        <f>IFERROR(_xlfn.CONCAT(LEFT(O164,FIND(" ",O164)-1),""""),O164)</f>
        <v>"Máscara"</v>
      </c>
      <c r="N164" s="32" t="s">
        <v>1025</v>
      </c>
      <c r="O164" s="53" t="s">
        <v>735</v>
      </c>
      <c r="P164" s="32" t="s">
        <v>1080</v>
      </c>
      <c r="Q164" s="8">
        <v>0</v>
      </c>
      <c r="R164" s="32" t="s">
        <v>1081</v>
      </c>
      <c r="S164" s="8">
        <f>IF(AND(Q164=0, U164=0), 1, 0 )</f>
        <v>1</v>
      </c>
      <c r="T164" s="32" t="s">
        <v>1082</v>
      </c>
      <c r="U164" s="8">
        <v>0</v>
      </c>
    </row>
    <row r="165" spans="1:21" ht="6" customHeight="1" x14ac:dyDescent="0.3">
      <c r="A165" s="48">
        <v>164</v>
      </c>
      <c r="B165" s="56" t="s">
        <v>184</v>
      </c>
      <c r="C165" s="34" t="str">
        <f>IF(VALUE(Q165)=1,"SUS.Equipamento",IF(VALUE(S165)=1,"SUS.Dispositivo","SUS.Mobília"))</f>
        <v>SUS.Dispositivo</v>
      </c>
      <c r="D165" s="54" t="s">
        <v>1204</v>
      </c>
      <c r="E165" s="55" t="s">
        <v>1205</v>
      </c>
      <c r="F165" s="54" t="s">
        <v>26</v>
      </c>
      <c r="G165" s="55" t="s">
        <v>26</v>
      </c>
      <c r="H165" s="32" t="s">
        <v>26</v>
      </c>
      <c r="I165" s="53" t="s">
        <v>26</v>
      </c>
      <c r="J165" s="32" t="s">
        <v>1079</v>
      </c>
      <c r="K165" s="53" t="str">
        <f>_xlfn.CONCAT("""",B165,"""")</f>
        <v>"EQU.155"</v>
      </c>
      <c r="L165" s="32" t="s">
        <v>1068</v>
      </c>
      <c r="M165" s="53" t="str">
        <f>IFERROR(_xlfn.CONCAT(LEFT(O165,FIND(" ",O165)-1),""""),O165)</f>
        <v>"Banho"</v>
      </c>
      <c r="N165" s="32" t="s">
        <v>1025</v>
      </c>
      <c r="O165" s="53" t="s">
        <v>1173</v>
      </c>
      <c r="P165" s="32" t="s">
        <v>1080</v>
      </c>
      <c r="Q165" s="8">
        <v>0</v>
      </c>
      <c r="R165" s="32" t="s">
        <v>1081</v>
      </c>
      <c r="S165" s="8">
        <f>IF(AND(Q165=0, U165=0), 1, 0 )</f>
        <v>1</v>
      </c>
      <c r="T165" s="32" t="s">
        <v>1082</v>
      </c>
      <c r="U165" s="8">
        <v>0</v>
      </c>
    </row>
    <row r="166" spans="1:21" ht="6" customHeight="1" x14ac:dyDescent="0.3">
      <c r="A166" s="48">
        <v>165</v>
      </c>
      <c r="B166" s="56" t="s">
        <v>185</v>
      </c>
      <c r="C166" s="34" t="str">
        <f>IF(VALUE(Q166)=1,"SUS.Equipamento",IF(VALUE(S166)=1,"SUS.Dispositivo","SUS.Mobília"))</f>
        <v>SUS.Dispositivo</v>
      </c>
      <c r="D166" s="54" t="s">
        <v>1204</v>
      </c>
      <c r="E166" s="55" t="s">
        <v>1205</v>
      </c>
      <c r="F166" s="54" t="s">
        <v>26</v>
      </c>
      <c r="G166" s="55" t="s">
        <v>26</v>
      </c>
      <c r="H166" s="32" t="s">
        <v>26</v>
      </c>
      <c r="I166" s="53" t="s">
        <v>26</v>
      </c>
      <c r="J166" s="32" t="s">
        <v>1079</v>
      </c>
      <c r="K166" s="53" t="str">
        <f>_xlfn.CONCAT("""",B166,"""")</f>
        <v>"EQU.156"</v>
      </c>
      <c r="L166" s="32" t="s">
        <v>1068</v>
      </c>
      <c r="M166" s="53" t="str">
        <f>IFERROR(_xlfn.CONCAT(LEFT(O166,FIND(" ",O166)-1),""""),O166)</f>
        <v>"Destilador"</v>
      </c>
      <c r="N166" s="32" t="s">
        <v>1025</v>
      </c>
      <c r="O166" s="53" t="s">
        <v>736</v>
      </c>
      <c r="P166" s="32" t="s">
        <v>1080</v>
      </c>
      <c r="Q166" s="8">
        <v>0</v>
      </c>
      <c r="R166" s="32" t="s">
        <v>1081</v>
      </c>
      <c r="S166" s="8">
        <f>IF(AND(Q166=0, U166=0), 1, 0 )</f>
        <v>1</v>
      </c>
      <c r="T166" s="32" t="s">
        <v>1082</v>
      </c>
      <c r="U166" s="8">
        <v>0</v>
      </c>
    </row>
    <row r="167" spans="1:21" ht="6" customHeight="1" x14ac:dyDescent="0.3">
      <c r="A167" s="48">
        <v>166</v>
      </c>
      <c r="B167" s="56" t="s">
        <v>186</v>
      </c>
      <c r="C167" s="34" t="str">
        <f>IF(VALUE(Q167)=1,"SUS.Equipamento",IF(VALUE(S167)=1,"SUS.Dispositivo","SUS.Mobília"))</f>
        <v>SUS.Dispositivo</v>
      </c>
      <c r="D167" s="54" t="s">
        <v>1204</v>
      </c>
      <c r="E167" s="55" t="s">
        <v>1205</v>
      </c>
      <c r="F167" s="54" t="s">
        <v>26</v>
      </c>
      <c r="G167" s="55" t="s">
        <v>26</v>
      </c>
      <c r="H167" s="32" t="s">
        <v>26</v>
      </c>
      <c r="I167" s="53" t="s">
        <v>26</v>
      </c>
      <c r="J167" s="32" t="s">
        <v>1079</v>
      </c>
      <c r="K167" s="53" t="str">
        <f>_xlfn.CONCAT("""",B167,"""")</f>
        <v>"EQU.157"</v>
      </c>
      <c r="L167" s="32" t="s">
        <v>1068</v>
      </c>
      <c r="M167" s="53" t="str">
        <f>IFERROR(_xlfn.CONCAT(LEFT(O167,FIND(" ",O167)-1),""""),O167)</f>
        <v>"Bandeja"</v>
      </c>
      <c r="N167" s="32" t="s">
        <v>1025</v>
      </c>
      <c r="O167" s="53" t="s">
        <v>737</v>
      </c>
      <c r="P167" s="32" t="s">
        <v>1080</v>
      </c>
      <c r="Q167" s="8">
        <v>0</v>
      </c>
      <c r="R167" s="32" t="s">
        <v>1081</v>
      </c>
      <c r="S167" s="8">
        <f>IF(AND(Q167=0, U167=0), 1, 0 )</f>
        <v>1</v>
      </c>
      <c r="T167" s="32" t="s">
        <v>1082</v>
      </c>
      <c r="U167" s="8">
        <v>0</v>
      </c>
    </row>
    <row r="168" spans="1:21" ht="6" customHeight="1" x14ac:dyDescent="0.3">
      <c r="A168" s="48">
        <v>167</v>
      </c>
      <c r="B168" s="56" t="s">
        <v>187</v>
      </c>
      <c r="C168" s="34" t="str">
        <f>IF(VALUE(Q168)=1,"SUS.Equipamento",IF(VALUE(S168)=1,"SUS.Dispositivo","SUS.Mobília"))</f>
        <v>SUS.Dispositivo</v>
      </c>
      <c r="D168" s="54" t="s">
        <v>1204</v>
      </c>
      <c r="E168" s="55" t="s">
        <v>1205</v>
      </c>
      <c r="F168" s="54" t="s">
        <v>26</v>
      </c>
      <c r="G168" s="55" t="s">
        <v>26</v>
      </c>
      <c r="H168" s="32" t="s">
        <v>26</v>
      </c>
      <c r="I168" s="53" t="s">
        <v>26</v>
      </c>
      <c r="J168" s="32" t="s">
        <v>1079</v>
      </c>
      <c r="K168" s="53" t="str">
        <f>_xlfn.CONCAT("""",B168,"""")</f>
        <v>"EQU.158"</v>
      </c>
      <c r="L168" s="32" t="s">
        <v>1068</v>
      </c>
      <c r="M168" s="53" t="str">
        <f>IFERROR(_xlfn.CONCAT(LEFT(O168,FIND(" ",O168)-1),""""),O168)</f>
        <v>"Conjunto"</v>
      </c>
      <c r="N168" s="32" t="s">
        <v>1025</v>
      </c>
      <c r="O168" s="53" t="s">
        <v>1028</v>
      </c>
      <c r="P168" s="32" t="s">
        <v>1080</v>
      </c>
      <c r="Q168" s="8">
        <v>0</v>
      </c>
      <c r="R168" s="32" t="s">
        <v>1081</v>
      </c>
      <c r="S168" s="8">
        <f>IF(AND(Q168=0, U168=0), 1, 0 )</f>
        <v>1</v>
      </c>
      <c r="T168" s="32" t="s">
        <v>1082</v>
      </c>
      <c r="U168" s="8">
        <v>0</v>
      </c>
    </row>
    <row r="169" spans="1:21" ht="6" customHeight="1" x14ac:dyDescent="0.3">
      <c r="A169" s="48">
        <v>168</v>
      </c>
      <c r="B169" s="56" t="s">
        <v>188</v>
      </c>
      <c r="C169" s="34" t="str">
        <f>IF(VALUE(Q169)=1,"SUS.Equipamento",IF(VALUE(S169)=1,"SUS.Dispositivo","SUS.Mobília"))</f>
        <v>SUS.Mobília</v>
      </c>
      <c r="D169" s="54" t="s">
        <v>1204</v>
      </c>
      <c r="E169" s="55" t="s">
        <v>1205</v>
      </c>
      <c r="F169" s="54" t="s">
        <v>26</v>
      </c>
      <c r="G169" s="55" t="s">
        <v>26</v>
      </c>
      <c r="H169" s="32" t="s">
        <v>1190</v>
      </c>
      <c r="I169" s="53" t="s">
        <v>1193</v>
      </c>
      <c r="J169" s="32" t="s">
        <v>1079</v>
      </c>
      <c r="K169" s="53" t="str">
        <f>_xlfn.CONCAT("""",B169,"""")</f>
        <v>"EQU.159"</v>
      </c>
      <c r="L169" s="32" t="s">
        <v>1068</v>
      </c>
      <c r="M169" s="53" t="str">
        <f>IFERROR(_xlfn.CONCAT(LEFT(O169,FIND(" ",O169)-1),""""),O169)</f>
        <v>"Maca"</v>
      </c>
      <c r="N169" s="32" t="s">
        <v>1025</v>
      </c>
      <c r="O169" s="53" t="s">
        <v>1027</v>
      </c>
      <c r="P169" s="32" t="s">
        <v>1080</v>
      </c>
      <c r="Q169" s="8">
        <v>0</v>
      </c>
      <c r="R169" s="32" t="s">
        <v>1081</v>
      </c>
      <c r="S169" s="8">
        <f>IF(AND(Q169=0, U169=0), 1, 0 )</f>
        <v>0</v>
      </c>
      <c r="T169" s="32" t="s">
        <v>1082</v>
      </c>
      <c r="U169" s="8">
        <v>1</v>
      </c>
    </row>
    <row r="170" spans="1:21" ht="6" customHeight="1" x14ac:dyDescent="0.3">
      <c r="A170" s="48">
        <v>169</v>
      </c>
      <c r="B170" s="56" t="s">
        <v>189</v>
      </c>
      <c r="C170" s="34" t="str">
        <f>IF(VALUE(Q170)=1,"SUS.Equipamento",IF(VALUE(S170)=1,"SUS.Dispositivo","SUS.Mobília"))</f>
        <v>SUS.Dispositivo</v>
      </c>
      <c r="D170" s="54" t="s">
        <v>1204</v>
      </c>
      <c r="E170" s="55" t="s">
        <v>1205</v>
      </c>
      <c r="F170" s="54" t="s">
        <v>26</v>
      </c>
      <c r="G170" s="55" t="s">
        <v>26</v>
      </c>
      <c r="H170" s="32" t="s">
        <v>26</v>
      </c>
      <c r="I170" s="53" t="s">
        <v>26</v>
      </c>
      <c r="J170" s="32" t="s">
        <v>1079</v>
      </c>
      <c r="K170" s="53" t="str">
        <f>_xlfn.CONCAT("""",B170,"""")</f>
        <v>"EQU.160"</v>
      </c>
      <c r="L170" s="32" t="s">
        <v>1068</v>
      </c>
      <c r="M170" s="53" t="str">
        <f>IFERROR(_xlfn.CONCAT(LEFT(O170,FIND(" ",O170)-1),""""),O170)</f>
        <v>"Hemodinâmica"</v>
      </c>
      <c r="N170" s="32" t="s">
        <v>1025</v>
      </c>
      <c r="O170" s="53" t="s">
        <v>738</v>
      </c>
      <c r="P170" s="32" t="s">
        <v>1080</v>
      </c>
      <c r="Q170" s="8">
        <v>0</v>
      </c>
      <c r="R170" s="32" t="s">
        <v>1081</v>
      </c>
      <c r="S170" s="8">
        <f>IF(AND(Q170=0, U170=0), 1, 0 )</f>
        <v>1</v>
      </c>
      <c r="T170" s="32" t="s">
        <v>1082</v>
      </c>
      <c r="U170" s="8">
        <v>0</v>
      </c>
    </row>
    <row r="171" spans="1:21" ht="6" customHeight="1" x14ac:dyDescent="0.3">
      <c r="A171" s="48">
        <v>170</v>
      </c>
      <c r="B171" s="56" t="s">
        <v>190</v>
      </c>
      <c r="C171" s="34" t="str">
        <f>IF(VALUE(Q171)=1,"SUS.Equipamento",IF(VALUE(S171)=1,"SUS.Dispositivo","SUS.Mobília"))</f>
        <v>SUS.Dispositivo</v>
      </c>
      <c r="D171" s="54" t="s">
        <v>1204</v>
      </c>
      <c r="E171" s="55" t="s">
        <v>1205</v>
      </c>
      <c r="F171" s="54" t="s">
        <v>26</v>
      </c>
      <c r="G171" s="55" t="s">
        <v>26</v>
      </c>
      <c r="H171" s="32" t="s">
        <v>26</v>
      </c>
      <c r="I171" s="53" t="s">
        <v>26</v>
      </c>
      <c r="J171" s="32" t="s">
        <v>1079</v>
      </c>
      <c r="K171" s="53" t="str">
        <f>_xlfn.CONCAT("""",B171,"""")</f>
        <v>"EQU.161"</v>
      </c>
      <c r="L171" s="32" t="s">
        <v>1068</v>
      </c>
      <c r="M171" s="53" t="str">
        <f>IFERROR(_xlfn.CONCAT(LEFT(O171,FIND(" ",O171)-1),""""),O171)</f>
        <v>"Autoclave"</v>
      </c>
      <c r="N171" s="32" t="s">
        <v>1025</v>
      </c>
      <c r="O171" s="53" t="s">
        <v>739</v>
      </c>
      <c r="P171" s="32" t="s">
        <v>1080</v>
      </c>
      <c r="Q171" s="8">
        <v>0</v>
      </c>
      <c r="R171" s="32" t="s">
        <v>1081</v>
      </c>
      <c r="S171" s="8">
        <f>IF(AND(Q171=0, U171=0), 1, 0 )</f>
        <v>1</v>
      </c>
      <c r="T171" s="32" t="s">
        <v>1082</v>
      </c>
      <c r="U171" s="8">
        <v>0</v>
      </c>
    </row>
    <row r="172" spans="1:21" ht="6" customHeight="1" x14ac:dyDescent="0.3">
      <c r="A172" s="48">
        <v>171</v>
      </c>
      <c r="B172" s="56" t="s">
        <v>191</v>
      </c>
      <c r="C172" s="34" t="str">
        <f>IF(VALUE(Q172)=1,"SUS.Equipamento",IF(VALUE(S172)=1,"SUS.Dispositivo","SUS.Mobília"))</f>
        <v>SUS.Dispositivo</v>
      </c>
      <c r="D172" s="54" t="s">
        <v>1204</v>
      </c>
      <c r="E172" s="55" t="s">
        <v>1205</v>
      </c>
      <c r="F172" s="54" t="s">
        <v>26</v>
      </c>
      <c r="G172" s="55" t="s">
        <v>26</v>
      </c>
      <c r="H172" s="32" t="s">
        <v>26</v>
      </c>
      <c r="I172" s="53" t="s">
        <v>26</v>
      </c>
      <c r="J172" s="32" t="s">
        <v>1079</v>
      </c>
      <c r="K172" s="53" t="str">
        <f>_xlfn.CONCAT("""",B172,"""")</f>
        <v>"EQU.162"</v>
      </c>
      <c r="L172" s="32" t="s">
        <v>1068</v>
      </c>
      <c r="M172" s="53" t="str">
        <f>IFERROR(_xlfn.CONCAT(LEFT(O172,FIND(" ",O172)-1),""""),O172)</f>
        <v>"Bebê"</v>
      </c>
      <c r="N172" s="32" t="s">
        <v>1025</v>
      </c>
      <c r="O172" s="53" t="s">
        <v>740</v>
      </c>
      <c r="P172" s="32" t="s">
        <v>1080</v>
      </c>
      <c r="Q172" s="8">
        <v>0</v>
      </c>
      <c r="R172" s="32" t="s">
        <v>1081</v>
      </c>
      <c r="S172" s="8">
        <f>IF(AND(Q172=0, U172=0), 1, 0 )</f>
        <v>1</v>
      </c>
      <c r="T172" s="32" t="s">
        <v>1082</v>
      </c>
      <c r="U172" s="8">
        <v>0</v>
      </c>
    </row>
    <row r="173" spans="1:21" ht="6" customHeight="1" x14ac:dyDescent="0.3">
      <c r="A173" s="48">
        <v>172</v>
      </c>
      <c r="B173" s="56" t="s">
        <v>192</v>
      </c>
      <c r="C173" s="34" t="str">
        <f>IF(VALUE(Q173)=1,"SUS.Equipamento",IF(VALUE(S173)=1,"SUS.Dispositivo","SUS.Mobília"))</f>
        <v>SUS.Dispositivo</v>
      </c>
      <c r="D173" s="54" t="s">
        <v>1204</v>
      </c>
      <c r="E173" s="55" t="s">
        <v>1205</v>
      </c>
      <c r="F173" s="54" t="s">
        <v>26</v>
      </c>
      <c r="G173" s="55" t="s">
        <v>26</v>
      </c>
      <c r="H173" s="32" t="s">
        <v>26</v>
      </c>
      <c r="I173" s="53" t="s">
        <v>26</v>
      </c>
      <c r="J173" s="32" t="s">
        <v>1079</v>
      </c>
      <c r="K173" s="53" t="str">
        <f>_xlfn.CONCAT("""",B173,"""")</f>
        <v>"EQU.163"</v>
      </c>
      <c r="L173" s="32" t="s">
        <v>1068</v>
      </c>
      <c r="M173" s="53" t="str">
        <f>IFERROR(_xlfn.CONCAT(LEFT(O173,FIND(" ",O173)-1),""""),O173)</f>
        <v>"Código"</v>
      </c>
      <c r="N173" s="32" t="s">
        <v>1025</v>
      </c>
      <c r="O173" s="53" t="s">
        <v>741</v>
      </c>
      <c r="P173" s="32" t="s">
        <v>1080</v>
      </c>
      <c r="Q173" s="8">
        <v>0</v>
      </c>
      <c r="R173" s="32" t="s">
        <v>1081</v>
      </c>
      <c r="S173" s="8">
        <f>IF(AND(Q173=0, U173=0), 1, 0 )</f>
        <v>1</v>
      </c>
      <c r="T173" s="32" t="s">
        <v>1082</v>
      </c>
      <c r="U173" s="8">
        <v>0</v>
      </c>
    </row>
    <row r="174" spans="1:21" ht="6" customHeight="1" x14ac:dyDescent="0.3">
      <c r="A174" s="48">
        <v>173</v>
      </c>
      <c r="B174" s="56" t="s">
        <v>193</v>
      </c>
      <c r="C174" s="34" t="str">
        <f>IF(VALUE(Q174)=1,"SUS.Equipamento",IF(VALUE(S174)=1,"SUS.Dispositivo","SUS.Mobília"))</f>
        <v>SUS.Mobília</v>
      </c>
      <c r="D174" s="54" t="s">
        <v>1204</v>
      </c>
      <c r="E174" s="55" t="s">
        <v>1205</v>
      </c>
      <c r="F174" s="54" t="s">
        <v>26</v>
      </c>
      <c r="G174" s="55" t="s">
        <v>26</v>
      </c>
      <c r="H174" s="32" t="s">
        <v>1190</v>
      </c>
      <c r="I174" s="53" t="s">
        <v>1191</v>
      </c>
      <c r="J174" s="32" t="s">
        <v>1079</v>
      </c>
      <c r="K174" s="53" t="str">
        <f>_xlfn.CONCAT("""",B174,"""")</f>
        <v>"EQU.164"</v>
      </c>
      <c r="L174" s="32" t="s">
        <v>1068</v>
      </c>
      <c r="M174" s="53" t="str">
        <f>IFERROR(_xlfn.CONCAT(LEFT(O174,FIND(" ",O174)-1),""""),O174)</f>
        <v>"Divã"</v>
      </c>
      <c r="N174" s="32" t="s">
        <v>1025</v>
      </c>
      <c r="O174" s="53" t="s">
        <v>742</v>
      </c>
      <c r="P174" s="32" t="s">
        <v>1080</v>
      </c>
      <c r="Q174" s="8">
        <v>0</v>
      </c>
      <c r="R174" s="32" t="s">
        <v>1081</v>
      </c>
      <c r="S174" s="8">
        <f>IF(AND(Q174=0, U174=0), 1, 0 )</f>
        <v>0</v>
      </c>
      <c r="T174" s="32" t="s">
        <v>1082</v>
      </c>
      <c r="U174" s="8">
        <v>1</v>
      </c>
    </row>
    <row r="175" spans="1:21" ht="6" customHeight="1" x14ac:dyDescent="0.3">
      <c r="A175" s="48">
        <v>174</v>
      </c>
      <c r="B175" s="56" t="s">
        <v>194</v>
      </c>
      <c r="C175" s="34" t="str">
        <f>IF(VALUE(Q175)=1,"SUS.Equipamento",IF(VALUE(S175)=1,"SUS.Dispositivo","SUS.Mobília"))</f>
        <v>SUS.Dispositivo</v>
      </c>
      <c r="D175" s="54" t="s">
        <v>1204</v>
      </c>
      <c r="E175" s="55" t="s">
        <v>1205</v>
      </c>
      <c r="F175" s="54" t="s">
        <v>26</v>
      </c>
      <c r="G175" s="55" t="s">
        <v>26</v>
      </c>
      <c r="H175" s="32" t="s">
        <v>26</v>
      </c>
      <c r="I175" s="53" t="s">
        <v>26</v>
      </c>
      <c r="J175" s="32" t="s">
        <v>1079</v>
      </c>
      <c r="K175" s="53" t="str">
        <f>_xlfn.CONCAT("""",B175,"""")</f>
        <v>"EQU.165"</v>
      </c>
      <c r="L175" s="32" t="s">
        <v>1068</v>
      </c>
      <c r="M175" s="53" t="str">
        <f>IFERROR(_xlfn.CONCAT(LEFT(O175,FIND(" ",O175)-1),""""),O175)</f>
        <v>"Eletromiógrafo"</v>
      </c>
      <c r="N175" s="32" t="s">
        <v>1025</v>
      </c>
      <c r="O175" s="53" t="s">
        <v>743</v>
      </c>
      <c r="P175" s="32" t="s">
        <v>1080</v>
      </c>
      <c r="Q175" s="8">
        <v>0</v>
      </c>
      <c r="R175" s="32" t="s">
        <v>1081</v>
      </c>
      <c r="S175" s="8">
        <f>IF(AND(Q175=0, U175=0), 1, 0 )</f>
        <v>1</v>
      </c>
      <c r="T175" s="32" t="s">
        <v>1082</v>
      </c>
      <c r="U175" s="8">
        <v>0</v>
      </c>
    </row>
    <row r="176" spans="1:21" ht="6" customHeight="1" x14ac:dyDescent="0.3">
      <c r="A176" s="48">
        <v>175</v>
      </c>
      <c r="B176" s="56" t="s">
        <v>195</v>
      </c>
      <c r="C176" s="34" t="str">
        <f>IF(VALUE(Q176)=1,"SUS.Equipamento",IF(VALUE(S176)=1,"SUS.Dispositivo","SUS.Mobília"))</f>
        <v>SUS.Equipamento</v>
      </c>
      <c r="D176" s="54" t="s">
        <v>1204</v>
      </c>
      <c r="E176" s="55" t="s">
        <v>1205</v>
      </c>
      <c r="F176" s="54" t="s">
        <v>26</v>
      </c>
      <c r="G176" s="55" t="s">
        <v>26</v>
      </c>
      <c r="H176" s="32" t="s">
        <v>26</v>
      </c>
      <c r="I176" s="53" t="s">
        <v>26</v>
      </c>
      <c r="J176" s="32" t="s">
        <v>1079</v>
      </c>
      <c r="K176" s="53" t="str">
        <f>_xlfn.CONCAT("""",B176,"""")</f>
        <v>"EQU.166"</v>
      </c>
      <c r="L176" s="32" t="s">
        <v>1068</v>
      </c>
      <c r="M176" s="53" t="str">
        <f>IFERROR(_xlfn.CONCAT(LEFT(O176,FIND(" ",O176)-1),""""),O176)</f>
        <v>"Cicloergômetro"</v>
      </c>
      <c r="N176" s="32" t="s">
        <v>1025</v>
      </c>
      <c r="O176" s="53" t="s">
        <v>744</v>
      </c>
      <c r="P176" s="32" t="s">
        <v>1080</v>
      </c>
      <c r="Q176" s="8">
        <v>1</v>
      </c>
      <c r="R176" s="32" t="s">
        <v>1081</v>
      </c>
      <c r="S176" s="8">
        <f>IF(AND(Q176=0, U176=0), 1, 0 )</f>
        <v>0</v>
      </c>
      <c r="T176" s="32" t="s">
        <v>1082</v>
      </c>
      <c r="U176" s="8">
        <v>0</v>
      </c>
    </row>
    <row r="177" spans="1:21" ht="6" customHeight="1" x14ac:dyDescent="0.3">
      <c r="A177" s="48">
        <v>176</v>
      </c>
      <c r="B177" s="56" t="s">
        <v>196</v>
      </c>
      <c r="C177" s="34" t="str">
        <f>IF(VALUE(Q177)=1,"SUS.Equipamento",IF(VALUE(S177)=1,"SUS.Dispositivo","SUS.Mobília"))</f>
        <v>SUS.Dispositivo</v>
      </c>
      <c r="D177" s="54" t="s">
        <v>1204</v>
      </c>
      <c r="E177" s="55" t="s">
        <v>1205</v>
      </c>
      <c r="F177" s="54" t="s">
        <v>26</v>
      </c>
      <c r="G177" s="55" t="s">
        <v>26</v>
      </c>
      <c r="H177" s="32" t="s">
        <v>26</v>
      </c>
      <c r="I177" s="53" t="s">
        <v>26</v>
      </c>
      <c r="J177" s="32" t="s">
        <v>1079</v>
      </c>
      <c r="K177" s="53" t="str">
        <f>_xlfn.CONCAT("""",B177,"""")</f>
        <v>"EQU.167"</v>
      </c>
      <c r="L177" s="32" t="s">
        <v>1068</v>
      </c>
      <c r="M177" s="53" t="str">
        <f>IFERROR(_xlfn.CONCAT(LEFT(O177,FIND(" ",O177)-1),""""),O177)</f>
        <v>"Bacia"</v>
      </c>
      <c r="N177" s="32" t="s">
        <v>1025</v>
      </c>
      <c r="O177" s="53" t="s">
        <v>745</v>
      </c>
      <c r="P177" s="32" t="s">
        <v>1080</v>
      </c>
      <c r="Q177" s="8">
        <v>0</v>
      </c>
      <c r="R177" s="32" t="s">
        <v>1081</v>
      </c>
      <c r="S177" s="8">
        <f>IF(AND(Q177=0, U177=0), 1, 0 )</f>
        <v>1</v>
      </c>
      <c r="T177" s="32" t="s">
        <v>1082</v>
      </c>
      <c r="U177" s="8">
        <v>0</v>
      </c>
    </row>
    <row r="178" spans="1:21" ht="6" customHeight="1" x14ac:dyDescent="0.3">
      <c r="A178" s="48">
        <v>177</v>
      </c>
      <c r="B178" s="56" t="s">
        <v>197</v>
      </c>
      <c r="C178" s="34" t="str">
        <f>IF(VALUE(Q178)=1,"SUS.Equipamento",IF(VALUE(S178)=1,"SUS.Dispositivo","SUS.Mobília"))</f>
        <v>SUS.Dispositivo</v>
      </c>
      <c r="D178" s="54" t="s">
        <v>1204</v>
      </c>
      <c r="E178" s="55" t="s">
        <v>1205</v>
      </c>
      <c r="F178" s="54" t="s">
        <v>26</v>
      </c>
      <c r="G178" s="55" t="s">
        <v>26</v>
      </c>
      <c r="H178" s="32" t="s">
        <v>26</v>
      </c>
      <c r="I178" s="53" t="s">
        <v>26</v>
      </c>
      <c r="J178" s="32" t="s">
        <v>1079</v>
      </c>
      <c r="K178" s="53" t="str">
        <f>_xlfn.CONCAT("""",B178,"""")</f>
        <v>"EQU.168"</v>
      </c>
      <c r="L178" s="32" t="s">
        <v>1068</v>
      </c>
      <c r="M178" s="53" t="str">
        <f>IFERROR(_xlfn.CONCAT(LEFT(O178,FIND(" ",O178)-1),""""),O178)</f>
        <v>"Código"</v>
      </c>
      <c r="N178" s="32" t="s">
        <v>1025</v>
      </c>
      <c r="O178" s="53" t="s">
        <v>741</v>
      </c>
      <c r="P178" s="32" t="s">
        <v>1080</v>
      </c>
      <c r="Q178" s="8">
        <v>0</v>
      </c>
      <c r="R178" s="32" t="s">
        <v>1081</v>
      </c>
      <c r="S178" s="8">
        <f>IF(AND(Q178=0, U178=0), 1, 0 )</f>
        <v>1</v>
      </c>
      <c r="T178" s="32" t="s">
        <v>1082</v>
      </c>
      <c r="U178" s="8">
        <v>0</v>
      </c>
    </row>
    <row r="179" spans="1:21" ht="6" customHeight="1" x14ac:dyDescent="0.3">
      <c r="A179" s="48">
        <v>178</v>
      </c>
      <c r="B179" s="56" t="s">
        <v>198</v>
      </c>
      <c r="C179" s="34" t="str">
        <f>IF(VALUE(Q179)=1,"SUS.Equipamento",IF(VALUE(S179)=1,"SUS.Dispositivo","SUS.Mobília"))</f>
        <v>SUS.Dispositivo</v>
      </c>
      <c r="D179" s="54" t="s">
        <v>1204</v>
      </c>
      <c r="E179" s="55" t="s">
        <v>1205</v>
      </c>
      <c r="F179" s="54" t="s">
        <v>1187</v>
      </c>
      <c r="G179" s="55" t="s">
        <v>1181</v>
      </c>
      <c r="H179" s="32" t="s">
        <v>26</v>
      </c>
      <c r="I179" s="53" t="s">
        <v>26</v>
      </c>
      <c r="J179" s="32" t="s">
        <v>1079</v>
      </c>
      <c r="K179" s="53" t="str">
        <f>_xlfn.CONCAT("""",B179,"""")</f>
        <v>"EQU.169"</v>
      </c>
      <c r="L179" s="32" t="s">
        <v>1068</v>
      </c>
      <c r="M179" s="53" t="str">
        <f>IFERROR(_xlfn.CONCAT(LEFT(O179,FIND(" ",O179)-1),""""),O179)</f>
        <v>"Jarra"</v>
      </c>
      <c r="N179" s="32" t="s">
        <v>1025</v>
      </c>
      <c r="O179" s="53" t="s">
        <v>746</v>
      </c>
      <c r="P179" s="32" t="s">
        <v>1080</v>
      </c>
      <c r="Q179" s="8">
        <v>0</v>
      </c>
      <c r="R179" s="32" t="s">
        <v>1081</v>
      </c>
      <c r="S179" s="8">
        <f>IF(AND(Q179=0, U179=0), 1, 0 )</f>
        <v>1</v>
      </c>
      <c r="T179" s="32" t="s">
        <v>1082</v>
      </c>
      <c r="U179" s="8">
        <v>0</v>
      </c>
    </row>
    <row r="180" spans="1:21" ht="6" customHeight="1" x14ac:dyDescent="0.3">
      <c r="A180" s="48">
        <v>179</v>
      </c>
      <c r="B180" s="56" t="s">
        <v>199</v>
      </c>
      <c r="C180" s="34" t="str">
        <f>IF(VALUE(Q180)=1,"SUS.Equipamento",IF(VALUE(S180)=1,"SUS.Dispositivo","SUS.Mobília"))</f>
        <v>SUS.Dispositivo</v>
      </c>
      <c r="D180" s="54" t="s">
        <v>1204</v>
      </c>
      <c r="E180" s="55" t="s">
        <v>1205</v>
      </c>
      <c r="F180" s="54" t="s">
        <v>26</v>
      </c>
      <c r="G180" s="55" t="s">
        <v>26</v>
      </c>
      <c r="H180" s="32" t="s">
        <v>26</v>
      </c>
      <c r="I180" s="53" t="s">
        <v>26</v>
      </c>
      <c r="J180" s="32" t="s">
        <v>1079</v>
      </c>
      <c r="K180" s="53" t="str">
        <f>_xlfn.CONCAT("""",B180,"""")</f>
        <v>"EQU.170"</v>
      </c>
      <c r="L180" s="32" t="s">
        <v>1068</v>
      </c>
      <c r="M180" s="53" t="str">
        <f>IFERROR(_xlfn.CONCAT(LEFT(O180,FIND(" ",O180)-1),""""),O180)</f>
        <v>"Esteira"</v>
      </c>
      <c r="N180" s="32" t="s">
        <v>1025</v>
      </c>
      <c r="O180" s="53" t="s">
        <v>747</v>
      </c>
      <c r="P180" s="32" t="s">
        <v>1080</v>
      </c>
      <c r="Q180" s="8">
        <v>0</v>
      </c>
      <c r="R180" s="32" t="s">
        <v>1081</v>
      </c>
      <c r="S180" s="8">
        <f>IF(AND(Q180=0, U180=0), 1, 0 )</f>
        <v>1</v>
      </c>
      <c r="T180" s="32" t="s">
        <v>1082</v>
      </c>
      <c r="U180" s="8">
        <v>0</v>
      </c>
    </row>
    <row r="181" spans="1:21" ht="6" customHeight="1" x14ac:dyDescent="0.3">
      <c r="A181" s="48">
        <v>180</v>
      </c>
      <c r="B181" s="56" t="s">
        <v>200</v>
      </c>
      <c r="C181" s="34" t="str">
        <f>IF(VALUE(Q181)=1,"SUS.Equipamento",IF(VALUE(S181)=1,"SUS.Dispositivo","SUS.Mobília"))</f>
        <v>SUS.Dispositivo</v>
      </c>
      <c r="D181" s="54" t="s">
        <v>1204</v>
      </c>
      <c r="E181" s="55" t="s">
        <v>1205</v>
      </c>
      <c r="F181" s="54" t="s">
        <v>26</v>
      </c>
      <c r="G181" s="55" t="s">
        <v>26</v>
      </c>
      <c r="H181" s="32" t="s">
        <v>26</v>
      </c>
      <c r="I181" s="53" t="s">
        <v>26</v>
      </c>
      <c r="J181" s="32" t="s">
        <v>1079</v>
      </c>
      <c r="K181" s="53" t="str">
        <f>_xlfn.CONCAT("""",B181,"""")</f>
        <v>"EQU.171"</v>
      </c>
      <c r="L181" s="32" t="s">
        <v>1068</v>
      </c>
      <c r="M181" s="53" t="str">
        <f>IFERROR(_xlfn.CONCAT(LEFT(O181,FIND(" ",O181)-1),""""),O181)</f>
        <v>"Central"</v>
      </c>
      <c r="N181" s="32" t="s">
        <v>1025</v>
      </c>
      <c r="O181" s="53" t="s">
        <v>1039</v>
      </c>
      <c r="P181" s="32" t="s">
        <v>1080</v>
      </c>
      <c r="Q181" s="8">
        <v>0</v>
      </c>
      <c r="R181" s="32" t="s">
        <v>1081</v>
      </c>
      <c r="S181" s="8">
        <f>IF(AND(Q181=0, U181=0), 1, 0 )</f>
        <v>1</v>
      </c>
      <c r="T181" s="32" t="s">
        <v>1082</v>
      </c>
      <c r="U181" s="8">
        <v>0</v>
      </c>
    </row>
    <row r="182" spans="1:21" ht="6" customHeight="1" x14ac:dyDescent="0.3">
      <c r="A182" s="48">
        <v>181</v>
      </c>
      <c r="B182" s="56" t="s">
        <v>201</v>
      </c>
      <c r="C182" s="34" t="str">
        <f>IF(VALUE(Q182)=1,"SUS.Equipamento",IF(VALUE(S182)=1,"SUS.Dispositivo","SUS.Mobília"))</f>
        <v>SUS.Dispositivo</v>
      </c>
      <c r="D182" s="54" t="s">
        <v>1204</v>
      </c>
      <c r="E182" s="55" t="s">
        <v>1205</v>
      </c>
      <c r="F182" s="54" t="s">
        <v>1186</v>
      </c>
      <c r="G182" s="55" t="s">
        <v>1182</v>
      </c>
      <c r="H182" s="32" t="s">
        <v>26</v>
      </c>
      <c r="I182" s="53" t="s">
        <v>26</v>
      </c>
      <c r="J182" s="32" t="s">
        <v>1079</v>
      </c>
      <c r="K182" s="53" t="str">
        <f>_xlfn.CONCAT("""",B182,"""")</f>
        <v>"EQU.172"</v>
      </c>
      <c r="L182" s="32" t="s">
        <v>1068</v>
      </c>
      <c r="M182" s="53" t="str">
        <f>IFERROR(_xlfn.CONCAT(LEFT(O182,FIND(" ",O182)-1),""""),O182)</f>
        <v>"Audiômetro"</v>
      </c>
      <c r="N182" s="32" t="s">
        <v>1025</v>
      </c>
      <c r="O182" s="53" t="s">
        <v>748</v>
      </c>
      <c r="P182" s="32" t="s">
        <v>1080</v>
      </c>
      <c r="Q182" s="8">
        <v>0</v>
      </c>
      <c r="R182" s="32" t="s">
        <v>1081</v>
      </c>
      <c r="S182" s="8">
        <f>IF(AND(Q182=0, U182=0), 1, 0 )</f>
        <v>1</v>
      </c>
      <c r="T182" s="32" t="s">
        <v>1082</v>
      </c>
      <c r="U182" s="8">
        <v>0</v>
      </c>
    </row>
    <row r="183" spans="1:21" ht="6" customHeight="1" x14ac:dyDescent="0.3">
      <c r="A183" s="48">
        <v>182</v>
      </c>
      <c r="B183" s="56" t="s">
        <v>202</v>
      </c>
      <c r="C183" s="34" t="str">
        <f>IF(VALUE(Q183)=1,"SUS.Equipamento",IF(VALUE(S183)=1,"SUS.Dispositivo","SUS.Mobília"))</f>
        <v>SUS.Dispositivo</v>
      </c>
      <c r="D183" s="54" t="s">
        <v>1204</v>
      </c>
      <c r="E183" s="55" t="s">
        <v>1205</v>
      </c>
      <c r="F183" s="54" t="s">
        <v>1186</v>
      </c>
      <c r="G183" s="55" t="s">
        <v>1182</v>
      </c>
      <c r="H183" s="32" t="s">
        <v>26</v>
      </c>
      <c r="I183" s="53" t="s">
        <v>26</v>
      </c>
      <c r="J183" s="32" t="s">
        <v>1079</v>
      </c>
      <c r="K183" s="53" t="str">
        <f>_xlfn.CONCAT("""",B183,"""")</f>
        <v>"EQU.173"</v>
      </c>
      <c r="L183" s="32" t="s">
        <v>1068</v>
      </c>
      <c r="M183" s="53" t="str">
        <f>IFERROR(_xlfn.CONCAT(LEFT(O183,FIND(" ",O183)-1),""""),O183)</f>
        <v>"Audiômetro"</v>
      </c>
      <c r="N183" s="32" t="s">
        <v>1025</v>
      </c>
      <c r="O183" s="53" t="s">
        <v>1208</v>
      </c>
      <c r="P183" s="32" t="s">
        <v>1080</v>
      </c>
      <c r="Q183" s="8">
        <v>0</v>
      </c>
      <c r="R183" s="32" t="s">
        <v>1081</v>
      </c>
      <c r="S183" s="8">
        <f>IF(AND(Q183=0, U183=0), 1, 0 )</f>
        <v>1</v>
      </c>
      <c r="T183" s="32" t="s">
        <v>1082</v>
      </c>
      <c r="U183" s="8">
        <v>0</v>
      </c>
    </row>
    <row r="184" spans="1:21" ht="6" customHeight="1" x14ac:dyDescent="0.3">
      <c r="A184" s="48">
        <v>183</v>
      </c>
      <c r="B184" s="56" t="s">
        <v>203</v>
      </c>
      <c r="C184" s="34" t="str">
        <f>IF(VALUE(Q184)=1,"SUS.Equipamento",IF(VALUE(S184)=1,"SUS.Dispositivo","SUS.Mobília"))</f>
        <v>SUS.Dispositivo</v>
      </c>
      <c r="D184" s="54" t="s">
        <v>1204</v>
      </c>
      <c r="E184" s="55" t="s">
        <v>1205</v>
      </c>
      <c r="F184" s="54" t="s">
        <v>26</v>
      </c>
      <c r="G184" s="55" t="s">
        <v>26</v>
      </c>
      <c r="H184" s="32" t="s">
        <v>26</v>
      </c>
      <c r="I184" s="53" t="s">
        <v>26</v>
      </c>
      <c r="J184" s="32" t="s">
        <v>1079</v>
      </c>
      <c r="K184" s="53" t="str">
        <f>_xlfn.CONCAT("""",B184,"""")</f>
        <v>"EQU.174"</v>
      </c>
      <c r="L184" s="32" t="s">
        <v>1068</v>
      </c>
      <c r="M184" s="53" t="str">
        <f>IFERROR(_xlfn.CONCAT(LEFT(O184,FIND(" ",O184)-1),""""),O184)</f>
        <v>"Central"</v>
      </c>
      <c r="N184" s="32" t="s">
        <v>1025</v>
      </c>
      <c r="O184" s="53" t="s">
        <v>1179</v>
      </c>
      <c r="P184" s="32" t="s">
        <v>1080</v>
      </c>
      <c r="Q184" s="8">
        <v>0</v>
      </c>
      <c r="R184" s="32" t="s">
        <v>1081</v>
      </c>
      <c r="S184" s="8">
        <f>IF(AND(Q184=0, U184=0), 1, 0 )</f>
        <v>1</v>
      </c>
      <c r="T184" s="32" t="s">
        <v>1082</v>
      </c>
      <c r="U184" s="8">
        <v>0</v>
      </c>
    </row>
    <row r="185" spans="1:21" ht="6" customHeight="1" x14ac:dyDescent="0.3">
      <c r="A185" s="48">
        <v>184</v>
      </c>
      <c r="B185" s="56" t="s">
        <v>204</v>
      </c>
      <c r="C185" s="34" t="str">
        <f>IF(VALUE(Q185)=1,"SUS.Equipamento",IF(VALUE(S185)=1,"SUS.Dispositivo","SUS.Mobília"))</f>
        <v>SUS.Dispositivo</v>
      </c>
      <c r="D185" s="54" t="s">
        <v>1204</v>
      </c>
      <c r="E185" s="55" t="s">
        <v>1205</v>
      </c>
      <c r="F185" s="54" t="s">
        <v>26</v>
      </c>
      <c r="G185" s="55" t="s">
        <v>26</v>
      </c>
      <c r="H185" s="32" t="s">
        <v>26</v>
      </c>
      <c r="I185" s="53" t="s">
        <v>26</v>
      </c>
      <c r="J185" s="32" t="s">
        <v>1079</v>
      </c>
      <c r="K185" s="53" t="str">
        <f>_xlfn.CONCAT("""",B185,"""")</f>
        <v>"EQU.175"</v>
      </c>
      <c r="L185" s="32" t="s">
        <v>1068</v>
      </c>
      <c r="M185" s="53" t="str">
        <f>IFERROR(_xlfn.CONCAT(LEFT(O185,FIND(" ",O185)-1),""""),O185)</f>
        <v>"Microscópio"</v>
      </c>
      <c r="N185" s="32" t="s">
        <v>1025</v>
      </c>
      <c r="O185" s="53" t="s">
        <v>1040</v>
      </c>
      <c r="P185" s="32" t="s">
        <v>1080</v>
      </c>
      <c r="Q185" s="8">
        <v>0</v>
      </c>
      <c r="R185" s="32" t="s">
        <v>1081</v>
      </c>
      <c r="S185" s="8">
        <f>IF(AND(Q185=0, U185=0), 1, 0 )</f>
        <v>1</v>
      </c>
      <c r="T185" s="32" t="s">
        <v>1082</v>
      </c>
      <c r="U185" s="8">
        <v>0</v>
      </c>
    </row>
    <row r="186" spans="1:21" ht="6" customHeight="1" x14ac:dyDescent="0.3">
      <c r="A186" s="48">
        <v>185</v>
      </c>
      <c r="B186" s="56" t="s">
        <v>205</v>
      </c>
      <c r="C186" s="34" t="str">
        <f>IF(VALUE(Q186)=1,"SUS.Equipamento",IF(VALUE(S186)=1,"SUS.Dispositivo","SUS.Mobília"))</f>
        <v>SUS.Dispositivo</v>
      </c>
      <c r="D186" s="54" t="s">
        <v>1204</v>
      </c>
      <c r="E186" s="55" t="s">
        <v>1205</v>
      </c>
      <c r="F186" s="54" t="s">
        <v>1186</v>
      </c>
      <c r="G186" s="55" t="s">
        <v>1182</v>
      </c>
      <c r="H186" s="32" t="s">
        <v>26</v>
      </c>
      <c r="I186" s="53" t="s">
        <v>26</v>
      </c>
      <c r="J186" s="32" t="s">
        <v>1079</v>
      </c>
      <c r="K186" s="53" t="str">
        <f>_xlfn.CONCAT("""",B186,"""")</f>
        <v>"EQU.176"</v>
      </c>
      <c r="L186" s="32" t="s">
        <v>1068</v>
      </c>
      <c r="M186" s="53" t="str">
        <f>IFERROR(_xlfn.CONCAT(LEFT(O186,FIND(" ",O186)-1),""""),O186)</f>
        <v>"Eletrococleógrafo"</v>
      </c>
      <c r="N186" s="32" t="s">
        <v>1025</v>
      </c>
      <c r="O186" s="53" t="s">
        <v>749</v>
      </c>
      <c r="P186" s="32" t="s">
        <v>1080</v>
      </c>
      <c r="Q186" s="8">
        <v>0</v>
      </c>
      <c r="R186" s="32" t="s">
        <v>1081</v>
      </c>
      <c r="S186" s="8">
        <f>IF(AND(Q186=0, U186=0), 1, 0 )</f>
        <v>1</v>
      </c>
      <c r="T186" s="32" t="s">
        <v>1082</v>
      </c>
      <c r="U186" s="8">
        <v>0</v>
      </c>
    </row>
    <row r="187" spans="1:21" ht="6" customHeight="1" x14ac:dyDescent="0.3">
      <c r="A187" s="48">
        <v>186</v>
      </c>
      <c r="B187" s="56" t="s">
        <v>206</v>
      </c>
      <c r="C187" s="34" t="str">
        <f>IF(VALUE(Q187)=1,"SUS.Equipamento",IF(VALUE(S187)=1,"SUS.Dispositivo","SUS.Mobília"))</f>
        <v>SUS.Dispositivo</v>
      </c>
      <c r="D187" s="54" t="s">
        <v>1204</v>
      </c>
      <c r="E187" s="55" t="s">
        <v>1205</v>
      </c>
      <c r="F187" s="54" t="s">
        <v>26</v>
      </c>
      <c r="G187" s="55" t="s">
        <v>26</v>
      </c>
      <c r="H187" s="32" t="s">
        <v>26</v>
      </c>
      <c r="I187" s="53" t="s">
        <v>26</v>
      </c>
      <c r="J187" s="32" t="s">
        <v>1079</v>
      </c>
      <c r="K187" s="53" t="str">
        <f>_xlfn.CONCAT("""",B187,"""")</f>
        <v>"EQU.177"</v>
      </c>
      <c r="L187" s="32" t="s">
        <v>1068</v>
      </c>
      <c r="M187" s="53" t="str">
        <f>IFERROR(_xlfn.CONCAT(LEFT(O187,FIND(" ",O187)-1),""""),O187)</f>
        <v>"Gravador"</v>
      </c>
      <c r="N187" s="32" t="s">
        <v>1025</v>
      </c>
      <c r="O187" s="53" t="s">
        <v>750</v>
      </c>
      <c r="P187" s="32" t="s">
        <v>1080</v>
      </c>
      <c r="Q187" s="8">
        <v>0</v>
      </c>
      <c r="R187" s="32" t="s">
        <v>1081</v>
      </c>
      <c r="S187" s="8">
        <f>IF(AND(Q187=0, U187=0), 1, 0 )</f>
        <v>1</v>
      </c>
      <c r="T187" s="32" t="s">
        <v>1082</v>
      </c>
      <c r="U187" s="8">
        <v>0</v>
      </c>
    </row>
    <row r="188" spans="1:21" ht="6" customHeight="1" x14ac:dyDescent="0.3">
      <c r="A188" s="48">
        <v>187</v>
      </c>
      <c r="B188" s="56" t="s">
        <v>207</v>
      </c>
      <c r="C188" s="34" t="str">
        <f>IF(VALUE(Q188)=1,"SUS.Equipamento",IF(VALUE(S188)=1,"SUS.Dispositivo","SUS.Mobília"))</f>
        <v>SUS.Dispositivo</v>
      </c>
      <c r="D188" s="54" t="s">
        <v>1204</v>
      </c>
      <c r="E188" s="55" t="s">
        <v>1205</v>
      </c>
      <c r="F188" s="54" t="s">
        <v>1186</v>
      </c>
      <c r="G188" s="55" t="s">
        <v>1182</v>
      </c>
      <c r="H188" s="32" t="s">
        <v>26</v>
      </c>
      <c r="I188" s="53" t="s">
        <v>26</v>
      </c>
      <c r="J188" s="32" t="s">
        <v>1079</v>
      </c>
      <c r="K188" s="53" t="str">
        <f>_xlfn.CONCAT("""",B188,"""")</f>
        <v>"EQU.178"</v>
      </c>
      <c r="L188" s="32" t="s">
        <v>1068</v>
      </c>
      <c r="M188" s="53" t="str">
        <f>IFERROR(_xlfn.CONCAT(LEFT(O188,FIND(" ",O188)-1),""""),O188)</f>
        <v>"Audiômetro"</v>
      </c>
      <c r="N188" s="32" t="s">
        <v>1025</v>
      </c>
      <c r="O188" s="53" t="s">
        <v>751</v>
      </c>
      <c r="P188" s="32" t="s">
        <v>1080</v>
      </c>
      <c r="Q188" s="8">
        <v>0</v>
      </c>
      <c r="R188" s="32" t="s">
        <v>1081</v>
      </c>
      <c r="S188" s="8">
        <f>IF(AND(Q188=0, U188=0), 1, 0 )</f>
        <v>1</v>
      </c>
      <c r="T188" s="32" t="s">
        <v>1082</v>
      </c>
      <c r="U188" s="8">
        <v>0</v>
      </c>
    </row>
    <row r="189" spans="1:21" ht="6" customHeight="1" x14ac:dyDescent="0.3">
      <c r="A189" s="48">
        <v>188</v>
      </c>
      <c r="B189" s="56" t="s">
        <v>208</v>
      </c>
      <c r="C189" s="34" t="str">
        <f>IF(VALUE(Q189)=1,"SUS.Equipamento",IF(VALUE(S189)=1,"SUS.Dispositivo","SUS.Mobília"))</f>
        <v>SUS.Mobília</v>
      </c>
      <c r="D189" s="54" t="s">
        <v>1204</v>
      </c>
      <c r="E189" s="55" t="s">
        <v>1205</v>
      </c>
      <c r="F189" s="54" t="s">
        <v>26</v>
      </c>
      <c r="G189" s="55" t="s">
        <v>26</v>
      </c>
      <c r="H189" s="32" t="s">
        <v>1190</v>
      </c>
      <c r="I189" s="53" t="s">
        <v>1191</v>
      </c>
      <c r="J189" s="32" t="s">
        <v>1079</v>
      </c>
      <c r="K189" s="53" t="str">
        <f>_xlfn.CONCAT("""",B189,"""")</f>
        <v>"EQU.179"</v>
      </c>
      <c r="L189" s="32" t="s">
        <v>1068</v>
      </c>
      <c r="M189" s="53" t="str">
        <f>IFERROR(_xlfn.CONCAT(LEFT(O189,FIND(" ",O189)-1),""""),O189)</f>
        <v>"Cadeira"</v>
      </c>
      <c r="N189" s="32" t="s">
        <v>1025</v>
      </c>
      <c r="O189" s="53" t="s">
        <v>752</v>
      </c>
      <c r="P189" s="32" t="s">
        <v>1080</v>
      </c>
      <c r="Q189" s="8">
        <v>0</v>
      </c>
      <c r="R189" s="32" t="s">
        <v>1081</v>
      </c>
      <c r="S189" s="8">
        <f>IF(AND(Q189=0, U189=0), 1, 0 )</f>
        <v>0</v>
      </c>
      <c r="T189" s="32" t="s">
        <v>1082</v>
      </c>
      <c r="U189" s="8">
        <v>1</v>
      </c>
    </row>
    <row r="190" spans="1:21" ht="6" customHeight="1" x14ac:dyDescent="0.3">
      <c r="A190" s="48">
        <v>189</v>
      </c>
      <c r="B190" s="56" t="s">
        <v>209</v>
      </c>
      <c r="C190" s="34" t="str">
        <f>IF(VALUE(Q190)=1,"SUS.Equipamento",IF(VALUE(S190)=1,"SUS.Dispositivo","SUS.Mobília"))</f>
        <v>SUS.Mobília</v>
      </c>
      <c r="D190" s="54" t="s">
        <v>1204</v>
      </c>
      <c r="E190" s="55" t="s">
        <v>1205</v>
      </c>
      <c r="F190" s="54" t="s">
        <v>26</v>
      </c>
      <c r="G190" s="55" t="s">
        <v>26</v>
      </c>
      <c r="H190" s="32" t="s">
        <v>1190</v>
      </c>
      <c r="I190" s="53" t="s">
        <v>1191</v>
      </c>
      <c r="J190" s="32" t="s">
        <v>1079</v>
      </c>
      <c r="K190" s="53" t="str">
        <f>_xlfn.CONCAT("""",B190,"""")</f>
        <v>"EQU.180"</v>
      </c>
      <c r="L190" s="32" t="s">
        <v>1068</v>
      </c>
      <c r="M190" s="53" t="str">
        <f>IFERROR(_xlfn.CONCAT(LEFT(O190,FIND(" ",O190)-1),""""),O190)</f>
        <v>"Cadeira"</v>
      </c>
      <c r="N190" s="32" t="s">
        <v>1025</v>
      </c>
      <c r="O190" s="53" t="s">
        <v>753</v>
      </c>
      <c r="P190" s="32" t="s">
        <v>1080</v>
      </c>
      <c r="Q190" s="8">
        <v>0</v>
      </c>
      <c r="R190" s="32" t="s">
        <v>1081</v>
      </c>
      <c r="S190" s="8">
        <f>IF(AND(Q190=0, U190=0), 1, 0 )</f>
        <v>0</v>
      </c>
      <c r="T190" s="32" t="s">
        <v>1082</v>
      </c>
      <c r="U190" s="8">
        <v>1</v>
      </c>
    </row>
    <row r="191" spans="1:21" ht="6" customHeight="1" x14ac:dyDescent="0.3">
      <c r="A191" s="48">
        <v>190</v>
      </c>
      <c r="B191" s="56" t="s">
        <v>210</v>
      </c>
      <c r="C191" s="34" t="str">
        <f>IF(VALUE(Q191)=1,"SUS.Equipamento",IF(VALUE(S191)=1,"SUS.Dispositivo","SUS.Mobília"))</f>
        <v>SUS.Dispositivo</v>
      </c>
      <c r="D191" s="54" t="s">
        <v>1204</v>
      </c>
      <c r="E191" s="55" t="s">
        <v>1205</v>
      </c>
      <c r="F191" s="54" t="s">
        <v>1186</v>
      </c>
      <c r="G191" s="55" t="s">
        <v>1182</v>
      </c>
      <c r="H191" s="32" t="s">
        <v>26</v>
      </c>
      <c r="I191" s="53" t="s">
        <v>26</v>
      </c>
      <c r="J191" s="32" t="s">
        <v>1079</v>
      </c>
      <c r="K191" s="53" t="str">
        <f>_xlfn.CONCAT("""",B191,"""")</f>
        <v>"EQU.181"</v>
      </c>
      <c r="L191" s="32" t="s">
        <v>1068</v>
      </c>
      <c r="M191" s="53" t="str">
        <f>IFERROR(_xlfn.CONCAT(LEFT(O191,FIND(" ",O191)-1),""""),O191)</f>
        <v>"Tambor"</v>
      </c>
      <c r="N191" s="32" t="s">
        <v>1025</v>
      </c>
      <c r="O191" s="53" t="s">
        <v>1207</v>
      </c>
      <c r="P191" s="32" t="s">
        <v>1080</v>
      </c>
      <c r="Q191" s="8">
        <v>0</v>
      </c>
      <c r="R191" s="32" t="s">
        <v>1081</v>
      </c>
      <c r="S191" s="8">
        <f>IF(AND(Q191=0, U191=0), 1, 0 )</f>
        <v>1</v>
      </c>
      <c r="T191" s="32" t="s">
        <v>1082</v>
      </c>
      <c r="U191" s="8">
        <v>0</v>
      </c>
    </row>
    <row r="192" spans="1:21" ht="6" customHeight="1" x14ac:dyDescent="0.3">
      <c r="A192" s="48">
        <v>191</v>
      </c>
      <c r="B192" s="56" t="s">
        <v>211</v>
      </c>
      <c r="C192" s="34" t="str">
        <f>IF(VALUE(Q192)=1,"SUS.Equipamento",IF(VALUE(S192)=1,"SUS.Dispositivo","SUS.Mobília"))</f>
        <v>SUS.Dispositivo</v>
      </c>
      <c r="D192" s="54" t="s">
        <v>1204</v>
      </c>
      <c r="E192" s="55" t="s">
        <v>1205</v>
      </c>
      <c r="F192" s="54" t="s">
        <v>26</v>
      </c>
      <c r="G192" s="55" t="s">
        <v>26</v>
      </c>
      <c r="H192" s="32" t="s">
        <v>26</v>
      </c>
      <c r="I192" s="53" t="s">
        <v>26</v>
      </c>
      <c r="J192" s="32" t="s">
        <v>1079</v>
      </c>
      <c r="K192" s="53" t="str">
        <f>_xlfn.CONCAT("""",B192,"""")</f>
        <v>"EQU.182"</v>
      </c>
      <c r="L192" s="32" t="s">
        <v>1068</v>
      </c>
      <c r="M192" s="53" t="str">
        <f>IFERROR(_xlfn.CONCAT(LEFT(O192,FIND(" ",O192)-1),""""),O192)</f>
        <v>"Central"</v>
      </c>
      <c r="N192" s="32" t="s">
        <v>1025</v>
      </c>
      <c r="O192" s="53" t="s">
        <v>754</v>
      </c>
      <c r="P192" s="32" t="s">
        <v>1080</v>
      </c>
      <c r="Q192" s="8">
        <v>0</v>
      </c>
      <c r="R192" s="32" t="s">
        <v>1081</v>
      </c>
      <c r="S192" s="8">
        <f>IF(AND(Q192=0, U192=0), 1, 0 )</f>
        <v>1</v>
      </c>
      <c r="T192" s="32" t="s">
        <v>1082</v>
      </c>
      <c r="U192" s="8">
        <v>0</v>
      </c>
    </row>
    <row r="193" spans="1:21" ht="6" customHeight="1" x14ac:dyDescent="0.3">
      <c r="A193" s="48">
        <v>192</v>
      </c>
      <c r="B193" s="56" t="s">
        <v>212</v>
      </c>
      <c r="C193" s="34" t="str">
        <f>IF(VALUE(Q193)=1,"SUS.Equipamento",IF(VALUE(S193)=1,"SUS.Dispositivo","SUS.Mobília"))</f>
        <v>SUS.Dispositivo</v>
      </c>
      <c r="D193" s="54" t="s">
        <v>1204</v>
      </c>
      <c r="E193" s="55" t="s">
        <v>1205</v>
      </c>
      <c r="F193" s="54" t="s">
        <v>26</v>
      </c>
      <c r="G193" s="55" t="s">
        <v>26</v>
      </c>
      <c r="H193" s="32" t="s">
        <v>26</v>
      </c>
      <c r="I193" s="53" t="s">
        <v>26</v>
      </c>
      <c r="J193" s="32" t="s">
        <v>1079</v>
      </c>
      <c r="K193" s="53" t="str">
        <f>_xlfn.CONCAT("""",B193,"""")</f>
        <v>"EQU.183"</v>
      </c>
      <c r="L193" s="32" t="s">
        <v>1068</v>
      </c>
      <c r="M193" s="53" t="str">
        <f>IFERROR(_xlfn.CONCAT(LEFT(O193,FIND(" ",O193)-1),""""),O193)</f>
        <v>"Central"</v>
      </c>
      <c r="N193" s="32" t="s">
        <v>1025</v>
      </c>
      <c r="O193" s="53" t="s">
        <v>755</v>
      </c>
      <c r="P193" s="32" t="s">
        <v>1080</v>
      </c>
      <c r="Q193" s="8">
        <v>0</v>
      </c>
      <c r="R193" s="32" t="s">
        <v>1081</v>
      </c>
      <c r="S193" s="8">
        <f>IF(AND(Q193=0, U193=0), 1, 0 )</f>
        <v>1</v>
      </c>
      <c r="T193" s="32" t="s">
        <v>1082</v>
      </c>
      <c r="U193" s="8">
        <v>0</v>
      </c>
    </row>
    <row r="194" spans="1:21" ht="6" customHeight="1" x14ac:dyDescent="0.3">
      <c r="A194" s="48">
        <v>193</v>
      </c>
      <c r="B194" s="56" t="s">
        <v>213</v>
      </c>
      <c r="C194" s="34" t="str">
        <f>IF(VALUE(Q194)=1,"SUS.Equipamento",IF(VALUE(S194)=1,"SUS.Dispositivo","SUS.Mobília"))</f>
        <v>SUS.Dispositivo</v>
      </c>
      <c r="D194" s="54" t="s">
        <v>1204</v>
      </c>
      <c r="E194" s="55" t="s">
        <v>1205</v>
      </c>
      <c r="F194" s="54" t="s">
        <v>26</v>
      </c>
      <c r="G194" s="55" t="s">
        <v>26</v>
      </c>
      <c r="H194" s="32" t="s">
        <v>26</v>
      </c>
      <c r="I194" s="53" t="s">
        <v>26</v>
      </c>
      <c r="J194" s="32" t="s">
        <v>1079</v>
      </c>
      <c r="K194" s="53" t="str">
        <f>_xlfn.CONCAT("""",B194,"""")</f>
        <v>"EQU.184"</v>
      </c>
      <c r="L194" s="32" t="s">
        <v>1068</v>
      </c>
      <c r="M194" s="53" t="str">
        <f>IFERROR(_xlfn.CONCAT(LEFT(O194,FIND(" ",O194)-1),""""),O194)</f>
        <v>"Irrigador"</v>
      </c>
      <c r="N194" s="32" t="s">
        <v>1025</v>
      </c>
      <c r="O194" s="53" t="s">
        <v>1089</v>
      </c>
      <c r="P194" s="32" t="s">
        <v>1080</v>
      </c>
      <c r="Q194" s="8">
        <v>0</v>
      </c>
      <c r="R194" s="32" t="s">
        <v>1081</v>
      </c>
      <c r="S194" s="8">
        <f>IF(AND(Q194=0, U194=0), 1, 0 )</f>
        <v>1</v>
      </c>
      <c r="T194" s="32" t="s">
        <v>1082</v>
      </c>
      <c r="U194" s="8">
        <v>0</v>
      </c>
    </row>
    <row r="195" spans="1:21" ht="6" customHeight="1" x14ac:dyDescent="0.3">
      <c r="A195" s="48">
        <v>194</v>
      </c>
      <c r="B195" s="56" t="s">
        <v>214</v>
      </c>
      <c r="C195" s="34" t="str">
        <f>IF(VALUE(Q195)=1,"SUS.Equipamento",IF(VALUE(S195)=1,"SUS.Dispositivo","SUS.Mobília"))</f>
        <v>SUS.Dispositivo</v>
      </c>
      <c r="D195" s="54" t="s">
        <v>1204</v>
      </c>
      <c r="E195" s="55" t="s">
        <v>1205</v>
      </c>
      <c r="F195" s="54" t="s">
        <v>1186</v>
      </c>
      <c r="G195" s="55" t="s">
        <v>1182</v>
      </c>
      <c r="H195" s="32" t="s">
        <v>26</v>
      </c>
      <c r="I195" s="53" t="s">
        <v>26</v>
      </c>
      <c r="J195" s="32" t="s">
        <v>1079</v>
      </c>
      <c r="K195" s="53" t="str">
        <f>_xlfn.CONCAT("""",B195,"""")</f>
        <v>"EQU.185"</v>
      </c>
      <c r="L195" s="32" t="s">
        <v>1068</v>
      </c>
      <c r="M195" s="53" t="str">
        <f>IFERROR(_xlfn.CONCAT(LEFT(O195,FIND(" ",O195)-1),""""),O195)</f>
        <v>"Eletronistagmógrafo"</v>
      </c>
      <c r="N195" s="32" t="s">
        <v>1025</v>
      </c>
      <c r="O195" s="53" t="s">
        <v>756</v>
      </c>
      <c r="P195" s="32" t="s">
        <v>1080</v>
      </c>
      <c r="Q195" s="8">
        <v>0</v>
      </c>
      <c r="R195" s="32" t="s">
        <v>1081</v>
      </c>
      <c r="S195" s="8">
        <f>IF(AND(Q195=0, U195=0), 1, 0 )</f>
        <v>1</v>
      </c>
      <c r="T195" s="32" t="s">
        <v>1082</v>
      </c>
      <c r="U195" s="8">
        <v>0</v>
      </c>
    </row>
    <row r="196" spans="1:21" ht="6" customHeight="1" x14ac:dyDescent="0.3">
      <c r="A196" s="48">
        <v>195</v>
      </c>
      <c r="B196" s="56" t="s">
        <v>215</v>
      </c>
      <c r="C196" s="34" t="str">
        <f>IF(VALUE(Q196)=1,"SUS.Equipamento",IF(VALUE(S196)=1,"SUS.Dispositivo","SUS.Mobília"))</f>
        <v>SUS.Dispositivo</v>
      </c>
      <c r="D196" s="54" t="s">
        <v>1204</v>
      </c>
      <c r="E196" s="55" t="s">
        <v>1205</v>
      </c>
      <c r="F196" s="54" t="s">
        <v>26</v>
      </c>
      <c r="G196" s="55" t="s">
        <v>26</v>
      </c>
      <c r="H196" s="32" t="s">
        <v>26</v>
      </c>
      <c r="I196" s="53" t="s">
        <v>26</v>
      </c>
      <c r="J196" s="32" t="s">
        <v>1079</v>
      </c>
      <c r="K196" s="53" t="str">
        <f>_xlfn.CONCAT("""",B196,"""")</f>
        <v>"EQU.186"</v>
      </c>
      <c r="L196" s="32" t="s">
        <v>1068</v>
      </c>
      <c r="M196" s="53" t="str">
        <f>IFERROR(_xlfn.CONCAT(LEFT(O196,FIND(" ",O196)-1),""""),O196)</f>
        <v>"Resfriador"</v>
      </c>
      <c r="N196" s="32" t="s">
        <v>1025</v>
      </c>
      <c r="O196" s="53" t="s">
        <v>757</v>
      </c>
      <c r="P196" s="32" t="s">
        <v>1080</v>
      </c>
      <c r="Q196" s="8">
        <v>0</v>
      </c>
      <c r="R196" s="32" t="s">
        <v>1081</v>
      </c>
      <c r="S196" s="8">
        <f>IF(AND(Q196=0, U196=0), 1, 0 )</f>
        <v>1</v>
      </c>
      <c r="T196" s="32" t="s">
        <v>1082</v>
      </c>
      <c r="U196" s="8">
        <v>0</v>
      </c>
    </row>
    <row r="197" spans="1:21" ht="6" customHeight="1" x14ac:dyDescent="0.3">
      <c r="A197" s="48">
        <v>196</v>
      </c>
      <c r="B197" s="56" t="s">
        <v>216</v>
      </c>
      <c r="C197" s="34" t="str">
        <f>IF(VALUE(Q197)=1,"SUS.Equipamento",IF(VALUE(S197)=1,"SUS.Dispositivo","SUS.Mobília"))</f>
        <v>SUS.Dispositivo</v>
      </c>
      <c r="D197" s="54" t="s">
        <v>1204</v>
      </c>
      <c r="E197" s="55" t="s">
        <v>1205</v>
      </c>
      <c r="F197" s="54" t="s">
        <v>26</v>
      </c>
      <c r="G197" s="55" t="s">
        <v>26</v>
      </c>
      <c r="H197" s="32" t="s">
        <v>26</v>
      </c>
      <c r="I197" s="53" t="s">
        <v>26</v>
      </c>
      <c r="J197" s="32" t="s">
        <v>1079</v>
      </c>
      <c r="K197" s="53" t="str">
        <f>_xlfn.CONCAT("""",B197,"""")</f>
        <v>"EQU.187"</v>
      </c>
      <c r="L197" s="32" t="s">
        <v>1068</v>
      </c>
      <c r="M197" s="53" t="str">
        <f>IFERROR(_xlfn.CONCAT(LEFT(O197,FIND(" ",O197)-1),""""),O197)</f>
        <v>"Termômetro"</v>
      </c>
      <c r="N197" s="32" t="s">
        <v>1025</v>
      </c>
      <c r="O197" s="53" t="s">
        <v>758</v>
      </c>
      <c r="P197" s="32" t="s">
        <v>1080</v>
      </c>
      <c r="Q197" s="8">
        <v>0</v>
      </c>
      <c r="R197" s="32" t="s">
        <v>1081</v>
      </c>
      <c r="S197" s="8">
        <f>IF(AND(Q197=0, U197=0), 1, 0 )</f>
        <v>1</v>
      </c>
      <c r="T197" s="32" t="s">
        <v>1082</v>
      </c>
      <c r="U197" s="8">
        <v>0</v>
      </c>
    </row>
    <row r="198" spans="1:21" ht="6" customHeight="1" x14ac:dyDescent="0.3">
      <c r="A198" s="48">
        <v>197</v>
      </c>
      <c r="B198" s="56" t="s">
        <v>217</v>
      </c>
      <c r="C198" s="34" t="str">
        <f>IF(VALUE(Q198)=1,"SUS.Equipamento",IF(VALUE(S198)=1,"SUS.Dispositivo","SUS.Mobília"))</f>
        <v>SUS.Dispositivo</v>
      </c>
      <c r="D198" s="54" t="s">
        <v>1204</v>
      </c>
      <c r="E198" s="55" t="s">
        <v>1205</v>
      </c>
      <c r="F198" s="54" t="s">
        <v>26</v>
      </c>
      <c r="G198" s="55" t="s">
        <v>26</v>
      </c>
      <c r="H198" s="32" t="s">
        <v>26</v>
      </c>
      <c r="I198" s="53" t="s">
        <v>26</v>
      </c>
      <c r="J198" s="32" t="s">
        <v>1079</v>
      </c>
      <c r="K198" s="53" t="str">
        <f>_xlfn.CONCAT("""",B198,"""")</f>
        <v>"EQU.188"</v>
      </c>
      <c r="L198" s="32" t="s">
        <v>1068</v>
      </c>
      <c r="M198" s="53" t="str">
        <f>IFERROR(_xlfn.CONCAT(LEFT(O198,FIND(" ",O198)-1),""""),O198)</f>
        <v>"Cronômetro"</v>
      </c>
      <c r="N198" s="32" t="s">
        <v>1025</v>
      </c>
      <c r="O198" s="53" t="s">
        <v>759</v>
      </c>
      <c r="P198" s="32" t="s">
        <v>1080</v>
      </c>
      <c r="Q198" s="8">
        <v>0</v>
      </c>
      <c r="R198" s="32" t="s">
        <v>1081</v>
      </c>
      <c r="S198" s="8">
        <f>IF(AND(Q198=0, U198=0), 1, 0 )</f>
        <v>1</v>
      </c>
      <c r="T198" s="32" t="s">
        <v>1082</v>
      </c>
      <c r="U198" s="8">
        <v>0</v>
      </c>
    </row>
    <row r="199" spans="1:21" ht="6" customHeight="1" x14ac:dyDescent="0.3">
      <c r="A199" s="48">
        <v>198</v>
      </c>
      <c r="B199" s="56" t="s">
        <v>218</v>
      </c>
      <c r="C199" s="34" t="str">
        <f>IF(VALUE(Q199)=1,"SUS.Equipamento",IF(VALUE(S199)=1,"SUS.Dispositivo","SUS.Mobília"))</f>
        <v>SUS.Dispositivo</v>
      </c>
      <c r="D199" s="54" t="s">
        <v>1204</v>
      </c>
      <c r="E199" s="55" t="s">
        <v>1205</v>
      </c>
      <c r="F199" s="54" t="s">
        <v>26</v>
      </c>
      <c r="G199" s="55" t="s">
        <v>26</v>
      </c>
      <c r="H199" s="32" t="s">
        <v>26</v>
      </c>
      <c r="I199" s="53" t="s">
        <v>26</v>
      </c>
      <c r="J199" s="32" t="s">
        <v>1079</v>
      </c>
      <c r="K199" s="53" t="str">
        <f>_xlfn.CONCAT("""",B199,"""")</f>
        <v>"EQU.189"</v>
      </c>
      <c r="L199" s="32" t="s">
        <v>1068</v>
      </c>
      <c r="M199" s="53" t="str">
        <f>IFERROR(_xlfn.CONCAT(LEFT(O199,FIND(" ",O199)-1),""""),O199)</f>
        <v>"Diapasão"</v>
      </c>
      <c r="N199" s="32" t="s">
        <v>1025</v>
      </c>
      <c r="O199" s="53" t="s">
        <v>760</v>
      </c>
      <c r="P199" s="32" t="s">
        <v>1080</v>
      </c>
      <c r="Q199" s="8">
        <v>0</v>
      </c>
      <c r="R199" s="32" t="s">
        <v>1081</v>
      </c>
      <c r="S199" s="8">
        <f>IF(AND(Q199=0, U199=0), 1, 0 )</f>
        <v>1</v>
      </c>
      <c r="T199" s="32" t="s">
        <v>1082</v>
      </c>
      <c r="U199" s="8">
        <v>0</v>
      </c>
    </row>
    <row r="200" spans="1:21" ht="6" customHeight="1" x14ac:dyDescent="0.3">
      <c r="A200" s="48">
        <v>199</v>
      </c>
      <c r="B200" s="56" t="s">
        <v>219</v>
      </c>
      <c r="C200" s="34" t="str">
        <f>IF(VALUE(Q200)=1,"SUS.Equipamento",IF(VALUE(S200)=1,"SUS.Dispositivo","SUS.Mobília"))</f>
        <v>SUS.Dispositivo</v>
      </c>
      <c r="D200" s="54" t="s">
        <v>1204</v>
      </c>
      <c r="E200" s="55" t="s">
        <v>1205</v>
      </c>
      <c r="F200" s="54" t="s">
        <v>1186</v>
      </c>
      <c r="G200" s="55" t="s">
        <v>1182</v>
      </c>
      <c r="H200" s="32" t="s">
        <v>26</v>
      </c>
      <c r="I200" s="53" t="s">
        <v>26</v>
      </c>
      <c r="J200" s="32" t="s">
        <v>1079</v>
      </c>
      <c r="K200" s="53" t="str">
        <f>_xlfn.CONCAT("""",B200,"""")</f>
        <v>"EQU.190"</v>
      </c>
      <c r="L200" s="32" t="s">
        <v>1068</v>
      </c>
      <c r="M200" s="53" t="str">
        <f>IFERROR(_xlfn.CONCAT(LEFT(O200,FIND(" ",O200)-1),""""),O200)</f>
        <v>"Eletroencefalógrafo"</v>
      </c>
      <c r="N200" s="32" t="s">
        <v>1025</v>
      </c>
      <c r="O200" s="53" t="s">
        <v>761</v>
      </c>
      <c r="P200" s="32" t="s">
        <v>1080</v>
      </c>
      <c r="Q200" s="8">
        <v>0</v>
      </c>
      <c r="R200" s="32" t="s">
        <v>1081</v>
      </c>
      <c r="S200" s="8">
        <f>IF(AND(Q200=0, U200=0), 1, 0 )</f>
        <v>1</v>
      </c>
      <c r="T200" s="32" t="s">
        <v>1082</v>
      </c>
      <c r="U200" s="8">
        <v>0</v>
      </c>
    </row>
    <row r="201" spans="1:21" ht="6" customHeight="1" x14ac:dyDescent="0.3">
      <c r="A201" s="48">
        <v>200</v>
      </c>
      <c r="B201" s="56" t="s">
        <v>220</v>
      </c>
      <c r="C201" s="34" t="str">
        <f>IF(VALUE(Q201)=1,"SUS.Equipamento",IF(VALUE(S201)=1,"SUS.Dispositivo","SUS.Mobília"))</f>
        <v>SUS.Equipamento</v>
      </c>
      <c r="D201" s="54" t="s">
        <v>1204</v>
      </c>
      <c r="E201" s="55" t="s">
        <v>1205</v>
      </c>
      <c r="F201" s="54" t="s">
        <v>26</v>
      </c>
      <c r="G201" s="55" t="s">
        <v>26</v>
      </c>
      <c r="H201" s="32" t="s">
        <v>26</v>
      </c>
      <c r="I201" s="53" t="s">
        <v>26</v>
      </c>
      <c r="J201" s="32" t="s">
        <v>1079</v>
      </c>
      <c r="K201" s="53" t="str">
        <f>_xlfn.CONCAT("""",B201,"""")</f>
        <v>"EQU.191"</v>
      </c>
      <c r="L201" s="32" t="s">
        <v>1068</v>
      </c>
      <c r="M201" s="53" t="str">
        <f>IFERROR(_xlfn.CONCAT(LEFT(O201,FIND(" ",O201)-1),""""),O201)</f>
        <v>"Fotoestimulador"</v>
      </c>
      <c r="N201" s="32" t="s">
        <v>1025</v>
      </c>
      <c r="O201" s="53" t="s">
        <v>1041</v>
      </c>
      <c r="P201" s="32" t="s">
        <v>1080</v>
      </c>
      <c r="Q201" s="8">
        <v>1</v>
      </c>
      <c r="R201" s="32" t="s">
        <v>1081</v>
      </c>
      <c r="S201" s="8">
        <f>IF(AND(Q201=0, U201=0), 1, 0 )</f>
        <v>0</v>
      </c>
      <c r="T201" s="32" t="s">
        <v>1082</v>
      </c>
      <c r="U201" s="8">
        <v>0</v>
      </c>
    </row>
    <row r="202" spans="1:21" ht="6" customHeight="1" x14ac:dyDescent="0.3">
      <c r="A202" s="48">
        <v>201</v>
      </c>
      <c r="B202" s="56" t="s">
        <v>221</v>
      </c>
      <c r="C202" s="34" t="str">
        <f>IF(VALUE(Q202)=1,"SUS.Equipamento",IF(VALUE(S202)=1,"SUS.Dispositivo","SUS.Mobília"))</f>
        <v>SUS.Dispositivo</v>
      </c>
      <c r="D202" s="54" t="s">
        <v>1204</v>
      </c>
      <c r="E202" s="55" t="s">
        <v>1205</v>
      </c>
      <c r="F202" s="54" t="s">
        <v>26</v>
      </c>
      <c r="G202" s="55" t="s">
        <v>26</v>
      </c>
      <c r="H202" s="32" t="s">
        <v>26</v>
      </c>
      <c r="I202" s="53" t="s">
        <v>26</v>
      </c>
      <c r="J202" s="32" t="s">
        <v>1079</v>
      </c>
      <c r="K202" s="53" t="str">
        <f>_xlfn.CONCAT("""",B202,"""")</f>
        <v>"EQU.192"</v>
      </c>
      <c r="L202" s="32" t="s">
        <v>1068</v>
      </c>
      <c r="M202" s="53" t="str">
        <f>IFERROR(_xlfn.CONCAT(LEFT(O202,FIND(" ",O202)-1),""""),O202)</f>
        <v>"Bico"</v>
      </c>
      <c r="N202" s="32" t="s">
        <v>1025</v>
      </c>
      <c r="O202" s="53" t="s">
        <v>1042</v>
      </c>
      <c r="P202" s="32" t="s">
        <v>1080</v>
      </c>
      <c r="Q202" s="8">
        <v>0</v>
      </c>
      <c r="R202" s="32" t="s">
        <v>1081</v>
      </c>
      <c r="S202" s="8">
        <f>IF(AND(Q202=0, U202=0), 1, 0 )</f>
        <v>1</v>
      </c>
      <c r="T202" s="32" t="s">
        <v>1082</v>
      </c>
      <c r="U202" s="8">
        <v>0</v>
      </c>
    </row>
    <row r="203" spans="1:21" ht="6" customHeight="1" x14ac:dyDescent="0.3">
      <c r="A203" s="48">
        <v>202</v>
      </c>
      <c r="B203" s="56" t="s">
        <v>222</v>
      </c>
      <c r="C203" s="34" t="str">
        <f>IF(VALUE(Q203)=1,"SUS.Equipamento",IF(VALUE(S203)=1,"SUS.Dispositivo","SUS.Mobília"))</f>
        <v>SUS.Dispositivo</v>
      </c>
      <c r="D203" s="54" t="s">
        <v>1204</v>
      </c>
      <c r="E203" s="55" t="s">
        <v>1205</v>
      </c>
      <c r="F203" s="54" t="s">
        <v>26</v>
      </c>
      <c r="G203" s="55" t="s">
        <v>26</v>
      </c>
      <c r="H203" s="32" t="s">
        <v>26</v>
      </c>
      <c r="I203" s="53" t="s">
        <v>26</v>
      </c>
      <c r="J203" s="32" t="s">
        <v>1079</v>
      </c>
      <c r="K203" s="53" t="str">
        <f>_xlfn.CONCAT("""",B203,"""")</f>
        <v>"EQU.193"</v>
      </c>
      <c r="L203" s="32" t="s">
        <v>1068</v>
      </c>
      <c r="M203" s="53" t="str">
        <f>IFERROR(_xlfn.CONCAT(LEFT(O203,FIND(" ",O203)-1),""""),O203)</f>
        <v>"Código"</v>
      </c>
      <c r="N203" s="32" t="s">
        <v>1025</v>
      </c>
      <c r="O203" s="53" t="s">
        <v>741</v>
      </c>
      <c r="P203" s="32" t="s">
        <v>1080</v>
      </c>
      <c r="Q203" s="8">
        <v>0</v>
      </c>
      <c r="R203" s="32" t="s">
        <v>1081</v>
      </c>
      <c r="S203" s="8">
        <f>IF(AND(Q203=0, U203=0), 1, 0 )</f>
        <v>1</v>
      </c>
      <c r="T203" s="32" t="s">
        <v>1082</v>
      </c>
      <c r="U203" s="8">
        <v>0</v>
      </c>
    </row>
    <row r="204" spans="1:21" ht="6" customHeight="1" x14ac:dyDescent="0.3">
      <c r="A204" s="48">
        <v>203</v>
      </c>
      <c r="B204" s="56" t="s">
        <v>223</v>
      </c>
      <c r="C204" s="34" t="str">
        <f>IF(VALUE(Q204)=1,"SUS.Equipamento",IF(VALUE(S204)=1,"SUS.Dispositivo","SUS.Mobília"))</f>
        <v>SUS.Equipamento</v>
      </c>
      <c r="D204" s="54" t="s">
        <v>1204</v>
      </c>
      <c r="E204" s="55" t="s">
        <v>1205</v>
      </c>
      <c r="F204" s="54" t="s">
        <v>26</v>
      </c>
      <c r="G204" s="55" t="s">
        <v>26</v>
      </c>
      <c r="H204" s="32" t="s">
        <v>26</v>
      </c>
      <c r="I204" s="53" t="s">
        <v>26</v>
      </c>
      <c r="J204" s="32" t="s">
        <v>1079</v>
      </c>
      <c r="K204" s="53" t="str">
        <f>_xlfn.CONCAT("""",B204,"""")</f>
        <v>"EQU.194"</v>
      </c>
      <c r="L204" s="32" t="s">
        <v>1068</v>
      </c>
      <c r="M204" s="53" t="str">
        <f>IFERROR(_xlfn.CONCAT(LEFT(O204,FIND(" ",O204)-1),""""),O204)</f>
        <v>"Máquinas"</v>
      </c>
      <c r="N204" s="32" t="s">
        <v>1025</v>
      </c>
      <c r="O204" s="53" t="s">
        <v>762</v>
      </c>
      <c r="P204" s="32" t="s">
        <v>1080</v>
      </c>
      <c r="Q204" s="8">
        <v>1</v>
      </c>
      <c r="R204" s="32" t="s">
        <v>1081</v>
      </c>
      <c r="S204" s="8">
        <f>IF(AND(Q204=0, U204=0), 1, 0 )</f>
        <v>0</v>
      </c>
      <c r="T204" s="32" t="s">
        <v>1082</v>
      </c>
      <c r="U204" s="8">
        <v>0</v>
      </c>
    </row>
    <row r="205" spans="1:21" ht="6" customHeight="1" x14ac:dyDescent="0.3">
      <c r="A205" s="48">
        <v>204</v>
      </c>
      <c r="B205" s="56" t="s">
        <v>224</v>
      </c>
      <c r="C205" s="34" t="str">
        <f>IF(VALUE(Q205)=1,"SUS.Equipamento",IF(VALUE(S205)=1,"SUS.Dispositivo","SUS.Mobília"))</f>
        <v>SUS.Dispositivo</v>
      </c>
      <c r="D205" s="54" t="s">
        <v>1204</v>
      </c>
      <c r="E205" s="55" t="s">
        <v>1205</v>
      </c>
      <c r="F205" s="54" t="s">
        <v>26</v>
      </c>
      <c r="G205" s="55" t="s">
        <v>26</v>
      </c>
      <c r="H205" s="32" t="s">
        <v>26</v>
      </c>
      <c r="I205" s="53" t="s">
        <v>26</v>
      </c>
      <c r="J205" s="32" t="s">
        <v>1079</v>
      </c>
      <c r="K205" s="53" t="str">
        <f>_xlfn.CONCAT("""",B205,"""")</f>
        <v>"EQU.195"</v>
      </c>
      <c r="L205" s="32" t="s">
        <v>1068</v>
      </c>
      <c r="M205" s="53" t="str">
        <f>IFERROR(_xlfn.CONCAT(LEFT(O205,FIND(" ",O205)-1),""""),O205)</f>
        <v>"Banho"</v>
      </c>
      <c r="N205" s="32" t="s">
        <v>1025</v>
      </c>
      <c r="O205" s="53" t="s">
        <v>1174</v>
      </c>
      <c r="P205" s="32" t="s">
        <v>1080</v>
      </c>
      <c r="Q205" s="8">
        <v>0</v>
      </c>
      <c r="R205" s="32" t="s">
        <v>1081</v>
      </c>
      <c r="S205" s="8">
        <f>IF(AND(Q205=0, U205=0), 1, 0 )</f>
        <v>1</v>
      </c>
      <c r="T205" s="32" t="s">
        <v>1082</v>
      </c>
      <c r="U205" s="8">
        <v>0</v>
      </c>
    </row>
    <row r="206" spans="1:21" ht="6" customHeight="1" x14ac:dyDescent="0.3">
      <c r="A206" s="48">
        <v>205</v>
      </c>
      <c r="B206" s="56" t="s">
        <v>225</v>
      </c>
      <c r="C206" s="34" t="str">
        <f>IF(VALUE(Q206)=1,"SUS.Equipamento",IF(VALUE(S206)=1,"SUS.Dispositivo","SUS.Mobília"))</f>
        <v>SUS.Dispositivo</v>
      </c>
      <c r="D206" s="54" t="s">
        <v>1204</v>
      </c>
      <c r="E206" s="55" t="s">
        <v>1205</v>
      </c>
      <c r="F206" s="54" t="s">
        <v>26</v>
      </c>
      <c r="G206" s="55" t="s">
        <v>26</v>
      </c>
      <c r="H206" s="32" t="s">
        <v>26</v>
      </c>
      <c r="I206" s="53" t="s">
        <v>26</v>
      </c>
      <c r="J206" s="32" t="s">
        <v>1079</v>
      </c>
      <c r="K206" s="53" t="str">
        <f>_xlfn.CONCAT("""",B206,"""")</f>
        <v>"EQU.196"</v>
      </c>
      <c r="L206" s="32" t="s">
        <v>1068</v>
      </c>
      <c r="M206" s="53" t="str">
        <f>IFERROR(_xlfn.CONCAT(LEFT(O206,FIND(" ",O206)-1),""""),O206)</f>
        <v>"Rotor"</v>
      </c>
      <c r="N206" s="32" t="s">
        <v>1025</v>
      </c>
      <c r="O206" s="53" t="s">
        <v>763</v>
      </c>
      <c r="P206" s="32" t="s">
        <v>1080</v>
      </c>
      <c r="Q206" s="8">
        <v>0</v>
      </c>
      <c r="R206" s="32" t="s">
        <v>1081</v>
      </c>
      <c r="S206" s="8">
        <f>IF(AND(Q206=0, U206=0), 1, 0 )</f>
        <v>1</v>
      </c>
      <c r="T206" s="32" t="s">
        <v>1082</v>
      </c>
      <c r="U206" s="8">
        <v>0</v>
      </c>
    </row>
    <row r="207" spans="1:21" ht="6" customHeight="1" x14ac:dyDescent="0.3">
      <c r="A207" s="48">
        <v>206</v>
      </c>
      <c r="B207" s="56" t="s">
        <v>226</v>
      </c>
      <c r="C207" s="34" t="str">
        <f>IF(VALUE(Q207)=1,"SUS.Equipamento",IF(VALUE(S207)=1,"SUS.Dispositivo","SUS.Mobília"))</f>
        <v>SUS.Dispositivo</v>
      </c>
      <c r="D207" s="54" t="s">
        <v>1204</v>
      </c>
      <c r="E207" s="55" t="s">
        <v>1205</v>
      </c>
      <c r="F207" s="54" t="s">
        <v>26</v>
      </c>
      <c r="G207" s="55" t="s">
        <v>26</v>
      </c>
      <c r="H207" s="32" t="s">
        <v>26</v>
      </c>
      <c r="I207" s="53" t="s">
        <v>26</v>
      </c>
      <c r="J207" s="32" t="s">
        <v>1079</v>
      </c>
      <c r="K207" s="53" t="str">
        <f>_xlfn.CONCAT("""",B207,"""")</f>
        <v>"EQU.197"</v>
      </c>
      <c r="L207" s="32" t="s">
        <v>1068</v>
      </c>
      <c r="M207" s="53" t="str">
        <f>IFERROR(_xlfn.CONCAT(LEFT(O207,FIND(" ",O207)-1),""""),O207)</f>
        <v>"Capela"</v>
      </c>
      <c r="N207" s="32" t="s">
        <v>1025</v>
      </c>
      <c r="O207" s="53" t="s">
        <v>764</v>
      </c>
      <c r="P207" s="32" t="s">
        <v>1080</v>
      </c>
      <c r="Q207" s="8">
        <v>0</v>
      </c>
      <c r="R207" s="32" t="s">
        <v>1081</v>
      </c>
      <c r="S207" s="8">
        <f>IF(AND(Q207=0, U207=0), 1, 0 )</f>
        <v>1</v>
      </c>
      <c r="T207" s="32" t="s">
        <v>1082</v>
      </c>
      <c r="U207" s="8">
        <v>0</v>
      </c>
    </row>
    <row r="208" spans="1:21" ht="6" customHeight="1" x14ac:dyDescent="0.3">
      <c r="A208" s="48">
        <v>207</v>
      </c>
      <c r="B208" s="56" t="s">
        <v>227</v>
      </c>
      <c r="C208" s="34" t="str">
        <f>IF(VALUE(Q208)=1,"SUS.Equipamento",IF(VALUE(S208)=1,"SUS.Dispositivo","SUS.Mobília"))</f>
        <v>SUS.Dispositivo</v>
      </c>
      <c r="D208" s="54" t="s">
        <v>1204</v>
      </c>
      <c r="E208" s="55" t="s">
        <v>1205</v>
      </c>
      <c r="F208" s="54" t="s">
        <v>26</v>
      </c>
      <c r="G208" s="55" t="s">
        <v>26</v>
      </c>
      <c r="H208" s="32" t="s">
        <v>26</v>
      </c>
      <c r="I208" s="53" t="s">
        <v>26</v>
      </c>
      <c r="J208" s="32" t="s">
        <v>1079</v>
      </c>
      <c r="K208" s="53" t="str">
        <f>_xlfn.CONCAT("""",B208,"""")</f>
        <v>"EQU.198"</v>
      </c>
      <c r="L208" s="32" t="s">
        <v>1068</v>
      </c>
      <c r="M208" s="53" t="str">
        <f>IFERROR(_xlfn.CONCAT(LEFT(O208,FIND(" ",O208)-1),""""),O208)</f>
        <v>"Medidor"</v>
      </c>
      <c r="N208" s="32" t="s">
        <v>1025</v>
      </c>
      <c r="O208" s="53" t="s">
        <v>765</v>
      </c>
      <c r="P208" s="32" t="s">
        <v>1080</v>
      </c>
      <c r="Q208" s="8">
        <v>0</v>
      </c>
      <c r="R208" s="32" t="s">
        <v>1081</v>
      </c>
      <c r="S208" s="8">
        <f>IF(AND(Q208=0, U208=0), 1, 0 )</f>
        <v>1</v>
      </c>
      <c r="T208" s="32" t="s">
        <v>1082</v>
      </c>
      <c r="U208" s="8">
        <v>0</v>
      </c>
    </row>
    <row r="209" spans="1:21" ht="6" customHeight="1" x14ac:dyDescent="0.3">
      <c r="A209" s="48">
        <v>208</v>
      </c>
      <c r="B209" s="56" t="s">
        <v>228</v>
      </c>
      <c r="C209" s="34" t="str">
        <f>IF(VALUE(Q209)=1,"SUS.Equipamento",IF(VALUE(S209)=1,"SUS.Dispositivo","SUS.Mobília"))</f>
        <v>SUS.Dispositivo</v>
      </c>
      <c r="D209" s="54" t="s">
        <v>1204</v>
      </c>
      <c r="E209" s="55" t="s">
        <v>1205</v>
      </c>
      <c r="F209" s="54" t="s">
        <v>26</v>
      </c>
      <c r="G209" s="55" t="s">
        <v>26</v>
      </c>
      <c r="H209" s="32" t="s">
        <v>26</v>
      </c>
      <c r="I209" s="53" t="s">
        <v>26</v>
      </c>
      <c r="J209" s="32" t="s">
        <v>1079</v>
      </c>
      <c r="K209" s="53" t="str">
        <f>_xlfn.CONCAT("""",B209,"""")</f>
        <v>"EQU.199"</v>
      </c>
      <c r="L209" s="32" t="s">
        <v>1068</v>
      </c>
      <c r="M209" s="53" t="str">
        <f>IFERROR(_xlfn.CONCAT(LEFT(O209,FIND(" ",O209)-1),""""),O209)</f>
        <v>"Código"</v>
      </c>
      <c r="N209" s="32" t="s">
        <v>1025</v>
      </c>
      <c r="O209" s="53" t="s">
        <v>741</v>
      </c>
      <c r="P209" s="32" t="s">
        <v>1080</v>
      </c>
      <c r="Q209" s="8">
        <v>0</v>
      </c>
      <c r="R209" s="32" t="s">
        <v>1081</v>
      </c>
      <c r="S209" s="8">
        <f>IF(AND(Q209=0, U209=0), 1, 0 )</f>
        <v>1</v>
      </c>
      <c r="T209" s="32" t="s">
        <v>1082</v>
      </c>
      <c r="U209" s="8">
        <v>0</v>
      </c>
    </row>
    <row r="210" spans="1:21" ht="6" customHeight="1" x14ac:dyDescent="0.3">
      <c r="A210" s="48">
        <v>209</v>
      </c>
      <c r="B210" s="56" t="s">
        <v>229</v>
      </c>
      <c r="C210" s="34" t="str">
        <f>IF(VALUE(Q210)=1,"SUS.Equipamento",IF(VALUE(S210)=1,"SUS.Dispositivo","SUS.Mobília"))</f>
        <v>SUS.Dispositivo</v>
      </c>
      <c r="D210" s="54" t="s">
        <v>1204</v>
      </c>
      <c r="E210" s="55" t="s">
        <v>1205</v>
      </c>
      <c r="F210" s="54" t="s">
        <v>26</v>
      </c>
      <c r="G210" s="55" t="s">
        <v>26</v>
      </c>
      <c r="H210" s="32" t="s">
        <v>26</v>
      </c>
      <c r="I210" s="53" t="s">
        <v>26</v>
      </c>
      <c r="J210" s="32" t="s">
        <v>1079</v>
      </c>
      <c r="K210" s="53" t="str">
        <f>_xlfn.CONCAT("""",B210,"""")</f>
        <v>"EQU.200"</v>
      </c>
      <c r="L210" s="32" t="s">
        <v>1068</v>
      </c>
      <c r="M210" s="53" t="str">
        <f>IFERROR(_xlfn.CONCAT(LEFT(O210,FIND(" ",O210)-1),""""),O210)</f>
        <v>"Termo"</v>
      </c>
      <c r="N210" s="32" t="s">
        <v>1025</v>
      </c>
      <c r="O210" s="53" t="s">
        <v>766</v>
      </c>
      <c r="P210" s="32" t="s">
        <v>1080</v>
      </c>
      <c r="Q210" s="8">
        <v>0</v>
      </c>
      <c r="R210" s="32" t="s">
        <v>1081</v>
      </c>
      <c r="S210" s="8">
        <f>IF(AND(Q210=0, U210=0), 1, 0 )</f>
        <v>1</v>
      </c>
      <c r="T210" s="32" t="s">
        <v>1082</v>
      </c>
      <c r="U210" s="8">
        <v>0</v>
      </c>
    </row>
    <row r="211" spans="1:21" ht="6" customHeight="1" x14ac:dyDescent="0.3">
      <c r="A211" s="48">
        <v>210</v>
      </c>
      <c r="B211" s="56" t="s">
        <v>230</v>
      </c>
      <c r="C211" s="34" t="str">
        <f>IF(VALUE(Q211)=1,"SUS.Equipamento",IF(VALUE(S211)=1,"SUS.Dispositivo","SUS.Mobília"))</f>
        <v>SUS.Dispositivo</v>
      </c>
      <c r="D211" s="54" t="s">
        <v>1204</v>
      </c>
      <c r="E211" s="55" t="s">
        <v>1205</v>
      </c>
      <c r="F211" s="54" t="s">
        <v>26</v>
      </c>
      <c r="G211" s="55" t="s">
        <v>26</v>
      </c>
      <c r="H211" s="32" t="s">
        <v>26</v>
      </c>
      <c r="I211" s="53" t="s">
        <v>26</v>
      </c>
      <c r="J211" s="32" t="s">
        <v>1079</v>
      </c>
      <c r="K211" s="53" t="str">
        <f>_xlfn.CONCAT("""",B211,"""")</f>
        <v>"EQU.201"</v>
      </c>
      <c r="L211" s="32" t="s">
        <v>1068</v>
      </c>
      <c r="M211" s="53" t="str">
        <f>IFERROR(_xlfn.CONCAT(LEFT(O211,FIND(" ",O211)-1),""""),O211)</f>
        <v>"Sistema"</v>
      </c>
      <c r="N211" s="32" t="s">
        <v>1025</v>
      </c>
      <c r="O211" s="53" t="s">
        <v>767</v>
      </c>
      <c r="P211" s="32" t="s">
        <v>1080</v>
      </c>
      <c r="Q211" s="8">
        <v>0</v>
      </c>
      <c r="R211" s="32" t="s">
        <v>1081</v>
      </c>
      <c r="S211" s="8">
        <f>IF(AND(Q211=0, U211=0), 1, 0 )</f>
        <v>1</v>
      </c>
      <c r="T211" s="32" t="s">
        <v>1082</v>
      </c>
      <c r="U211" s="8">
        <v>0</v>
      </c>
    </row>
    <row r="212" spans="1:21" ht="6" customHeight="1" x14ac:dyDescent="0.3">
      <c r="A212" s="48">
        <v>211</v>
      </c>
      <c r="B212" s="56" t="s">
        <v>231</v>
      </c>
      <c r="C212" s="34" t="str">
        <f>IF(VALUE(Q212)=1,"SUS.Equipamento",IF(VALUE(S212)=1,"SUS.Dispositivo","SUS.Mobília"))</f>
        <v>SUS.Dispositivo</v>
      </c>
      <c r="D212" s="54" t="s">
        <v>1204</v>
      </c>
      <c r="E212" s="55" t="s">
        <v>1205</v>
      </c>
      <c r="F212" s="54" t="s">
        <v>26</v>
      </c>
      <c r="G212" s="55" t="s">
        <v>26</v>
      </c>
      <c r="H212" s="32" t="s">
        <v>26</v>
      </c>
      <c r="I212" s="53" t="s">
        <v>26</v>
      </c>
      <c r="J212" s="32" t="s">
        <v>1079</v>
      </c>
      <c r="K212" s="53" t="str">
        <f>_xlfn.CONCAT("""",B212,"""")</f>
        <v>"EQU.202"</v>
      </c>
      <c r="L212" s="32" t="s">
        <v>1068</v>
      </c>
      <c r="M212" s="53" t="str">
        <f>IFERROR(_xlfn.CONCAT(LEFT(O212,FIND(" ",O212)-1),""""),O212)</f>
        <v>"Coluna"</v>
      </c>
      <c r="N212" s="32" t="s">
        <v>1025</v>
      </c>
      <c r="O212" s="53" t="s">
        <v>768</v>
      </c>
      <c r="P212" s="32" t="s">
        <v>1080</v>
      </c>
      <c r="Q212" s="8">
        <v>0</v>
      </c>
      <c r="R212" s="32" t="s">
        <v>1081</v>
      </c>
      <c r="S212" s="8">
        <f>IF(AND(Q212=0, U212=0), 1, 0 )</f>
        <v>1</v>
      </c>
      <c r="T212" s="32" t="s">
        <v>1082</v>
      </c>
      <c r="U212" s="8">
        <v>0</v>
      </c>
    </row>
    <row r="213" spans="1:21" ht="6" customHeight="1" x14ac:dyDescent="0.3">
      <c r="A213" s="48">
        <v>212</v>
      </c>
      <c r="B213" s="56" t="s">
        <v>232</v>
      </c>
      <c r="C213" s="34" t="str">
        <f>IF(VALUE(Q213)=1,"SUS.Equipamento",IF(VALUE(S213)=1,"SUS.Dispositivo","SUS.Mobília"))</f>
        <v>SUS.Dispositivo</v>
      </c>
      <c r="D213" s="54" t="s">
        <v>1204</v>
      </c>
      <c r="E213" s="55" t="s">
        <v>1205</v>
      </c>
      <c r="F213" s="54" t="s">
        <v>26</v>
      </c>
      <c r="G213" s="55" t="s">
        <v>26</v>
      </c>
      <c r="H213" s="32" t="s">
        <v>26</v>
      </c>
      <c r="I213" s="53" t="s">
        <v>26</v>
      </c>
      <c r="J213" s="32" t="s">
        <v>1079</v>
      </c>
      <c r="K213" s="53" t="str">
        <f>_xlfn.CONCAT("""",B213,"""")</f>
        <v>"EQU.203"</v>
      </c>
      <c r="L213" s="32" t="s">
        <v>1068</v>
      </c>
      <c r="M213" s="53" t="str">
        <f>IFERROR(_xlfn.CONCAT(LEFT(O213,FIND(" ",O213)-1),""""),O213)</f>
        <v>"Sistema"</v>
      </c>
      <c r="N213" s="32" t="s">
        <v>1025</v>
      </c>
      <c r="O213" s="53" t="s">
        <v>769</v>
      </c>
      <c r="P213" s="32" t="s">
        <v>1080</v>
      </c>
      <c r="Q213" s="8">
        <v>0</v>
      </c>
      <c r="R213" s="32" t="s">
        <v>1081</v>
      </c>
      <c r="S213" s="8">
        <f>IF(AND(Q213=0, U213=0), 1, 0 )</f>
        <v>1</v>
      </c>
      <c r="T213" s="32" t="s">
        <v>1082</v>
      </c>
      <c r="U213" s="8">
        <v>0</v>
      </c>
    </row>
    <row r="214" spans="1:21" ht="6" customHeight="1" x14ac:dyDescent="0.3">
      <c r="A214" s="48">
        <v>213</v>
      </c>
      <c r="B214" s="56" t="s">
        <v>233</v>
      </c>
      <c r="C214" s="34" t="str">
        <f>IF(VALUE(Q214)=1,"SUS.Equipamento",IF(VALUE(S214)=1,"SUS.Dispositivo","SUS.Mobília"))</f>
        <v>SUS.Dispositivo</v>
      </c>
      <c r="D214" s="54" t="s">
        <v>1204</v>
      </c>
      <c r="E214" s="55" t="s">
        <v>1205</v>
      </c>
      <c r="F214" s="54" t="s">
        <v>26</v>
      </c>
      <c r="G214" s="55" t="s">
        <v>26</v>
      </c>
      <c r="H214" s="32" t="s">
        <v>26</v>
      </c>
      <c r="I214" s="53" t="s">
        <v>26</v>
      </c>
      <c r="J214" s="32" t="s">
        <v>1079</v>
      </c>
      <c r="K214" s="53" t="str">
        <f>_xlfn.CONCAT("""",B214,"""")</f>
        <v>"EQU.204"</v>
      </c>
      <c r="L214" s="32" t="s">
        <v>1068</v>
      </c>
      <c r="M214" s="53" t="str">
        <f>IFERROR(_xlfn.CONCAT(LEFT(O214,FIND(" ",O214)-1),""""),O214)</f>
        <v>"Evaporador"</v>
      </c>
      <c r="N214" s="32" t="s">
        <v>1025</v>
      </c>
      <c r="O214" s="53" t="s">
        <v>1091</v>
      </c>
      <c r="P214" s="32" t="s">
        <v>1080</v>
      </c>
      <c r="Q214" s="8">
        <v>0</v>
      </c>
      <c r="R214" s="32" t="s">
        <v>1081</v>
      </c>
      <c r="S214" s="8">
        <f>IF(AND(Q214=0, U214=0), 1, 0 )</f>
        <v>1</v>
      </c>
      <c r="T214" s="32" t="s">
        <v>1082</v>
      </c>
      <c r="U214" s="8">
        <v>0</v>
      </c>
    </row>
    <row r="215" spans="1:21" ht="6" customHeight="1" x14ac:dyDescent="0.3">
      <c r="A215" s="48">
        <v>214</v>
      </c>
      <c r="B215" s="56" t="s">
        <v>234</v>
      </c>
      <c r="C215" s="34" t="str">
        <f>IF(VALUE(Q215)=1,"SUS.Equipamento",IF(VALUE(S215)=1,"SUS.Dispositivo","SUS.Mobília"))</f>
        <v>SUS.Equipamento</v>
      </c>
      <c r="D215" s="54" t="s">
        <v>1204</v>
      </c>
      <c r="E215" s="55" t="s">
        <v>1205</v>
      </c>
      <c r="F215" s="54" t="s">
        <v>26</v>
      </c>
      <c r="G215" s="55" t="s">
        <v>26</v>
      </c>
      <c r="H215" s="32" t="s">
        <v>26</v>
      </c>
      <c r="I215" s="53" t="s">
        <v>26</v>
      </c>
      <c r="J215" s="32" t="s">
        <v>1079</v>
      </c>
      <c r="K215" s="53" t="str">
        <f>_xlfn.CONCAT("""",B215,"""")</f>
        <v>"EQU.205"</v>
      </c>
      <c r="L215" s="32" t="s">
        <v>1068</v>
      </c>
      <c r="M215" s="53" t="str">
        <f>IFERROR(_xlfn.CONCAT(LEFT(O215,FIND(" ",O215)-1),""""),O215)</f>
        <v>"Freezer"</v>
      </c>
      <c r="N215" s="32" t="s">
        <v>1025</v>
      </c>
      <c r="O215" s="53" t="s">
        <v>770</v>
      </c>
      <c r="P215" s="32" t="s">
        <v>1080</v>
      </c>
      <c r="Q215" s="8">
        <v>1</v>
      </c>
      <c r="R215" s="32" t="s">
        <v>1081</v>
      </c>
      <c r="S215" s="8">
        <f>IF(AND(Q215=0, U215=0), 1, 0 )</f>
        <v>0</v>
      </c>
      <c r="T215" s="32" t="s">
        <v>1082</v>
      </c>
      <c r="U215" s="8">
        <v>0</v>
      </c>
    </row>
    <row r="216" spans="1:21" ht="6" customHeight="1" x14ac:dyDescent="0.3">
      <c r="A216" s="48">
        <v>215</v>
      </c>
      <c r="B216" s="56" t="s">
        <v>235</v>
      </c>
      <c r="C216" s="34" t="str">
        <f>IF(VALUE(Q216)=1,"SUS.Equipamento",IF(VALUE(S216)=1,"SUS.Dispositivo","SUS.Mobília"))</f>
        <v>SUS.Dispositivo</v>
      </c>
      <c r="D216" s="54" t="s">
        <v>1204</v>
      </c>
      <c r="E216" s="55" t="s">
        <v>1205</v>
      </c>
      <c r="F216" s="54" t="s">
        <v>26</v>
      </c>
      <c r="G216" s="55" t="s">
        <v>26</v>
      </c>
      <c r="H216" s="32" t="s">
        <v>26</v>
      </c>
      <c r="I216" s="53" t="s">
        <v>26</v>
      </c>
      <c r="J216" s="32" t="s">
        <v>1079</v>
      </c>
      <c r="K216" s="53" t="str">
        <f>_xlfn.CONCAT("""",B216,"""")</f>
        <v>"EQU.206"</v>
      </c>
      <c r="L216" s="32" t="s">
        <v>1068</v>
      </c>
      <c r="M216" s="53" t="str">
        <f>IFERROR(_xlfn.CONCAT(LEFT(O216,FIND(" ",O216)-1),""""),O216)</f>
        <v>"Código"</v>
      </c>
      <c r="N216" s="32" t="s">
        <v>1025</v>
      </c>
      <c r="O216" s="53" t="s">
        <v>741</v>
      </c>
      <c r="P216" s="32" t="s">
        <v>1080</v>
      </c>
      <c r="Q216" s="8">
        <v>0</v>
      </c>
      <c r="R216" s="32" t="s">
        <v>1081</v>
      </c>
      <c r="S216" s="8">
        <f>IF(AND(Q216=0, U216=0), 1, 0 )</f>
        <v>1</v>
      </c>
      <c r="T216" s="32" t="s">
        <v>1082</v>
      </c>
      <c r="U216" s="8">
        <v>0</v>
      </c>
    </row>
    <row r="217" spans="1:21" ht="6" customHeight="1" x14ac:dyDescent="0.3">
      <c r="A217" s="48">
        <v>216</v>
      </c>
      <c r="B217" s="56" t="s">
        <v>236</v>
      </c>
      <c r="C217" s="34" t="str">
        <f>IF(VALUE(Q217)=1,"SUS.Equipamento",IF(VALUE(S217)=1,"SUS.Dispositivo","SUS.Mobília"))</f>
        <v>SUS.Equipamento</v>
      </c>
      <c r="D217" s="54" t="s">
        <v>1204</v>
      </c>
      <c r="E217" s="55" t="s">
        <v>1205</v>
      </c>
      <c r="F217" s="54" t="s">
        <v>26</v>
      </c>
      <c r="G217" s="55" t="s">
        <v>26</v>
      </c>
      <c r="H217" s="32" t="s">
        <v>1080</v>
      </c>
      <c r="I217" s="53" t="s">
        <v>1199</v>
      </c>
      <c r="J217" s="32" t="s">
        <v>1079</v>
      </c>
      <c r="K217" s="53" t="str">
        <f>_xlfn.CONCAT("""",B217,"""")</f>
        <v>"EQU.207"</v>
      </c>
      <c r="L217" s="32" t="s">
        <v>1068</v>
      </c>
      <c r="M217" s="53" t="str">
        <f>IFERROR(_xlfn.CONCAT(LEFT(O217,FIND(" ",O217)-1),""""),O217)</f>
        <v>"Arco"</v>
      </c>
      <c r="N217" s="32" t="s">
        <v>1025</v>
      </c>
      <c r="O217" s="53" t="s">
        <v>771</v>
      </c>
      <c r="P217" s="32" t="s">
        <v>1080</v>
      </c>
      <c r="Q217" s="8">
        <v>1</v>
      </c>
      <c r="R217" s="32" t="s">
        <v>1081</v>
      </c>
      <c r="S217" s="8">
        <f>IF(AND(Q217=0, U217=0), 1, 0 )</f>
        <v>0</v>
      </c>
      <c r="T217" s="32" t="s">
        <v>1082</v>
      </c>
      <c r="U217" s="8">
        <v>0</v>
      </c>
    </row>
    <row r="218" spans="1:21" ht="6" customHeight="1" x14ac:dyDescent="0.3">
      <c r="A218" s="48">
        <v>217</v>
      </c>
      <c r="B218" s="56" t="s">
        <v>237</v>
      </c>
      <c r="C218" s="34" t="str">
        <f>IF(VALUE(Q218)=1,"SUS.Equipamento",IF(VALUE(S218)=1,"SUS.Dispositivo","SUS.Mobília"))</f>
        <v>SUS.Equipamento</v>
      </c>
      <c r="D218" s="54" t="s">
        <v>1204</v>
      </c>
      <c r="E218" s="55" t="s">
        <v>1205</v>
      </c>
      <c r="F218" s="54" t="s">
        <v>26</v>
      </c>
      <c r="G218" s="55" t="s">
        <v>26</v>
      </c>
      <c r="H218" s="32" t="s">
        <v>26</v>
      </c>
      <c r="I218" s="53" t="s">
        <v>26</v>
      </c>
      <c r="J218" s="32" t="s">
        <v>1079</v>
      </c>
      <c r="K218" s="53" t="str">
        <f>_xlfn.CONCAT("""",B218,"""")</f>
        <v>"EQU.208"</v>
      </c>
      <c r="L218" s="32" t="s">
        <v>1068</v>
      </c>
      <c r="M218" s="53" t="str">
        <f>IFERROR(_xlfn.CONCAT(LEFT(O218,FIND(" ",O218)-1),""""),O218)</f>
        <v>"Aquecedor"</v>
      </c>
      <c r="N218" s="32" t="s">
        <v>1025</v>
      </c>
      <c r="O218" s="53" t="s">
        <v>772</v>
      </c>
      <c r="P218" s="32" t="s">
        <v>1080</v>
      </c>
      <c r="Q218" s="8">
        <v>1</v>
      </c>
      <c r="R218" s="32" t="s">
        <v>1081</v>
      </c>
      <c r="S218" s="8">
        <f>IF(AND(Q218=0, U218=0), 1, 0 )</f>
        <v>0</v>
      </c>
      <c r="T218" s="32" t="s">
        <v>1082</v>
      </c>
      <c r="U218" s="8">
        <v>0</v>
      </c>
    </row>
    <row r="219" spans="1:21" ht="6" customHeight="1" x14ac:dyDescent="0.3">
      <c r="A219" s="48">
        <v>218</v>
      </c>
      <c r="B219" s="56" t="s">
        <v>238</v>
      </c>
      <c r="C219" s="34" t="str">
        <f>IF(VALUE(Q219)=1,"SUS.Equipamento",IF(VALUE(S219)=1,"SUS.Dispositivo","SUS.Mobília"))</f>
        <v>SUS.Dispositivo</v>
      </c>
      <c r="D219" s="54" t="s">
        <v>1204</v>
      </c>
      <c r="E219" s="55" t="s">
        <v>1205</v>
      </c>
      <c r="F219" s="54" t="s">
        <v>26</v>
      </c>
      <c r="G219" s="55" t="s">
        <v>26</v>
      </c>
      <c r="H219" s="32" t="s">
        <v>26</v>
      </c>
      <c r="I219" s="53" t="s">
        <v>26</v>
      </c>
      <c r="J219" s="32" t="s">
        <v>1079</v>
      </c>
      <c r="K219" s="53" t="str">
        <f>_xlfn.CONCAT("""",B219,"""")</f>
        <v>"EQU.209"</v>
      </c>
      <c r="L219" s="32" t="s">
        <v>1068</v>
      </c>
      <c r="M219" s="53" t="str">
        <f>IFERROR(_xlfn.CONCAT(LEFT(O219,FIND(" ",O219)-1),""""),O219)</f>
        <v>"Estimulador"</v>
      </c>
      <c r="N219" s="32" t="s">
        <v>1025</v>
      </c>
      <c r="O219" s="53" t="s">
        <v>773</v>
      </c>
      <c r="P219" s="32" t="s">
        <v>1080</v>
      </c>
      <c r="Q219" s="8">
        <v>0</v>
      </c>
      <c r="R219" s="32" t="s">
        <v>1081</v>
      </c>
      <c r="S219" s="8">
        <f>IF(AND(Q219=0, U219=0), 1, 0 )</f>
        <v>1</v>
      </c>
      <c r="T219" s="32" t="s">
        <v>1082</v>
      </c>
      <c r="U219" s="8">
        <v>0</v>
      </c>
    </row>
    <row r="220" spans="1:21" ht="6" customHeight="1" x14ac:dyDescent="0.3">
      <c r="A220" s="48">
        <v>219</v>
      </c>
      <c r="B220" s="56" t="s">
        <v>239</v>
      </c>
      <c r="C220" s="34" t="str">
        <f>IF(VALUE(Q220)=1,"SUS.Equipamento",IF(VALUE(S220)=1,"SUS.Dispositivo","SUS.Mobília"))</f>
        <v>SUS.Dispositivo</v>
      </c>
      <c r="D220" s="54" t="s">
        <v>1204</v>
      </c>
      <c r="E220" s="55" t="s">
        <v>1205</v>
      </c>
      <c r="F220" s="54" t="s">
        <v>26</v>
      </c>
      <c r="G220" s="55" t="s">
        <v>26</v>
      </c>
      <c r="H220" s="32" t="s">
        <v>26</v>
      </c>
      <c r="I220" s="53" t="s">
        <v>26</v>
      </c>
      <c r="J220" s="32" t="s">
        <v>1079</v>
      </c>
      <c r="K220" s="53" t="str">
        <f>_xlfn.CONCAT("""",B220,"""")</f>
        <v>"EQU.210"</v>
      </c>
      <c r="L220" s="32" t="s">
        <v>1068</v>
      </c>
      <c r="M220" s="53" t="str">
        <f>IFERROR(_xlfn.CONCAT(LEFT(O220,FIND(" ",O220)-1),""""),O220)</f>
        <v>"Jogo"</v>
      </c>
      <c r="N220" s="32" t="s">
        <v>1025</v>
      </c>
      <c r="O220" s="53" t="s">
        <v>774</v>
      </c>
      <c r="P220" s="32" t="s">
        <v>1080</v>
      </c>
      <c r="Q220" s="8">
        <v>0</v>
      </c>
      <c r="R220" s="32" t="s">
        <v>1081</v>
      </c>
      <c r="S220" s="8">
        <f>IF(AND(Q220=0, U220=0), 1, 0 )</f>
        <v>1</v>
      </c>
      <c r="T220" s="32" t="s">
        <v>1082</v>
      </c>
      <c r="U220" s="8">
        <v>0</v>
      </c>
    </row>
    <row r="221" spans="1:21" ht="6" customHeight="1" x14ac:dyDescent="0.3">
      <c r="A221" s="48">
        <v>220</v>
      </c>
      <c r="B221" s="56" t="s">
        <v>240</v>
      </c>
      <c r="C221" s="34" t="str">
        <f>IF(VALUE(Q221)=1,"SUS.Equipamento",IF(VALUE(S221)=1,"SUS.Dispositivo","SUS.Mobília"))</f>
        <v>SUS.Dispositivo</v>
      </c>
      <c r="D221" s="54" t="s">
        <v>1204</v>
      </c>
      <c r="E221" s="55" t="s">
        <v>1205</v>
      </c>
      <c r="F221" s="54" t="s">
        <v>26</v>
      </c>
      <c r="G221" s="55" t="s">
        <v>26</v>
      </c>
      <c r="H221" s="32" t="s">
        <v>26</v>
      </c>
      <c r="I221" s="53" t="s">
        <v>26</v>
      </c>
      <c r="J221" s="32" t="s">
        <v>1079</v>
      </c>
      <c r="K221" s="53" t="str">
        <f>_xlfn.CONCAT("""",B221,"""")</f>
        <v>"EQU.211"</v>
      </c>
      <c r="L221" s="32" t="s">
        <v>1068</v>
      </c>
      <c r="M221" s="53" t="str">
        <f>IFERROR(_xlfn.CONCAT(LEFT(O221,FIND(" ",O221)-1),""""),O221)</f>
        <v>"Código"</v>
      </c>
      <c r="N221" s="32" t="s">
        <v>1025</v>
      </c>
      <c r="O221" s="53" t="s">
        <v>741</v>
      </c>
      <c r="P221" s="32" t="s">
        <v>1080</v>
      </c>
      <c r="Q221" s="8">
        <v>0</v>
      </c>
      <c r="R221" s="32" t="s">
        <v>1081</v>
      </c>
      <c r="S221" s="8">
        <f>IF(AND(Q221=0, U221=0), 1, 0 )</f>
        <v>1</v>
      </c>
      <c r="T221" s="32" t="s">
        <v>1082</v>
      </c>
      <c r="U221" s="8">
        <v>0</v>
      </c>
    </row>
    <row r="222" spans="1:21" ht="6" customHeight="1" x14ac:dyDescent="0.3">
      <c r="A222" s="48">
        <v>221</v>
      </c>
      <c r="B222" s="56" t="s">
        <v>241</v>
      </c>
      <c r="C222" s="34" t="str">
        <f>IF(VALUE(Q222)=1,"SUS.Equipamento",IF(VALUE(S222)=1,"SUS.Dispositivo","SUS.Mobília"))</f>
        <v>SUS.Dispositivo</v>
      </c>
      <c r="D222" s="54" t="s">
        <v>1204</v>
      </c>
      <c r="E222" s="55" t="s">
        <v>1205</v>
      </c>
      <c r="F222" s="54" t="s">
        <v>26</v>
      </c>
      <c r="G222" s="55" t="s">
        <v>26</v>
      </c>
      <c r="H222" s="32" t="s">
        <v>26</v>
      </c>
      <c r="I222" s="53" t="s">
        <v>26</v>
      </c>
      <c r="J222" s="32" t="s">
        <v>1079</v>
      </c>
      <c r="K222" s="53" t="str">
        <f>_xlfn.CONCAT("""",B222,"""")</f>
        <v>"EQU.212"</v>
      </c>
      <c r="L222" s="32" t="s">
        <v>1068</v>
      </c>
      <c r="M222" s="53" t="str">
        <f>IFERROR(_xlfn.CONCAT(LEFT(O222,FIND(" ",O222)-1),""""),O222)</f>
        <v>"Escada"</v>
      </c>
      <c r="N222" s="32" t="s">
        <v>1025</v>
      </c>
      <c r="O222" s="53" t="s">
        <v>775</v>
      </c>
      <c r="P222" s="32" t="s">
        <v>1080</v>
      </c>
      <c r="Q222" s="8">
        <v>0</v>
      </c>
      <c r="R222" s="32" t="s">
        <v>1081</v>
      </c>
      <c r="S222" s="8">
        <f>IF(AND(Q222=0, U222=0), 1, 0 )</f>
        <v>1</v>
      </c>
      <c r="T222" s="32" t="s">
        <v>1082</v>
      </c>
      <c r="U222" s="8">
        <v>0</v>
      </c>
    </row>
    <row r="223" spans="1:21" ht="6" customHeight="1" x14ac:dyDescent="0.3">
      <c r="A223" s="48">
        <v>222</v>
      </c>
      <c r="B223" s="56" t="s">
        <v>242</v>
      </c>
      <c r="C223" s="34" t="str">
        <f>IF(VALUE(Q223)=1,"SUS.Equipamento",IF(VALUE(S223)=1,"SUS.Dispositivo","SUS.Mobília"))</f>
        <v>SUS.Dispositivo</v>
      </c>
      <c r="D223" s="54" t="s">
        <v>1204</v>
      </c>
      <c r="E223" s="55" t="s">
        <v>1205</v>
      </c>
      <c r="F223" s="54" t="s">
        <v>1187</v>
      </c>
      <c r="G223" s="55" t="s">
        <v>1181</v>
      </c>
      <c r="H223" s="32" t="s">
        <v>26</v>
      </c>
      <c r="I223" s="53" t="s">
        <v>26</v>
      </c>
      <c r="J223" s="32" t="s">
        <v>1079</v>
      </c>
      <c r="K223" s="53" t="str">
        <f>_xlfn.CONCAT("""",B223,"""")</f>
        <v>"EQU.213"</v>
      </c>
      <c r="L223" s="32" t="s">
        <v>1068</v>
      </c>
      <c r="M223" s="53" t="str">
        <f>IFERROR(_xlfn.CONCAT(LEFT(O223,FIND(" ",O223)-1),""""),O223)</f>
        <v>"Bicicleta"</v>
      </c>
      <c r="N223" s="32" t="s">
        <v>1025</v>
      </c>
      <c r="O223" s="53" t="s">
        <v>776</v>
      </c>
      <c r="P223" s="32" t="s">
        <v>1080</v>
      </c>
      <c r="Q223" s="8">
        <v>0</v>
      </c>
      <c r="R223" s="32" t="s">
        <v>1081</v>
      </c>
      <c r="S223" s="8">
        <f>IF(AND(Q223=0, U223=0), 1, 0 )</f>
        <v>1</v>
      </c>
      <c r="T223" s="32" t="s">
        <v>1082</v>
      </c>
      <c r="U223" s="8">
        <v>0</v>
      </c>
    </row>
    <row r="224" spans="1:21" ht="6" customHeight="1" x14ac:dyDescent="0.3">
      <c r="A224" s="48">
        <v>223</v>
      </c>
      <c r="B224" s="56" t="s">
        <v>243</v>
      </c>
      <c r="C224" s="34" t="str">
        <f>IF(VALUE(Q224)=1,"SUS.Equipamento",IF(VALUE(S224)=1,"SUS.Dispositivo","SUS.Mobília"))</f>
        <v>SUS.Dispositivo</v>
      </c>
      <c r="D224" s="54" t="s">
        <v>1204</v>
      </c>
      <c r="E224" s="55" t="s">
        <v>1205</v>
      </c>
      <c r="F224" s="54" t="s">
        <v>26</v>
      </c>
      <c r="G224" s="55" t="s">
        <v>26</v>
      </c>
      <c r="H224" s="32" t="s">
        <v>26</v>
      </c>
      <c r="I224" s="53" t="s">
        <v>26</v>
      </c>
      <c r="J224" s="32" t="s">
        <v>1079</v>
      </c>
      <c r="K224" s="53" t="str">
        <f>_xlfn.CONCAT("""",B224,"""")</f>
        <v>"EQU.214"</v>
      </c>
      <c r="L224" s="32" t="s">
        <v>1068</v>
      </c>
      <c r="M224" s="53" t="str">
        <f>IFERROR(_xlfn.CONCAT(LEFT(O224,FIND(" ",O224)-1),""""),O224)</f>
        <v>"Roda"</v>
      </c>
      <c r="N224" s="32" t="s">
        <v>1025</v>
      </c>
      <c r="O224" s="53" t="s">
        <v>777</v>
      </c>
      <c r="P224" s="32" t="s">
        <v>1080</v>
      </c>
      <c r="Q224" s="8">
        <v>0</v>
      </c>
      <c r="R224" s="32" t="s">
        <v>1081</v>
      </c>
      <c r="S224" s="8">
        <f>IF(AND(Q224=0, U224=0), 1, 0 )</f>
        <v>1</v>
      </c>
      <c r="T224" s="32" t="s">
        <v>1082</v>
      </c>
      <c r="U224" s="8">
        <v>0</v>
      </c>
    </row>
    <row r="225" spans="1:21" ht="6" customHeight="1" x14ac:dyDescent="0.3">
      <c r="A225" s="48">
        <v>224</v>
      </c>
      <c r="B225" s="56" t="s">
        <v>244</v>
      </c>
      <c r="C225" s="34" t="str">
        <f>IF(VALUE(Q225)=1,"SUS.Equipamento",IF(VALUE(S225)=1,"SUS.Dispositivo","SUS.Mobília"))</f>
        <v>SUS.Dispositivo</v>
      </c>
      <c r="D225" s="54" t="s">
        <v>1204</v>
      </c>
      <c r="E225" s="55" t="s">
        <v>1205</v>
      </c>
      <c r="F225" s="54" t="s">
        <v>26</v>
      </c>
      <c r="G225" s="55" t="s">
        <v>26</v>
      </c>
      <c r="H225" s="32" t="s">
        <v>26</v>
      </c>
      <c r="I225" s="53" t="s">
        <v>26</v>
      </c>
      <c r="J225" s="32" t="s">
        <v>1079</v>
      </c>
      <c r="K225" s="53" t="str">
        <f>_xlfn.CONCAT("""",B225,"""")</f>
        <v>"EQU.215"</v>
      </c>
      <c r="L225" s="32" t="s">
        <v>1068</v>
      </c>
      <c r="M225" s="53" t="str">
        <f>IFERROR(_xlfn.CONCAT(LEFT(O225,FIND(" ",O225)-1),""""),O225)</f>
        <v>"Jogo"</v>
      </c>
      <c r="N225" s="32" t="s">
        <v>1025</v>
      </c>
      <c r="O225" s="53" t="s">
        <v>778</v>
      </c>
      <c r="P225" s="32" t="s">
        <v>1080</v>
      </c>
      <c r="Q225" s="8">
        <v>0</v>
      </c>
      <c r="R225" s="32" t="s">
        <v>1081</v>
      </c>
      <c r="S225" s="8">
        <f>IF(AND(Q225=0, U225=0), 1, 0 )</f>
        <v>1</v>
      </c>
      <c r="T225" s="32" t="s">
        <v>1082</v>
      </c>
      <c r="U225" s="8">
        <v>0</v>
      </c>
    </row>
    <row r="226" spans="1:21" ht="6" customHeight="1" x14ac:dyDescent="0.3">
      <c r="A226" s="48">
        <v>225</v>
      </c>
      <c r="B226" s="56" t="s">
        <v>245</v>
      </c>
      <c r="C226" s="34" t="str">
        <f>IF(VALUE(Q226)=1,"SUS.Equipamento",IF(VALUE(S226)=1,"SUS.Dispositivo","SUS.Mobília"))</f>
        <v>SUS.Dispositivo</v>
      </c>
      <c r="D226" s="54" t="s">
        <v>1204</v>
      </c>
      <c r="E226" s="55" t="s">
        <v>1205</v>
      </c>
      <c r="F226" s="54" t="s">
        <v>26</v>
      </c>
      <c r="G226" s="55" t="s">
        <v>26</v>
      </c>
      <c r="H226" s="32" t="s">
        <v>26</v>
      </c>
      <c r="I226" s="53" t="s">
        <v>26</v>
      </c>
      <c r="J226" s="32" t="s">
        <v>1079</v>
      </c>
      <c r="K226" s="53" t="str">
        <f>_xlfn.CONCAT("""",B226,"""")</f>
        <v>"EQU.216"</v>
      </c>
      <c r="L226" s="32" t="s">
        <v>1068</v>
      </c>
      <c r="M226" s="53" t="str">
        <f>IFERROR(_xlfn.CONCAT(LEFT(O226,FIND(" ",O226)-1),""""),O226)</f>
        <v>"Rolo"</v>
      </c>
      <c r="N226" s="32" t="s">
        <v>1025</v>
      </c>
      <c r="O226" s="53" t="s">
        <v>779</v>
      </c>
      <c r="P226" s="32" t="s">
        <v>1080</v>
      </c>
      <c r="Q226" s="8">
        <v>0</v>
      </c>
      <c r="R226" s="32" t="s">
        <v>1081</v>
      </c>
      <c r="S226" s="8">
        <f>IF(AND(Q226=0, U226=0), 1, 0 )</f>
        <v>1</v>
      </c>
      <c r="T226" s="32" t="s">
        <v>1082</v>
      </c>
      <c r="U226" s="8">
        <v>0</v>
      </c>
    </row>
    <row r="227" spans="1:21" ht="6" customHeight="1" x14ac:dyDescent="0.3">
      <c r="A227" s="48">
        <v>226</v>
      </c>
      <c r="B227" s="56" t="s">
        <v>246</v>
      </c>
      <c r="C227" s="34" t="str">
        <f>IF(VALUE(Q227)=1,"SUS.Equipamento",IF(VALUE(S227)=1,"SUS.Dispositivo","SUS.Mobília"))</f>
        <v>SUS.Dispositivo</v>
      </c>
      <c r="D227" s="54" t="s">
        <v>1204</v>
      </c>
      <c r="E227" s="55" t="s">
        <v>1205</v>
      </c>
      <c r="F227" s="54" t="s">
        <v>26</v>
      </c>
      <c r="G227" s="55" t="s">
        <v>26</v>
      </c>
      <c r="H227" s="32" t="s">
        <v>26</v>
      </c>
      <c r="I227" s="53" t="s">
        <v>26</v>
      </c>
      <c r="J227" s="32" t="s">
        <v>1079</v>
      </c>
      <c r="K227" s="53" t="str">
        <f>_xlfn.CONCAT("""",B227,"""")</f>
        <v>"EQU.217"</v>
      </c>
      <c r="L227" s="32" t="s">
        <v>1068</v>
      </c>
      <c r="M227" s="53" t="str">
        <f>IFERROR(_xlfn.CONCAT(LEFT(O227,FIND(" ",O227)-1),""""),O227)</f>
        <v>"Código"</v>
      </c>
      <c r="N227" s="32" t="s">
        <v>1025</v>
      </c>
      <c r="O227" s="53" t="s">
        <v>741</v>
      </c>
      <c r="P227" s="32" t="s">
        <v>1080</v>
      </c>
      <c r="Q227" s="8">
        <v>0</v>
      </c>
      <c r="R227" s="32" t="s">
        <v>1081</v>
      </c>
      <c r="S227" s="8">
        <f>IF(AND(Q227=0, U227=0), 1, 0 )</f>
        <v>1</v>
      </c>
      <c r="T227" s="32" t="s">
        <v>1082</v>
      </c>
      <c r="U227" s="8">
        <v>0</v>
      </c>
    </row>
    <row r="228" spans="1:21" ht="6" customHeight="1" x14ac:dyDescent="0.3">
      <c r="A228" s="48">
        <v>227</v>
      </c>
      <c r="B228" s="56" t="s">
        <v>247</v>
      </c>
      <c r="C228" s="34" t="str">
        <f>IF(VALUE(Q228)=1,"SUS.Equipamento",IF(VALUE(S228)=1,"SUS.Dispositivo","SUS.Mobília"))</f>
        <v>SUS.Dispositivo</v>
      </c>
      <c r="D228" s="54" t="s">
        <v>1204</v>
      </c>
      <c r="E228" s="55" t="s">
        <v>1205</v>
      </c>
      <c r="F228" s="54" t="s">
        <v>26</v>
      </c>
      <c r="G228" s="55" t="s">
        <v>26</v>
      </c>
      <c r="H228" s="32" t="s">
        <v>26</v>
      </c>
      <c r="I228" s="53" t="s">
        <v>26</v>
      </c>
      <c r="J228" s="32" t="s">
        <v>1079</v>
      </c>
      <c r="K228" s="53" t="str">
        <f>_xlfn.CONCAT("""",B228,"""")</f>
        <v>"EQU.218"</v>
      </c>
      <c r="L228" s="32" t="s">
        <v>1068</v>
      </c>
      <c r="M228" s="53" t="str">
        <f>IFERROR(_xlfn.CONCAT(LEFT(O228,FIND(" ",O228)-1),""""),O228)</f>
        <v>"Código"</v>
      </c>
      <c r="N228" s="32" t="s">
        <v>1025</v>
      </c>
      <c r="O228" s="53" t="s">
        <v>741</v>
      </c>
      <c r="P228" s="32" t="s">
        <v>1080</v>
      </c>
      <c r="Q228" s="8">
        <v>0</v>
      </c>
      <c r="R228" s="32" t="s">
        <v>1081</v>
      </c>
      <c r="S228" s="8">
        <f>IF(AND(Q228=0, U228=0), 1, 0 )</f>
        <v>1</v>
      </c>
      <c r="T228" s="32" t="s">
        <v>1082</v>
      </c>
      <c r="U228" s="8">
        <v>0</v>
      </c>
    </row>
    <row r="229" spans="1:21" ht="6" customHeight="1" x14ac:dyDescent="0.3">
      <c r="A229" s="48">
        <v>228</v>
      </c>
      <c r="B229" s="56" t="s">
        <v>248</v>
      </c>
      <c r="C229" s="34" t="str">
        <f>IF(VALUE(Q229)=1,"SUS.Equipamento",IF(VALUE(S229)=1,"SUS.Dispositivo","SUS.Mobília"))</f>
        <v>SUS.Dispositivo</v>
      </c>
      <c r="D229" s="54" t="s">
        <v>1204</v>
      </c>
      <c r="E229" s="55" t="s">
        <v>1205</v>
      </c>
      <c r="F229" s="54" t="s">
        <v>26</v>
      </c>
      <c r="G229" s="55" t="s">
        <v>26</v>
      </c>
      <c r="H229" s="32" t="s">
        <v>26</v>
      </c>
      <c r="I229" s="53" t="s">
        <v>26</v>
      </c>
      <c r="J229" s="32" t="s">
        <v>1079</v>
      </c>
      <c r="K229" s="53" t="str">
        <f>_xlfn.CONCAT("""",B229,"""")</f>
        <v>"EQU.219"</v>
      </c>
      <c r="L229" s="32" t="s">
        <v>1068</v>
      </c>
      <c r="M229" s="53" t="str">
        <f>IFERROR(_xlfn.CONCAT(LEFT(O229,FIND(" ",O229)-1),""""),O229)</f>
        <v>"Central"</v>
      </c>
      <c r="N229" s="32" t="s">
        <v>1025</v>
      </c>
      <c r="O229" s="53" t="s">
        <v>780</v>
      </c>
      <c r="P229" s="32" t="s">
        <v>1080</v>
      </c>
      <c r="Q229" s="8">
        <v>0</v>
      </c>
      <c r="R229" s="32" t="s">
        <v>1081</v>
      </c>
      <c r="S229" s="8">
        <f>IF(AND(Q229=0, U229=0), 1, 0 )</f>
        <v>1</v>
      </c>
      <c r="T229" s="32" t="s">
        <v>1082</v>
      </c>
      <c r="U229" s="8">
        <v>0</v>
      </c>
    </row>
    <row r="230" spans="1:21" ht="6" customHeight="1" x14ac:dyDescent="0.3">
      <c r="A230" s="48">
        <v>229</v>
      </c>
      <c r="B230" s="56" t="s">
        <v>249</v>
      </c>
      <c r="C230" s="34" t="str">
        <f>IF(VALUE(Q230)=1,"SUS.Equipamento",IF(VALUE(S230)=1,"SUS.Dispositivo","SUS.Mobília"))</f>
        <v>SUS.Dispositivo</v>
      </c>
      <c r="D230" s="54" t="s">
        <v>1204</v>
      </c>
      <c r="E230" s="55" t="s">
        <v>1205</v>
      </c>
      <c r="F230" s="54" t="s">
        <v>26</v>
      </c>
      <c r="G230" s="55" t="s">
        <v>26</v>
      </c>
      <c r="H230" s="32" t="s">
        <v>26</v>
      </c>
      <c r="I230" s="53" t="s">
        <v>26</v>
      </c>
      <c r="J230" s="32" t="s">
        <v>1079</v>
      </c>
      <c r="K230" s="53" t="str">
        <f>_xlfn.CONCAT("""",B230,"""")</f>
        <v>"EQU.220"</v>
      </c>
      <c r="L230" s="32" t="s">
        <v>1068</v>
      </c>
      <c r="M230" s="53" t="str">
        <f>IFERROR(_xlfn.CONCAT(LEFT(O230,FIND(" ",O230)-1),""""),O230)</f>
        <v>"Jogo"</v>
      </c>
      <c r="N230" s="32" t="s">
        <v>1025</v>
      </c>
      <c r="O230" s="53" t="s">
        <v>781</v>
      </c>
      <c r="P230" s="32" t="s">
        <v>1080</v>
      </c>
      <c r="Q230" s="8">
        <v>0</v>
      </c>
      <c r="R230" s="32" t="s">
        <v>1081</v>
      </c>
      <c r="S230" s="8">
        <f>IF(AND(Q230=0, U230=0), 1, 0 )</f>
        <v>1</v>
      </c>
      <c r="T230" s="32" t="s">
        <v>1082</v>
      </c>
      <c r="U230" s="8">
        <v>0</v>
      </c>
    </row>
    <row r="231" spans="1:21" ht="6" customHeight="1" x14ac:dyDescent="0.3">
      <c r="A231" s="48">
        <v>230</v>
      </c>
      <c r="B231" s="56" t="s">
        <v>250</v>
      </c>
      <c r="C231" s="34" t="str">
        <f>IF(VALUE(Q231)=1,"SUS.Equipamento",IF(VALUE(S231)=1,"SUS.Dispositivo","SUS.Mobília"))</f>
        <v>SUS.Dispositivo</v>
      </c>
      <c r="D231" s="54" t="s">
        <v>1204</v>
      </c>
      <c r="E231" s="55" t="s">
        <v>1205</v>
      </c>
      <c r="F231" s="54" t="s">
        <v>26</v>
      </c>
      <c r="G231" s="55" t="s">
        <v>26</v>
      </c>
      <c r="H231" s="32" t="s">
        <v>26</v>
      </c>
      <c r="I231" s="53" t="s">
        <v>26</v>
      </c>
      <c r="J231" s="32" t="s">
        <v>1079</v>
      </c>
      <c r="K231" s="53" t="str">
        <f>_xlfn.CONCAT("""",B231,"""")</f>
        <v>"EQU.221"</v>
      </c>
      <c r="L231" s="32" t="s">
        <v>1068</v>
      </c>
      <c r="M231" s="53" t="str">
        <f>IFERROR(_xlfn.CONCAT(LEFT(O231,FIND(" ",O231)-1),""""),O231)</f>
        <v>"Motogerador"</v>
      </c>
      <c r="N231" s="32" t="s">
        <v>1025</v>
      </c>
      <c r="O231" s="53" t="s">
        <v>782</v>
      </c>
      <c r="P231" s="32" t="s">
        <v>1080</v>
      </c>
      <c r="Q231" s="8">
        <v>0</v>
      </c>
      <c r="R231" s="32" t="s">
        <v>1081</v>
      </c>
      <c r="S231" s="8">
        <f>IF(AND(Q231=0, U231=0), 1, 0 )</f>
        <v>1</v>
      </c>
      <c r="T231" s="32" t="s">
        <v>1082</v>
      </c>
      <c r="U231" s="8">
        <v>0</v>
      </c>
    </row>
    <row r="232" spans="1:21" ht="6" customHeight="1" x14ac:dyDescent="0.3">
      <c r="A232" s="48">
        <v>231</v>
      </c>
      <c r="B232" s="56" t="s">
        <v>251</v>
      </c>
      <c r="C232" s="34" t="str">
        <f>IF(VALUE(Q232)=1,"SUS.Equipamento",IF(VALUE(S232)=1,"SUS.Dispositivo","SUS.Mobília"))</f>
        <v>SUS.Equipamento</v>
      </c>
      <c r="D232" s="54" t="s">
        <v>1204</v>
      </c>
      <c r="E232" s="55" t="s">
        <v>1205</v>
      </c>
      <c r="F232" s="54" t="s">
        <v>26</v>
      </c>
      <c r="G232" s="55" t="s">
        <v>26</v>
      </c>
      <c r="H232" s="32" t="s">
        <v>26</v>
      </c>
      <c r="I232" s="53" t="s">
        <v>26</v>
      </c>
      <c r="J232" s="32" t="s">
        <v>1079</v>
      </c>
      <c r="K232" s="53" t="str">
        <f>_xlfn.CONCAT("""",B232,"""")</f>
        <v>"EQU.222"</v>
      </c>
      <c r="L232" s="32" t="s">
        <v>1068</v>
      </c>
      <c r="M232" s="53" t="str">
        <f>IFERROR(_xlfn.CONCAT(LEFT(O232,FIND(" ",O232)-1),""""),O232)</f>
        <v>"Câmara"</v>
      </c>
      <c r="N232" s="32" t="s">
        <v>1025</v>
      </c>
      <c r="O232" s="53" t="s">
        <v>783</v>
      </c>
      <c r="P232" s="32" t="s">
        <v>1080</v>
      </c>
      <c r="Q232" s="8">
        <v>1</v>
      </c>
      <c r="R232" s="32" t="s">
        <v>1081</v>
      </c>
      <c r="S232" s="8">
        <f>IF(AND(Q232=0, U232=0), 1, 0 )</f>
        <v>0</v>
      </c>
      <c r="T232" s="32" t="s">
        <v>1082</v>
      </c>
      <c r="U232" s="8">
        <v>0</v>
      </c>
    </row>
    <row r="233" spans="1:21" ht="6" customHeight="1" x14ac:dyDescent="0.3">
      <c r="A233" s="48">
        <v>232</v>
      </c>
      <c r="B233" s="56" t="s">
        <v>252</v>
      </c>
      <c r="C233" s="34" t="str">
        <f>IF(VALUE(Q233)=1,"SUS.Equipamento",IF(VALUE(S233)=1,"SUS.Dispositivo","SUS.Mobília"))</f>
        <v>SUS.Equipamento</v>
      </c>
      <c r="D233" s="54" t="s">
        <v>1204</v>
      </c>
      <c r="E233" s="55" t="s">
        <v>1205</v>
      </c>
      <c r="F233" s="54" t="s">
        <v>26</v>
      </c>
      <c r="G233" s="55" t="s">
        <v>26</v>
      </c>
      <c r="H233" s="32" t="s">
        <v>26</v>
      </c>
      <c r="I233" s="53" t="s">
        <v>26</v>
      </c>
      <c r="J233" s="32" t="s">
        <v>1079</v>
      </c>
      <c r="K233" s="53" t="str">
        <f>_xlfn.CONCAT("""",B233,"""")</f>
        <v>"EQU.223"</v>
      </c>
      <c r="L233" s="32" t="s">
        <v>1068</v>
      </c>
      <c r="M233" s="53" t="str">
        <f>IFERROR(_xlfn.CONCAT(LEFT(O233,FIND(" ",O233)-1),""""),O233)</f>
        <v>"Aparelho"</v>
      </c>
      <c r="N233" s="32" t="s">
        <v>1025</v>
      </c>
      <c r="O233" s="53" t="s">
        <v>784</v>
      </c>
      <c r="P233" s="32" t="s">
        <v>1080</v>
      </c>
      <c r="Q233" s="8">
        <v>1</v>
      </c>
      <c r="R233" s="32" t="s">
        <v>1081</v>
      </c>
      <c r="S233" s="8">
        <f>IF(AND(Q233=0, U233=0), 1, 0 )</f>
        <v>0</v>
      </c>
      <c r="T233" s="32" t="s">
        <v>1082</v>
      </c>
      <c r="U233" s="8">
        <v>0</v>
      </c>
    </row>
    <row r="234" spans="1:21" ht="6" customHeight="1" x14ac:dyDescent="0.3">
      <c r="A234" s="48">
        <v>233</v>
      </c>
      <c r="B234" s="56" t="s">
        <v>253</v>
      </c>
      <c r="C234" s="34" t="str">
        <f>IF(VALUE(Q234)=1,"SUS.Equipamento",IF(VALUE(S234)=1,"SUS.Dispositivo","SUS.Mobília"))</f>
        <v>SUS.Dispositivo</v>
      </c>
      <c r="D234" s="54" t="s">
        <v>1204</v>
      </c>
      <c r="E234" s="55" t="s">
        <v>1205</v>
      </c>
      <c r="F234" s="54" t="s">
        <v>1186</v>
      </c>
      <c r="G234" s="55" t="s">
        <v>1216</v>
      </c>
      <c r="H234" s="32" t="s">
        <v>26</v>
      </c>
      <c r="I234" s="53" t="s">
        <v>26</v>
      </c>
      <c r="J234" s="32" t="s">
        <v>1079</v>
      </c>
      <c r="K234" s="53" t="str">
        <f>_xlfn.CONCAT("""",B234,"""")</f>
        <v>"EQU.224"</v>
      </c>
      <c r="L234" s="32" t="s">
        <v>1068</v>
      </c>
      <c r="M234" s="53" t="str">
        <f>IFERROR(_xlfn.CONCAT(LEFT(O234,FIND(" ",O234)-1),""""),O234)</f>
        <v>"Analisador"</v>
      </c>
      <c r="N234" s="32" t="s">
        <v>1025</v>
      </c>
      <c r="O234" s="53" t="s">
        <v>1043</v>
      </c>
      <c r="P234" s="32" t="s">
        <v>1080</v>
      </c>
      <c r="Q234" s="8">
        <v>0</v>
      </c>
      <c r="R234" s="32" t="s">
        <v>1081</v>
      </c>
      <c r="S234" s="8">
        <f>IF(AND(Q234=0, U234=0), 1, 0 )</f>
        <v>1</v>
      </c>
      <c r="T234" s="32" t="s">
        <v>1082</v>
      </c>
      <c r="U234" s="8">
        <v>0</v>
      </c>
    </row>
    <row r="235" spans="1:21" ht="6" customHeight="1" x14ac:dyDescent="0.3">
      <c r="A235" s="48">
        <v>234</v>
      </c>
      <c r="B235" s="56" t="s">
        <v>254</v>
      </c>
      <c r="C235" s="34" t="str">
        <f>IF(VALUE(Q235)=1,"SUS.Equipamento",IF(VALUE(S235)=1,"SUS.Dispositivo","SUS.Mobília"))</f>
        <v>SUS.Dispositivo</v>
      </c>
      <c r="D235" s="54" t="s">
        <v>1204</v>
      </c>
      <c r="E235" s="55" t="s">
        <v>1205</v>
      </c>
      <c r="F235" s="54" t="s">
        <v>26</v>
      </c>
      <c r="G235" s="55" t="s">
        <v>26</v>
      </c>
      <c r="H235" s="32" t="s">
        <v>26</v>
      </c>
      <c r="I235" s="53" t="s">
        <v>26</v>
      </c>
      <c r="J235" s="32" t="s">
        <v>1079</v>
      </c>
      <c r="K235" s="53" t="str">
        <f>_xlfn.CONCAT("""",B235,"""")</f>
        <v>"EQU.225"</v>
      </c>
      <c r="L235" s="32" t="s">
        <v>1068</v>
      </c>
      <c r="M235" s="53" t="str">
        <f>IFERROR(_xlfn.CONCAT(LEFT(O235,FIND(" ",O235)-1),""""),O235)</f>
        <v>"Agitador"</v>
      </c>
      <c r="N235" s="32" t="s">
        <v>1025</v>
      </c>
      <c r="O235" s="53" t="s">
        <v>785</v>
      </c>
      <c r="P235" s="32" t="s">
        <v>1080</v>
      </c>
      <c r="Q235" s="8">
        <v>0</v>
      </c>
      <c r="R235" s="32" t="s">
        <v>1081</v>
      </c>
      <c r="S235" s="8">
        <f>IF(AND(Q235=0, U235=0), 1, 0 )</f>
        <v>1</v>
      </c>
      <c r="T235" s="32" t="s">
        <v>1082</v>
      </c>
      <c r="U235" s="8">
        <v>0</v>
      </c>
    </row>
    <row r="236" spans="1:21" ht="6" customHeight="1" x14ac:dyDescent="0.3">
      <c r="A236" s="48">
        <v>235</v>
      </c>
      <c r="B236" s="56" t="s">
        <v>255</v>
      </c>
      <c r="C236" s="34" t="str">
        <f>IF(VALUE(Q236)=1,"SUS.Equipamento",IF(VALUE(S236)=1,"SUS.Dispositivo","SUS.Mobília"))</f>
        <v>SUS.Dispositivo</v>
      </c>
      <c r="D236" s="54" t="s">
        <v>1204</v>
      </c>
      <c r="E236" s="55" t="s">
        <v>1205</v>
      </c>
      <c r="F236" s="54" t="s">
        <v>26</v>
      </c>
      <c r="G236" s="55" t="s">
        <v>26</v>
      </c>
      <c r="H236" s="32" t="s">
        <v>26</v>
      </c>
      <c r="I236" s="53" t="s">
        <v>26</v>
      </c>
      <c r="J236" s="32" t="s">
        <v>1079</v>
      </c>
      <c r="K236" s="53" t="str">
        <f>_xlfn.CONCAT("""",B236,"""")</f>
        <v>"EQU.226"</v>
      </c>
      <c r="L236" s="32" t="s">
        <v>1068</v>
      </c>
      <c r="M236" s="53" t="str">
        <f>IFERROR(_xlfn.CONCAT(LEFT(O236,FIND(" ",O236)-1),""""),O236)</f>
        <v>"Agitador"</v>
      </c>
      <c r="N236" s="32" t="s">
        <v>1025</v>
      </c>
      <c r="O236" s="53" t="s">
        <v>786</v>
      </c>
      <c r="P236" s="32" t="s">
        <v>1080</v>
      </c>
      <c r="Q236" s="8">
        <v>0</v>
      </c>
      <c r="R236" s="32" t="s">
        <v>1081</v>
      </c>
      <c r="S236" s="8">
        <f>IF(AND(Q236=0, U236=0), 1, 0 )</f>
        <v>1</v>
      </c>
      <c r="T236" s="32" t="s">
        <v>1082</v>
      </c>
      <c r="U236" s="8">
        <v>0</v>
      </c>
    </row>
    <row r="237" spans="1:21" ht="6" customHeight="1" x14ac:dyDescent="0.3">
      <c r="A237" s="48">
        <v>236</v>
      </c>
      <c r="B237" s="56" t="s">
        <v>256</v>
      </c>
      <c r="C237" s="34" t="str">
        <f>IF(VALUE(Q237)=1,"SUS.Equipamento",IF(VALUE(S237)=1,"SUS.Dispositivo","SUS.Mobília"))</f>
        <v>SUS.Dispositivo</v>
      </c>
      <c r="D237" s="54" t="s">
        <v>1204</v>
      </c>
      <c r="E237" s="55" t="s">
        <v>1205</v>
      </c>
      <c r="F237" s="54" t="s">
        <v>26</v>
      </c>
      <c r="G237" s="55" t="s">
        <v>26</v>
      </c>
      <c r="H237" s="32" t="s">
        <v>26</v>
      </c>
      <c r="I237" s="53" t="s">
        <v>26</v>
      </c>
      <c r="J237" s="32" t="s">
        <v>1079</v>
      </c>
      <c r="K237" s="53" t="str">
        <f>_xlfn.CONCAT("""",B237,"""")</f>
        <v>"EQU.227"</v>
      </c>
      <c r="L237" s="32" t="s">
        <v>1068</v>
      </c>
      <c r="M237" s="53" t="str">
        <f>IFERROR(_xlfn.CONCAT(LEFT(O237,FIND(" ",O237)-1),""""),O237)</f>
        <v>"Agitador"</v>
      </c>
      <c r="N237" s="32" t="s">
        <v>1025</v>
      </c>
      <c r="O237" s="53" t="s">
        <v>787</v>
      </c>
      <c r="P237" s="32" t="s">
        <v>1080</v>
      </c>
      <c r="Q237" s="8">
        <v>0</v>
      </c>
      <c r="R237" s="32" t="s">
        <v>1081</v>
      </c>
      <c r="S237" s="8">
        <f>IF(AND(Q237=0, U237=0), 1, 0 )</f>
        <v>1</v>
      </c>
      <c r="T237" s="32" t="s">
        <v>1082</v>
      </c>
      <c r="U237" s="8">
        <v>0</v>
      </c>
    </row>
    <row r="238" spans="1:21" ht="6" customHeight="1" x14ac:dyDescent="0.3">
      <c r="A238" s="48">
        <v>237</v>
      </c>
      <c r="B238" s="56" t="s">
        <v>257</v>
      </c>
      <c r="C238" s="34" t="str">
        <f>IF(VALUE(Q238)=1,"SUS.Equipamento",IF(VALUE(S238)=1,"SUS.Dispositivo","SUS.Mobília"))</f>
        <v>SUS.Dispositivo</v>
      </c>
      <c r="D238" s="54" t="s">
        <v>1204</v>
      </c>
      <c r="E238" s="55" t="s">
        <v>1205</v>
      </c>
      <c r="F238" s="54" t="s">
        <v>1186</v>
      </c>
      <c r="G238" s="55" t="s">
        <v>1216</v>
      </c>
      <c r="H238" s="32" t="s">
        <v>26</v>
      </c>
      <c r="I238" s="53" t="s">
        <v>26</v>
      </c>
      <c r="J238" s="32" t="s">
        <v>1079</v>
      </c>
      <c r="K238" s="53" t="str">
        <f>_xlfn.CONCAT("""",B238,"""")</f>
        <v>"EQU.228"</v>
      </c>
      <c r="L238" s="32" t="s">
        <v>1068</v>
      </c>
      <c r="M238" s="53" t="str">
        <f>IFERROR(_xlfn.CONCAT(LEFT(O238,FIND(" ",O238)-1),""""),O238)</f>
        <v>"Analisador"</v>
      </c>
      <c r="N238" s="32" t="s">
        <v>1025</v>
      </c>
      <c r="O238" s="53" t="s">
        <v>788</v>
      </c>
      <c r="P238" s="32" t="s">
        <v>1080</v>
      </c>
      <c r="Q238" s="8">
        <v>0</v>
      </c>
      <c r="R238" s="32" t="s">
        <v>1081</v>
      </c>
      <c r="S238" s="8">
        <f>IF(AND(Q238=0, U238=0), 1, 0 )</f>
        <v>1</v>
      </c>
      <c r="T238" s="32" t="s">
        <v>1082</v>
      </c>
      <c r="U238" s="8">
        <v>0</v>
      </c>
    </row>
    <row r="239" spans="1:21" ht="6" customHeight="1" x14ac:dyDescent="0.3">
      <c r="A239" s="48">
        <v>238</v>
      </c>
      <c r="B239" s="56" t="s">
        <v>258</v>
      </c>
      <c r="C239" s="34" t="str">
        <f>IF(VALUE(Q239)=1,"SUS.Equipamento",IF(VALUE(S239)=1,"SUS.Dispositivo","SUS.Mobília"))</f>
        <v>SUS.Dispositivo</v>
      </c>
      <c r="D239" s="54" t="s">
        <v>1204</v>
      </c>
      <c r="E239" s="55" t="s">
        <v>1205</v>
      </c>
      <c r="F239" s="54" t="s">
        <v>1186</v>
      </c>
      <c r="G239" s="55" t="s">
        <v>1216</v>
      </c>
      <c r="H239" s="32" t="s">
        <v>26</v>
      </c>
      <c r="I239" s="53" t="s">
        <v>26</v>
      </c>
      <c r="J239" s="32" t="s">
        <v>1079</v>
      </c>
      <c r="K239" s="53" t="str">
        <f>_xlfn.CONCAT("""",B239,"""")</f>
        <v>"EQU.229"</v>
      </c>
      <c r="L239" s="32" t="s">
        <v>1068</v>
      </c>
      <c r="M239" s="53" t="str">
        <f>IFERROR(_xlfn.CONCAT(LEFT(O239,FIND(" ",O239)-1),""""),O239)</f>
        <v>"Analisador"</v>
      </c>
      <c r="N239" s="32" t="s">
        <v>1025</v>
      </c>
      <c r="O239" s="53" t="s">
        <v>789</v>
      </c>
      <c r="P239" s="32" t="s">
        <v>1080</v>
      </c>
      <c r="Q239" s="8">
        <v>0</v>
      </c>
      <c r="R239" s="32" t="s">
        <v>1081</v>
      </c>
      <c r="S239" s="8">
        <f>IF(AND(Q239=0, U239=0), 1, 0 )</f>
        <v>1</v>
      </c>
      <c r="T239" s="32" t="s">
        <v>1082</v>
      </c>
      <c r="U239" s="8">
        <v>0</v>
      </c>
    </row>
    <row r="240" spans="1:21" ht="6" customHeight="1" x14ac:dyDescent="0.3">
      <c r="A240" s="48">
        <v>239</v>
      </c>
      <c r="B240" s="56" t="s">
        <v>259</v>
      </c>
      <c r="C240" s="34" t="str">
        <f>IF(VALUE(Q240)=1,"SUS.Equipamento",IF(VALUE(S240)=1,"SUS.Dispositivo","SUS.Mobília"))</f>
        <v>SUS.Equipamento</v>
      </c>
      <c r="D240" s="54" t="s">
        <v>1204</v>
      </c>
      <c r="E240" s="55" t="s">
        <v>1205</v>
      </c>
      <c r="F240" s="54" t="s">
        <v>26</v>
      </c>
      <c r="G240" s="55" t="s">
        <v>26</v>
      </c>
      <c r="H240" s="32" t="s">
        <v>26</v>
      </c>
      <c r="I240" s="53" t="s">
        <v>26</v>
      </c>
      <c r="J240" s="32" t="s">
        <v>1079</v>
      </c>
      <c r="K240" s="53" t="str">
        <f>_xlfn.CONCAT("""",B240,"""")</f>
        <v>"EQU.230"</v>
      </c>
      <c r="L240" s="32" t="s">
        <v>1068</v>
      </c>
      <c r="M240" s="53" t="str">
        <f>IFERROR(_xlfn.CONCAT(LEFT(O240,FIND(" ",O240)-1),""""),O240)</f>
        <v>"Fotômetro"</v>
      </c>
      <c r="N240" s="32" t="s">
        <v>1025</v>
      </c>
      <c r="O240" s="53" t="s">
        <v>790</v>
      </c>
      <c r="P240" s="32" t="s">
        <v>1080</v>
      </c>
      <c r="Q240" s="8">
        <v>1</v>
      </c>
      <c r="R240" s="32" t="s">
        <v>1081</v>
      </c>
      <c r="S240" s="8">
        <f>IF(AND(Q240=0, U240=0), 1, 0 )</f>
        <v>0</v>
      </c>
      <c r="T240" s="32" t="s">
        <v>1082</v>
      </c>
      <c r="U240" s="8">
        <v>0</v>
      </c>
    </row>
    <row r="241" spans="1:21" ht="6" customHeight="1" x14ac:dyDescent="0.3">
      <c r="A241" s="48">
        <v>240</v>
      </c>
      <c r="B241" s="56" t="s">
        <v>260</v>
      </c>
      <c r="C241" s="34" t="str">
        <f>IF(VALUE(Q241)=1,"SUS.Equipamento",IF(VALUE(S241)=1,"SUS.Dispositivo","SUS.Mobília"))</f>
        <v>SUS.Equipamento</v>
      </c>
      <c r="D241" s="54" t="s">
        <v>1204</v>
      </c>
      <c r="E241" s="55" t="s">
        <v>1205</v>
      </c>
      <c r="F241" s="54" t="s">
        <v>26</v>
      </c>
      <c r="G241" s="55" t="s">
        <v>26</v>
      </c>
      <c r="H241" s="32" t="s">
        <v>26</v>
      </c>
      <c r="I241" s="53" t="s">
        <v>26</v>
      </c>
      <c r="J241" s="32" t="s">
        <v>1079</v>
      </c>
      <c r="K241" s="53" t="str">
        <f>_xlfn.CONCAT("""",B241,"""")</f>
        <v>"EQU.231"</v>
      </c>
      <c r="L241" s="32" t="s">
        <v>1068</v>
      </c>
      <c r="M241" s="53" t="str">
        <f>IFERROR(_xlfn.CONCAT(LEFT(O241,FIND(" ",O241)-1),""""),O241)</f>
        <v>"Fotômetro"</v>
      </c>
      <c r="N241" s="32" t="s">
        <v>1025</v>
      </c>
      <c r="O241" s="53" t="s">
        <v>791</v>
      </c>
      <c r="P241" s="32" t="s">
        <v>1080</v>
      </c>
      <c r="Q241" s="8">
        <v>1</v>
      </c>
      <c r="R241" s="32" t="s">
        <v>1081</v>
      </c>
      <c r="S241" s="8">
        <f>IF(AND(Q241=0, U241=0), 1, 0 )</f>
        <v>0</v>
      </c>
      <c r="T241" s="32" t="s">
        <v>1082</v>
      </c>
      <c r="U241" s="8">
        <v>0</v>
      </c>
    </row>
    <row r="242" spans="1:21" ht="6" customHeight="1" x14ac:dyDescent="0.3">
      <c r="A242" s="48">
        <v>241</v>
      </c>
      <c r="B242" s="56" t="s">
        <v>261</v>
      </c>
      <c r="C242" s="34" t="str">
        <f>IF(VALUE(Q242)=1,"SUS.Equipamento",IF(VALUE(S242)=1,"SUS.Dispositivo","SUS.Mobília"))</f>
        <v>SUS.Mobília</v>
      </c>
      <c r="D242" s="54" t="s">
        <v>1204</v>
      </c>
      <c r="E242" s="55" t="s">
        <v>1205</v>
      </c>
      <c r="F242" s="54" t="s">
        <v>26</v>
      </c>
      <c r="G242" s="55" t="s">
        <v>26</v>
      </c>
      <c r="H242" s="32" t="s">
        <v>1190</v>
      </c>
      <c r="I242" s="53" t="s">
        <v>1192</v>
      </c>
      <c r="J242" s="32" t="s">
        <v>1079</v>
      </c>
      <c r="K242" s="53" t="str">
        <f>_xlfn.CONCAT("""",B242,"""")</f>
        <v>"EQU.232"</v>
      </c>
      <c r="L242" s="32" t="s">
        <v>1068</v>
      </c>
      <c r="M242" s="53" t="str">
        <f>IFERROR(_xlfn.CONCAT(LEFT(O242,FIND(" ",O242)-1),""""),O242)</f>
        <v>"Mesa"</v>
      </c>
      <c r="N242" s="32" t="s">
        <v>1025</v>
      </c>
      <c r="O242" s="53" t="s">
        <v>792</v>
      </c>
      <c r="P242" s="32" t="s">
        <v>1080</v>
      </c>
      <c r="Q242" s="8">
        <v>0</v>
      </c>
      <c r="R242" s="32" t="s">
        <v>1081</v>
      </c>
      <c r="S242" s="8">
        <f>IF(AND(Q242=0, U242=0), 1, 0 )</f>
        <v>0</v>
      </c>
      <c r="T242" s="32" t="s">
        <v>1082</v>
      </c>
      <c r="U242" s="8">
        <v>1</v>
      </c>
    </row>
    <row r="243" spans="1:21" ht="6" customHeight="1" x14ac:dyDescent="0.3">
      <c r="A243" s="48">
        <v>242</v>
      </c>
      <c r="B243" s="56" t="s">
        <v>262</v>
      </c>
      <c r="C243" s="34" t="str">
        <f>IF(VALUE(Q243)=1,"SUS.Equipamento",IF(VALUE(S243)=1,"SUS.Dispositivo","SUS.Mobília"))</f>
        <v>SUS.Equipamento</v>
      </c>
      <c r="D243" s="54" t="s">
        <v>1204</v>
      </c>
      <c r="E243" s="55" t="s">
        <v>1205</v>
      </c>
      <c r="F243" s="54" t="s">
        <v>26</v>
      </c>
      <c r="G243" s="55" t="s">
        <v>26</v>
      </c>
      <c r="H243" s="32" t="s">
        <v>26</v>
      </c>
      <c r="I243" s="53" t="s">
        <v>26</v>
      </c>
      <c r="J243" s="32" t="s">
        <v>1079</v>
      </c>
      <c r="K243" s="53" t="str">
        <f>_xlfn.CONCAT("""",B243,"""")</f>
        <v>"EQU.233"</v>
      </c>
      <c r="L243" s="32" t="s">
        <v>1068</v>
      </c>
      <c r="M243" s="53" t="str">
        <f>IFERROR(_xlfn.CONCAT(LEFT(O243,FIND(" ",O243)-1),""""),O243)</f>
        <v>"Espectrofotômetro"</v>
      </c>
      <c r="N243" s="32" t="s">
        <v>1025</v>
      </c>
      <c r="O243" s="53" t="s">
        <v>793</v>
      </c>
      <c r="P243" s="32" t="s">
        <v>1080</v>
      </c>
      <c r="Q243" s="8">
        <v>1</v>
      </c>
      <c r="R243" s="32" t="s">
        <v>1081</v>
      </c>
      <c r="S243" s="8">
        <f>IF(AND(Q243=0, U243=0), 1, 0 )</f>
        <v>0</v>
      </c>
      <c r="T243" s="32" t="s">
        <v>1082</v>
      </c>
      <c r="U243" s="8">
        <v>0</v>
      </c>
    </row>
    <row r="244" spans="1:21" ht="6" customHeight="1" x14ac:dyDescent="0.3">
      <c r="A244" s="48">
        <v>243</v>
      </c>
      <c r="B244" s="56" t="s">
        <v>263</v>
      </c>
      <c r="C244" s="34" t="str">
        <f>IF(VALUE(Q244)=1,"SUS.Equipamento",IF(VALUE(S244)=1,"SUS.Dispositivo","SUS.Mobília"))</f>
        <v>SUS.Dispositivo</v>
      </c>
      <c r="D244" s="54" t="s">
        <v>1204</v>
      </c>
      <c r="E244" s="55" t="s">
        <v>1205</v>
      </c>
      <c r="F244" s="54" t="s">
        <v>1186</v>
      </c>
      <c r="G244" s="55" t="s">
        <v>1216</v>
      </c>
      <c r="H244" s="32" t="s">
        <v>26</v>
      </c>
      <c r="I244" s="53" t="s">
        <v>26</v>
      </c>
      <c r="J244" s="32" t="s">
        <v>1079</v>
      </c>
      <c r="K244" s="53" t="str">
        <f>_xlfn.CONCAT("""",B244,"""")</f>
        <v>"EQU.234"</v>
      </c>
      <c r="L244" s="32" t="s">
        <v>1068</v>
      </c>
      <c r="M244" s="53" t="str">
        <f>IFERROR(_xlfn.CONCAT(LEFT(O244,FIND(" ",O244)-1),""""),O244)</f>
        <v>"Analisador"</v>
      </c>
      <c r="N244" s="32" t="s">
        <v>1025</v>
      </c>
      <c r="O244" s="53" t="s">
        <v>794</v>
      </c>
      <c r="P244" s="32" t="s">
        <v>1080</v>
      </c>
      <c r="Q244" s="8">
        <v>0</v>
      </c>
      <c r="R244" s="32" t="s">
        <v>1081</v>
      </c>
      <c r="S244" s="8">
        <f>IF(AND(Q244=0, U244=0), 1, 0 )</f>
        <v>1</v>
      </c>
      <c r="T244" s="32" t="s">
        <v>1082</v>
      </c>
      <c r="U244" s="8">
        <v>0</v>
      </c>
    </row>
    <row r="245" spans="1:21" ht="6" customHeight="1" x14ac:dyDescent="0.3">
      <c r="A245" s="48">
        <v>244</v>
      </c>
      <c r="B245" s="56" t="s">
        <v>264</v>
      </c>
      <c r="C245" s="34" t="str">
        <f>IF(VALUE(Q245)=1,"SUS.Equipamento",IF(VALUE(S245)=1,"SUS.Dispositivo","SUS.Mobília"))</f>
        <v>SUS.Dispositivo</v>
      </c>
      <c r="D245" s="54" t="s">
        <v>1204</v>
      </c>
      <c r="E245" s="55" t="s">
        <v>1205</v>
      </c>
      <c r="F245" s="54" t="s">
        <v>26</v>
      </c>
      <c r="G245" s="55" t="s">
        <v>26</v>
      </c>
      <c r="H245" s="32" t="s">
        <v>26</v>
      </c>
      <c r="I245" s="53" t="s">
        <v>26</v>
      </c>
      <c r="J245" s="32" t="s">
        <v>1079</v>
      </c>
      <c r="K245" s="53" t="str">
        <f>_xlfn.CONCAT("""",B245,"""")</f>
        <v>"EQU.235"</v>
      </c>
      <c r="L245" s="32" t="s">
        <v>1068</v>
      </c>
      <c r="M245" s="53" t="str">
        <f>IFERROR(_xlfn.CONCAT(LEFT(O245,FIND(" ",O245)-1),""""),O245)</f>
        <v>"Secador"</v>
      </c>
      <c r="N245" s="32" t="s">
        <v>1025</v>
      </c>
      <c r="O245" s="53" t="s">
        <v>795</v>
      </c>
      <c r="P245" s="32" t="s">
        <v>1080</v>
      </c>
      <c r="Q245" s="8">
        <v>0</v>
      </c>
      <c r="R245" s="32" t="s">
        <v>1081</v>
      </c>
      <c r="S245" s="8">
        <f>IF(AND(Q245=0, U245=0), 1, 0 )</f>
        <v>1</v>
      </c>
      <c r="T245" s="32" t="s">
        <v>1082</v>
      </c>
      <c r="U245" s="8">
        <v>0</v>
      </c>
    </row>
    <row r="246" spans="1:21" ht="6" customHeight="1" x14ac:dyDescent="0.3">
      <c r="A246" s="48">
        <v>245</v>
      </c>
      <c r="B246" s="56" t="s">
        <v>265</v>
      </c>
      <c r="C246" s="34" t="str">
        <f>IF(VALUE(Q246)=1,"SUS.Equipamento",IF(VALUE(S246)=1,"SUS.Dispositivo","SUS.Mobília"))</f>
        <v>SUS.Dispositivo</v>
      </c>
      <c r="D246" s="54" t="s">
        <v>1204</v>
      </c>
      <c r="E246" s="55" t="s">
        <v>1205</v>
      </c>
      <c r="F246" s="54" t="s">
        <v>26</v>
      </c>
      <c r="G246" s="55" t="s">
        <v>26</v>
      </c>
      <c r="H246" s="32" t="s">
        <v>26</v>
      </c>
      <c r="I246" s="53" t="s">
        <v>26</v>
      </c>
      <c r="J246" s="32" t="s">
        <v>1079</v>
      </c>
      <c r="K246" s="53" t="str">
        <f>_xlfn.CONCAT("""",B246,"""")</f>
        <v>"EQU.236"</v>
      </c>
      <c r="L246" s="32" t="s">
        <v>1068</v>
      </c>
      <c r="M246" s="53" t="str">
        <f>IFERROR(_xlfn.CONCAT(LEFT(O246,FIND(" ",O246)-1),""""),O246)</f>
        <v>"Titulador"</v>
      </c>
      <c r="N246" s="32" t="s">
        <v>1025</v>
      </c>
      <c r="O246" s="53" t="s">
        <v>796</v>
      </c>
      <c r="P246" s="32" t="s">
        <v>1080</v>
      </c>
      <c r="Q246" s="8">
        <v>0</v>
      </c>
      <c r="R246" s="32" t="s">
        <v>1081</v>
      </c>
      <c r="S246" s="8">
        <f>IF(AND(Q246=0, U246=0), 1, 0 )</f>
        <v>1</v>
      </c>
      <c r="T246" s="32" t="s">
        <v>1082</v>
      </c>
      <c r="U246" s="8">
        <v>0</v>
      </c>
    </row>
    <row r="247" spans="1:21" ht="6" customHeight="1" x14ac:dyDescent="0.3">
      <c r="A247" s="48">
        <v>246</v>
      </c>
      <c r="B247" s="56" t="s">
        <v>266</v>
      </c>
      <c r="C247" s="34" t="str">
        <f>IF(VALUE(Q247)=1,"SUS.Equipamento",IF(VALUE(S247)=1,"SUS.Dispositivo","SUS.Mobília"))</f>
        <v>SUS.Dispositivo</v>
      </c>
      <c r="D247" s="54" t="s">
        <v>1204</v>
      </c>
      <c r="E247" s="55" t="s">
        <v>1205</v>
      </c>
      <c r="F247" s="54" t="s">
        <v>26</v>
      </c>
      <c r="G247" s="55" t="s">
        <v>26</v>
      </c>
      <c r="H247" s="32" t="s">
        <v>26</v>
      </c>
      <c r="I247" s="53" t="s">
        <v>26</v>
      </c>
      <c r="J247" s="32" t="s">
        <v>1079</v>
      </c>
      <c r="K247" s="53" t="str">
        <f>_xlfn.CONCAT("""",B247,"""")</f>
        <v>"EQU.237"</v>
      </c>
      <c r="L247" s="32" t="s">
        <v>1068</v>
      </c>
      <c r="M247" s="53" t="str">
        <f>IFERROR(_xlfn.CONCAT(LEFT(O247,FIND(" ",O247)-1),""""),O247)</f>
        <v>"Pipetador"</v>
      </c>
      <c r="N247" s="32" t="s">
        <v>1025</v>
      </c>
      <c r="O247" s="53" t="s">
        <v>797</v>
      </c>
      <c r="P247" s="32" t="s">
        <v>1080</v>
      </c>
      <c r="Q247" s="8">
        <v>0</v>
      </c>
      <c r="R247" s="32" t="s">
        <v>1081</v>
      </c>
      <c r="S247" s="8">
        <f>IF(AND(Q247=0, U247=0), 1, 0 )</f>
        <v>1</v>
      </c>
      <c r="T247" s="32" t="s">
        <v>1082</v>
      </c>
      <c r="U247" s="8">
        <v>0</v>
      </c>
    </row>
    <row r="248" spans="1:21" ht="6" customHeight="1" x14ac:dyDescent="0.3">
      <c r="A248" s="48">
        <v>247</v>
      </c>
      <c r="B248" s="56" t="s">
        <v>267</v>
      </c>
      <c r="C248" s="34" t="str">
        <f>IF(VALUE(Q248)=1,"SUS.Equipamento",IF(VALUE(S248)=1,"SUS.Dispositivo","SUS.Mobília"))</f>
        <v>SUS.Equipamento</v>
      </c>
      <c r="D248" s="54" t="s">
        <v>1204</v>
      </c>
      <c r="E248" s="55" t="s">
        <v>1205</v>
      </c>
      <c r="F248" s="54" t="s">
        <v>1188</v>
      </c>
      <c r="G248" s="55" t="s">
        <v>1183</v>
      </c>
      <c r="H248" s="32" t="s">
        <v>26</v>
      </c>
      <c r="I248" s="53" t="s">
        <v>26</v>
      </c>
      <c r="J248" s="32" t="s">
        <v>1079</v>
      </c>
      <c r="K248" s="53" t="str">
        <f>_xlfn.CONCAT("""",B248,"""")</f>
        <v>"EQU.238"</v>
      </c>
      <c r="L248" s="32" t="s">
        <v>1068</v>
      </c>
      <c r="M248" s="53" t="str">
        <f>IFERROR(_xlfn.CONCAT(LEFT(O248,FIND(" ",O248)-1),""""),O248)</f>
        <v>"Aparelho"</v>
      </c>
      <c r="N248" s="32" t="s">
        <v>1025</v>
      </c>
      <c r="O248" s="53" t="s">
        <v>1087</v>
      </c>
      <c r="P248" s="32" t="s">
        <v>1080</v>
      </c>
      <c r="Q248" s="8">
        <v>1</v>
      </c>
      <c r="R248" s="32" t="s">
        <v>1081</v>
      </c>
      <c r="S248" s="8">
        <f>IF(AND(Q248=0, U248=0), 1, 0 )</f>
        <v>0</v>
      </c>
      <c r="T248" s="32" t="s">
        <v>1082</v>
      </c>
      <c r="U248" s="8">
        <v>0</v>
      </c>
    </row>
    <row r="249" spans="1:21" ht="6" customHeight="1" x14ac:dyDescent="0.3">
      <c r="A249" s="48">
        <v>248</v>
      </c>
      <c r="B249" s="56" t="s">
        <v>268</v>
      </c>
      <c r="C249" s="34" t="str">
        <f>IF(VALUE(Q249)=1,"SUS.Equipamento",IF(VALUE(S249)=1,"SUS.Dispositivo","SUS.Mobília"))</f>
        <v>SUS.Equipamento</v>
      </c>
      <c r="D249" s="54" t="s">
        <v>1204</v>
      </c>
      <c r="E249" s="55" t="s">
        <v>1205</v>
      </c>
      <c r="F249" s="54" t="s">
        <v>1188</v>
      </c>
      <c r="G249" s="55" t="s">
        <v>1183</v>
      </c>
      <c r="H249" s="32" t="s">
        <v>26</v>
      </c>
      <c r="I249" s="53" t="s">
        <v>26</v>
      </c>
      <c r="J249" s="32" t="s">
        <v>1079</v>
      </c>
      <c r="K249" s="53" t="str">
        <f>_xlfn.CONCAT("""",B249,"""")</f>
        <v>"EQU.239"</v>
      </c>
      <c r="L249" s="32" t="s">
        <v>1068</v>
      </c>
      <c r="M249" s="53" t="str">
        <f>IFERROR(_xlfn.CONCAT(LEFT(O249,FIND(" ",O249)-1),""""),O249)</f>
        <v>"Aparelho"</v>
      </c>
      <c r="N249" s="32" t="s">
        <v>1025</v>
      </c>
      <c r="O249" s="53" t="s">
        <v>1088</v>
      </c>
      <c r="P249" s="32" t="s">
        <v>1080</v>
      </c>
      <c r="Q249" s="8">
        <v>1</v>
      </c>
      <c r="R249" s="32" t="s">
        <v>1081</v>
      </c>
      <c r="S249" s="8">
        <f>IF(AND(Q249=0, U249=0), 1, 0 )</f>
        <v>0</v>
      </c>
      <c r="T249" s="32" t="s">
        <v>1082</v>
      </c>
      <c r="U249" s="8">
        <v>0</v>
      </c>
    </row>
    <row r="250" spans="1:21" ht="6" customHeight="1" x14ac:dyDescent="0.3">
      <c r="A250" s="48">
        <v>249</v>
      </c>
      <c r="B250" s="56" t="s">
        <v>269</v>
      </c>
      <c r="C250" s="34" t="str">
        <f>IF(VALUE(Q250)=1,"SUS.Equipamento",IF(VALUE(S250)=1,"SUS.Dispositivo","SUS.Mobília"))</f>
        <v>SUS.Dispositivo</v>
      </c>
      <c r="D250" s="54" t="s">
        <v>1204</v>
      </c>
      <c r="E250" s="55" t="s">
        <v>1205</v>
      </c>
      <c r="F250" s="54" t="s">
        <v>26</v>
      </c>
      <c r="G250" s="55" t="s">
        <v>26</v>
      </c>
      <c r="H250" s="32" t="s">
        <v>26</v>
      </c>
      <c r="I250" s="53" t="s">
        <v>26</v>
      </c>
      <c r="J250" s="32" t="s">
        <v>1079</v>
      </c>
      <c r="K250" s="53" t="str">
        <f>_xlfn.CONCAT("""",B250,"""")</f>
        <v>"EQU.240"</v>
      </c>
      <c r="L250" s="32" t="s">
        <v>1068</v>
      </c>
      <c r="M250" s="53" t="str">
        <f>IFERROR(_xlfn.CONCAT(LEFT(O250,FIND(" ",O250)-1),""""),O250)</f>
        <v>"Processadora"</v>
      </c>
      <c r="N250" s="32" t="s">
        <v>1025</v>
      </c>
      <c r="O250" s="53" t="s">
        <v>798</v>
      </c>
      <c r="P250" s="32" t="s">
        <v>1080</v>
      </c>
      <c r="Q250" s="8">
        <v>0</v>
      </c>
      <c r="R250" s="32" t="s">
        <v>1081</v>
      </c>
      <c r="S250" s="8">
        <f>IF(AND(Q250=0, U250=0), 1, 0 )</f>
        <v>1</v>
      </c>
      <c r="T250" s="32" t="s">
        <v>1082</v>
      </c>
      <c r="U250" s="8">
        <v>0</v>
      </c>
    </row>
    <row r="251" spans="1:21" ht="6" customHeight="1" x14ac:dyDescent="0.3">
      <c r="A251" s="48">
        <v>250</v>
      </c>
      <c r="B251" s="56" t="s">
        <v>270</v>
      </c>
      <c r="C251" s="34" t="str">
        <f>IF(VALUE(Q251)=1,"SUS.Equipamento",IF(VALUE(S251)=1,"SUS.Dispositivo","SUS.Mobília"))</f>
        <v>SUS.Dispositivo</v>
      </c>
      <c r="D251" s="54" t="s">
        <v>1204</v>
      </c>
      <c r="E251" s="55" t="s">
        <v>1205</v>
      </c>
      <c r="F251" s="54" t="s">
        <v>1184</v>
      </c>
      <c r="G251" s="55" t="s">
        <v>1185</v>
      </c>
      <c r="H251" s="32" t="s">
        <v>26</v>
      </c>
      <c r="I251" s="53" t="s">
        <v>26</v>
      </c>
      <c r="J251" s="32" t="s">
        <v>1079</v>
      </c>
      <c r="K251" s="53" t="str">
        <f>_xlfn.CONCAT("""",B251,"""")</f>
        <v>"EQU.241"</v>
      </c>
      <c r="L251" s="32" t="s">
        <v>1068</v>
      </c>
      <c r="M251" s="53" t="str">
        <f>IFERROR(_xlfn.CONCAT(LEFT(O251,FIND(" ",O251)-1),""""),O251)</f>
        <v>"Mamógrafo"</v>
      </c>
      <c r="N251" s="32" t="s">
        <v>1025</v>
      </c>
      <c r="O251" s="53" t="s">
        <v>799</v>
      </c>
      <c r="P251" s="32" t="s">
        <v>1080</v>
      </c>
      <c r="Q251" s="8">
        <v>0</v>
      </c>
      <c r="R251" s="32" t="s">
        <v>1081</v>
      </c>
      <c r="S251" s="8">
        <f>IF(AND(Q251=0, U251=0), 1, 0 )</f>
        <v>1</v>
      </c>
      <c r="T251" s="32" t="s">
        <v>1082</v>
      </c>
      <c r="U251" s="8">
        <v>0</v>
      </c>
    </row>
    <row r="252" spans="1:21" ht="6" customHeight="1" x14ac:dyDescent="0.3">
      <c r="A252" s="48">
        <v>251</v>
      </c>
      <c r="B252" s="56" t="s">
        <v>271</v>
      </c>
      <c r="C252" s="34" t="str">
        <f>IF(VALUE(Q252)=1,"SUS.Equipamento",IF(VALUE(S252)=1,"SUS.Dispositivo","SUS.Mobília"))</f>
        <v>SUS.Equipamento</v>
      </c>
      <c r="D252" s="54" t="s">
        <v>1204</v>
      </c>
      <c r="E252" s="55" t="s">
        <v>1205</v>
      </c>
      <c r="F252" s="54" t="s">
        <v>26</v>
      </c>
      <c r="G252" s="55" t="s">
        <v>26</v>
      </c>
      <c r="H252" s="32" t="s">
        <v>26</v>
      </c>
      <c r="I252" s="53" t="s">
        <v>26</v>
      </c>
      <c r="J252" s="32" t="s">
        <v>1079</v>
      </c>
      <c r="K252" s="53" t="str">
        <f>_xlfn.CONCAT("""",B252,"""")</f>
        <v>"EQU.242"</v>
      </c>
      <c r="L252" s="32" t="s">
        <v>1068</v>
      </c>
      <c r="M252" s="53" t="str">
        <f>IFERROR(_xlfn.CONCAT(LEFT(O252,FIND(" ",O252)-1),""""),O252)</f>
        <v>"Ultrassom"</v>
      </c>
      <c r="N252" s="32" t="s">
        <v>1025</v>
      </c>
      <c r="O252" s="53" t="s">
        <v>800</v>
      </c>
      <c r="P252" s="32" t="s">
        <v>1080</v>
      </c>
      <c r="Q252" s="8">
        <v>1</v>
      </c>
      <c r="R252" s="32" t="s">
        <v>1081</v>
      </c>
      <c r="S252" s="8">
        <f>IF(AND(Q252=0, U252=0), 1, 0 )</f>
        <v>0</v>
      </c>
      <c r="T252" s="32" t="s">
        <v>1082</v>
      </c>
      <c r="U252" s="8">
        <v>0</v>
      </c>
    </row>
    <row r="253" spans="1:21" ht="6" customHeight="1" x14ac:dyDescent="0.3">
      <c r="A253" s="48">
        <v>252</v>
      </c>
      <c r="B253" s="56" t="s">
        <v>272</v>
      </c>
      <c r="C253" s="34" t="str">
        <f>IF(VALUE(Q253)=1,"SUS.Equipamento",IF(VALUE(S253)=1,"SUS.Dispositivo","SUS.Mobília"))</f>
        <v>SUS.Dispositivo</v>
      </c>
      <c r="D253" s="54" t="s">
        <v>1204</v>
      </c>
      <c r="E253" s="55" t="s">
        <v>1205</v>
      </c>
      <c r="F253" s="54" t="s">
        <v>26</v>
      </c>
      <c r="G253" s="55" t="s">
        <v>26</v>
      </c>
      <c r="H253" s="32" t="s">
        <v>26</v>
      </c>
      <c r="I253" s="53" t="s">
        <v>26</v>
      </c>
      <c r="J253" s="32" t="s">
        <v>1079</v>
      </c>
      <c r="K253" s="53" t="str">
        <f>_xlfn.CONCAT("""",B253,"""")</f>
        <v>"EQU.243"</v>
      </c>
      <c r="L253" s="32" t="s">
        <v>1068</v>
      </c>
      <c r="M253" s="53" t="str">
        <f>IFERROR(_xlfn.CONCAT(LEFT(O253,FIND(" ",O253)-1),""""),O253)</f>
        <v>"Modelo"</v>
      </c>
      <c r="N253" s="32" t="s">
        <v>1025</v>
      </c>
      <c r="O253" s="53" t="s">
        <v>801</v>
      </c>
      <c r="P253" s="32" t="s">
        <v>1080</v>
      </c>
      <c r="Q253" s="8">
        <v>0</v>
      </c>
      <c r="R253" s="32" t="s">
        <v>1081</v>
      </c>
      <c r="S253" s="8">
        <f>IF(AND(Q253=0, U253=0), 1, 0 )</f>
        <v>1</v>
      </c>
      <c r="T253" s="32" t="s">
        <v>1082</v>
      </c>
      <c r="U253" s="8">
        <v>0</v>
      </c>
    </row>
    <row r="254" spans="1:21" ht="6" customHeight="1" x14ac:dyDescent="0.3">
      <c r="A254" s="48">
        <v>253</v>
      </c>
      <c r="B254" s="56" t="s">
        <v>273</v>
      </c>
      <c r="C254" s="34" t="str">
        <f>IF(VALUE(Q254)=1,"SUS.Equipamento",IF(VALUE(S254)=1,"SUS.Dispositivo","SUS.Mobília"))</f>
        <v>SUS.Dispositivo</v>
      </c>
      <c r="D254" s="54" t="s">
        <v>1204</v>
      </c>
      <c r="E254" s="55" t="s">
        <v>1205</v>
      </c>
      <c r="F254" s="54" t="s">
        <v>26</v>
      </c>
      <c r="G254" s="55" t="s">
        <v>26</v>
      </c>
      <c r="H254" s="32" t="s">
        <v>26</v>
      </c>
      <c r="I254" s="53" t="s">
        <v>26</v>
      </c>
      <c r="J254" s="32" t="s">
        <v>1079</v>
      </c>
      <c r="K254" s="53" t="str">
        <f>_xlfn.CONCAT("""",B254,"""")</f>
        <v>"EQU.244"</v>
      </c>
      <c r="L254" s="32" t="s">
        <v>1068</v>
      </c>
      <c r="M254" s="53" t="str">
        <f>IFERROR(_xlfn.CONCAT(LEFT(O254,FIND(" ",O254)-1),""""),O254)</f>
        <v>"Suporte"</v>
      </c>
      <c r="N254" s="32" t="s">
        <v>1025</v>
      </c>
      <c r="O254" s="53" t="s">
        <v>802</v>
      </c>
      <c r="P254" s="32" t="s">
        <v>1080</v>
      </c>
      <c r="Q254" s="8">
        <v>0</v>
      </c>
      <c r="R254" s="32" t="s">
        <v>1081</v>
      </c>
      <c r="S254" s="8">
        <f>IF(AND(Q254=0, U254=0), 1, 0 )</f>
        <v>1</v>
      </c>
      <c r="T254" s="32" t="s">
        <v>1082</v>
      </c>
      <c r="U254" s="8">
        <v>0</v>
      </c>
    </row>
    <row r="255" spans="1:21" ht="6" customHeight="1" x14ac:dyDescent="0.3">
      <c r="A255" s="48">
        <v>254</v>
      </c>
      <c r="B255" s="56" t="s">
        <v>274</v>
      </c>
      <c r="C255" s="34" t="str">
        <f>IF(VALUE(Q255)=1,"SUS.Equipamento",IF(VALUE(S255)=1,"SUS.Dispositivo","SUS.Mobília"))</f>
        <v>SUS.Equipamento</v>
      </c>
      <c r="D255" s="54" t="s">
        <v>1204</v>
      </c>
      <c r="E255" s="55" t="s">
        <v>1205</v>
      </c>
      <c r="F255" s="54" t="s">
        <v>1184</v>
      </c>
      <c r="G255" s="55" t="s">
        <v>1185</v>
      </c>
      <c r="H255" s="32" t="s">
        <v>26</v>
      </c>
      <c r="I255" s="53" t="s">
        <v>26</v>
      </c>
      <c r="J255" s="32" t="s">
        <v>1079</v>
      </c>
      <c r="K255" s="53" t="str">
        <f>_xlfn.CONCAT("""",B255,"""")</f>
        <v>"EQU.245"</v>
      </c>
      <c r="L255" s="32" t="s">
        <v>1068</v>
      </c>
      <c r="M255" s="53" t="str">
        <f>IFERROR(_xlfn.CONCAT(LEFT(O255,FIND(" ",O255)-1),""""),O255)</f>
        <v>"Tomógrafo"</v>
      </c>
      <c r="N255" s="32" t="s">
        <v>1025</v>
      </c>
      <c r="O255" s="53" t="s">
        <v>803</v>
      </c>
      <c r="P255" s="32" t="s">
        <v>1080</v>
      </c>
      <c r="Q255" s="8">
        <v>1</v>
      </c>
      <c r="R255" s="32" t="s">
        <v>1081</v>
      </c>
      <c r="S255" s="8">
        <f>IF(AND(Q255=0, U255=0), 1, 0 )</f>
        <v>0</v>
      </c>
      <c r="T255" s="32" t="s">
        <v>1082</v>
      </c>
      <c r="U255" s="8">
        <v>0</v>
      </c>
    </row>
    <row r="256" spans="1:21" ht="6" customHeight="1" x14ac:dyDescent="0.3">
      <c r="A256" s="48">
        <v>255</v>
      </c>
      <c r="B256" s="56" t="s">
        <v>275</v>
      </c>
      <c r="C256" s="34" t="str">
        <f>IF(VALUE(Q256)=1,"SUS.Equipamento",IF(VALUE(S256)=1,"SUS.Dispositivo","SUS.Mobília"))</f>
        <v>SUS.Dispositivo</v>
      </c>
      <c r="D256" s="54" t="s">
        <v>1204</v>
      </c>
      <c r="E256" s="55" t="s">
        <v>1205</v>
      </c>
      <c r="F256" s="54" t="s">
        <v>26</v>
      </c>
      <c r="G256" s="55" t="s">
        <v>26</v>
      </c>
      <c r="H256" s="32" t="s">
        <v>26</v>
      </c>
      <c r="I256" s="53" t="s">
        <v>26</v>
      </c>
      <c r="J256" s="32" t="s">
        <v>1079</v>
      </c>
      <c r="K256" s="53" t="str">
        <f>_xlfn.CONCAT("""",B256,"""")</f>
        <v>"EQU.246"</v>
      </c>
      <c r="L256" s="32" t="s">
        <v>1068</v>
      </c>
      <c r="M256" s="53" t="str">
        <f>IFERROR(_xlfn.CONCAT(LEFT(O256,FIND(" ",O256)-1),""""),O256)</f>
        <v>"Código"</v>
      </c>
      <c r="N256" s="32" t="s">
        <v>1025</v>
      </c>
      <c r="O256" s="53" t="s">
        <v>741</v>
      </c>
      <c r="P256" s="32" t="s">
        <v>1080</v>
      </c>
      <c r="Q256" s="8">
        <v>0</v>
      </c>
      <c r="R256" s="32" t="s">
        <v>1081</v>
      </c>
      <c r="S256" s="8">
        <f>IF(AND(Q256=0, U256=0), 1, 0 )</f>
        <v>1</v>
      </c>
      <c r="T256" s="32" t="s">
        <v>1082</v>
      </c>
      <c r="U256" s="8">
        <v>0</v>
      </c>
    </row>
    <row r="257" spans="1:21" ht="6" customHeight="1" x14ac:dyDescent="0.3">
      <c r="A257" s="48">
        <v>256</v>
      </c>
      <c r="B257" s="56" t="s">
        <v>276</v>
      </c>
      <c r="C257" s="34" t="str">
        <f>IF(VALUE(Q257)=1,"SUS.Equipamento",IF(VALUE(S257)=1,"SUS.Dispositivo","SUS.Mobília"))</f>
        <v>SUS.Dispositivo</v>
      </c>
      <c r="D257" s="54" t="s">
        <v>1204</v>
      </c>
      <c r="E257" s="55" t="s">
        <v>1205</v>
      </c>
      <c r="F257" s="54" t="s">
        <v>26</v>
      </c>
      <c r="G257" s="55" t="s">
        <v>26</v>
      </c>
      <c r="H257" s="32" t="s">
        <v>26</v>
      </c>
      <c r="I257" s="53" t="s">
        <v>26</v>
      </c>
      <c r="J257" s="32" t="s">
        <v>1079</v>
      </c>
      <c r="K257" s="53" t="str">
        <f>_xlfn.CONCAT("""",B257,"""")</f>
        <v>"EQU.247"</v>
      </c>
      <c r="L257" s="32" t="s">
        <v>1068</v>
      </c>
      <c r="M257" s="53" t="str">
        <f>IFERROR(_xlfn.CONCAT(LEFT(O257,FIND(" ",O257)-1),""""),O257)</f>
        <v>"Bomba"</v>
      </c>
      <c r="N257" s="32" t="s">
        <v>1025</v>
      </c>
      <c r="O257" s="53" t="s">
        <v>804</v>
      </c>
      <c r="P257" s="32" t="s">
        <v>1080</v>
      </c>
      <c r="Q257" s="8">
        <v>0</v>
      </c>
      <c r="R257" s="32" t="s">
        <v>1081</v>
      </c>
      <c r="S257" s="8">
        <f>IF(AND(Q257=0, U257=0), 1, 0 )</f>
        <v>1</v>
      </c>
      <c r="T257" s="32" t="s">
        <v>1082</v>
      </c>
      <c r="U257" s="8">
        <v>0</v>
      </c>
    </row>
    <row r="258" spans="1:21" ht="6" customHeight="1" x14ac:dyDescent="0.3">
      <c r="A258" s="48">
        <v>257</v>
      </c>
      <c r="B258" s="56" t="s">
        <v>277</v>
      </c>
      <c r="C258" s="34" t="str">
        <f>IF(VALUE(Q258)=1,"SUS.Equipamento",IF(VALUE(S258)=1,"SUS.Dispositivo","SUS.Mobília"))</f>
        <v>SUS.Equipamento</v>
      </c>
      <c r="D258" s="54" t="s">
        <v>1204</v>
      </c>
      <c r="E258" s="55" t="s">
        <v>1205</v>
      </c>
      <c r="F258" s="54" t="s">
        <v>26</v>
      </c>
      <c r="G258" s="55" t="s">
        <v>26</v>
      </c>
      <c r="H258" s="32" t="s">
        <v>26</v>
      </c>
      <c r="I258" s="53" t="s">
        <v>26</v>
      </c>
      <c r="J258" s="32" t="s">
        <v>1079</v>
      </c>
      <c r="K258" s="53" t="str">
        <f>_xlfn.CONCAT("""",B258,"""")</f>
        <v>"EQU.248"</v>
      </c>
      <c r="L258" s="32" t="s">
        <v>1068</v>
      </c>
      <c r="M258" s="53" t="str">
        <f>IFERROR(_xlfn.CONCAT(LEFT(O258,FIND(" ",O258)-1),""""),O258)</f>
        <v>"Bilirrubinômetro"</v>
      </c>
      <c r="N258" s="32" t="s">
        <v>1025</v>
      </c>
      <c r="O258" s="53" t="s">
        <v>805</v>
      </c>
      <c r="P258" s="32" t="s">
        <v>1080</v>
      </c>
      <c r="Q258" s="8">
        <v>1</v>
      </c>
      <c r="R258" s="32" t="s">
        <v>1081</v>
      </c>
      <c r="S258" s="8">
        <f>IF(AND(Q258=0, U258=0), 1, 0 )</f>
        <v>0</v>
      </c>
      <c r="T258" s="32" t="s">
        <v>1082</v>
      </c>
      <c r="U258" s="8">
        <v>0</v>
      </c>
    </row>
    <row r="259" spans="1:21" ht="6" customHeight="1" x14ac:dyDescent="0.3">
      <c r="A259" s="48">
        <v>258</v>
      </c>
      <c r="B259" s="56" t="s">
        <v>278</v>
      </c>
      <c r="C259" s="34" t="str">
        <f>IF(VALUE(Q259)=1,"SUS.Equipamento",IF(VALUE(S259)=1,"SUS.Dispositivo","SUS.Mobília"))</f>
        <v>SUS.Equipamento</v>
      </c>
      <c r="D259" s="54" t="s">
        <v>1204</v>
      </c>
      <c r="E259" s="55" t="s">
        <v>1205</v>
      </c>
      <c r="F259" s="54" t="s">
        <v>26</v>
      </c>
      <c r="G259" s="55" t="s">
        <v>26</v>
      </c>
      <c r="H259" s="32" t="s">
        <v>26</v>
      </c>
      <c r="I259" s="53" t="s">
        <v>26</v>
      </c>
      <c r="J259" s="32" t="s">
        <v>1079</v>
      </c>
      <c r="K259" s="53" t="str">
        <f>_xlfn.CONCAT("""",B259,"""")</f>
        <v>"EQU.249"</v>
      </c>
      <c r="L259" s="32" t="s">
        <v>1068</v>
      </c>
      <c r="M259" s="53" t="str">
        <f>IFERROR(_xlfn.CONCAT(LEFT(O259,FIND(" ",O259)-1),""""),O259)</f>
        <v>"Refrigerador"</v>
      </c>
      <c r="N259" s="32" t="s">
        <v>1025</v>
      </c>
      <c r="O259" s="53" t="s">
        <v>1044</v>
      </c>
      <c r="P259" s="32" t="s">
        <v>1080</v>
      </c>
      <c r="Q259" s="8">
        <v>1</v>
      </c>
      <c r="R259" s="32" t="s">
        <v>1081</v>
      </c>
      <c r="S259" s="8">
        <f>IF(AND(Q259=0, U259=0), 1, 0 )</f>
        <v>0</v>
      </c>
      <c r="T259" s="32" t="s">
        <v>1082</v>
      </c>
      <c r="U259" s="8">
        <v>0</v>
      </c>
    </row>
    <row r="260" spans="1:21" ht="6" customHeight="1" x14ac:dyDescent="0.3">
      <c r="A260" s="48">
        <v>259</v>
      </c>
      <c r="B260" s="56" t="s">
        <v>279</v>
      </c>
      <c r="C260" s="34" t="str">
        <f>IF(VALUE(Q260)=1,"SUS.Equipamento",IF(VALUE(S260)=1,"SUS.Dispositivo","SUS.Mobília"))</f>
        <v>SUS.Dispositivo</v>
      </c>
      <c r="D260" s="54" t="s">
        <v>1204</v>
      </c>
      <c r="E260" s="55" t="s">
        <v>1205</v>
      </c>
      <c r="F260" s="54" t="s">
        <v>26</v>
      </c>
      <c r="G260" s="55" t="s">
        <v>26</v>
      </c>
      <c r="H260" s="32" t="s">
        <v>26</v>
      </c>
      <c r="I260" s="53" t="s">
        <v>26</v>
      </c>
      <c r="J260" s="32" t="s">
        <v>1079</v>
      </c>
      <c r="K260" s="53" t="str">
        <f>_xlfn.CONCAT("""",B260,"""")</f>
        <v>"EQU.250"</v>
      </c>
      <c r="L260" s="32" t="s">
        <v>1068</v>
      </c>
      <c r="M260" s="53" t="str">
        <f>IFERROR(_xlfn.CONCAT(LEFT(O260,FIND(" ",O260)-1),""""),O260)</f>
        <v>"Relógio"</v>
      </c>
      <c r="N260" s="32" t="s">
        <v>1025</v>
      </c>
      <c r="O260" s="53" t="s">
        <v>806</v>
      </c>
      <c r="P260" s="32" t="s">
        <v>1080</v>
      </c>
      <c r="Q260" s="8">
        <v>0</v>
      </c>
      <c r="R260" s="32" t="s">
        <v>1081</v>
      </c>
      <c r="S260" s="8">
        <f>IF(AND(Q260=0, U260=0), 1, 0 )</f>
        <v>1</v>
      </c>
      <c r="T260" s="32" t="s">
        <v>1082</v>
      </c>
      <c r="U260" s="8">
        <v>0</v>
      </c>
    </row>
    <row r="261" spans="1:21" ht="6" customHeight="1" x14ac:dyDescent="0.3">
      <c r="A261" s="48">
        <v>260</v>
      </c>
      <c r="B261" s="56" t="s">
        <v>280</v>
      </c>
      <c r="C261" s="34" t="str">
        <f>IF(VALUE(Q261)=1,"SUS.Equipamento",IF(VALUE(S261)=1,"SUS.Dispositivo","SUS.Mobília"))</f>
        <v>SUS.Equipamento</v>
      </c>
      <c r="D261" s="54" t="s">
        <v>1204</v>
      </c>
      <c r="E261" s="55" t="s">
        <v>1205</v>
      </c>
      <c r="F261" s="54" t="s">
        <v>26</v>
      </c>
      <c r="G261" s="55" t="s">
        <v>26</v>
      </c>
      <c r="H261" s="32" t="s">
        <v>26</v>
      </c>
      <c r="I261" s="53" t="s">
        <v>26</v>
      </c>
      <c r="J261" s="32" t="s">
        <v>1079</v>
      </c>
      <c r="K261" s="53" t="str">
        <f>_xlfn.CONCAT("""",B261,"""")</f>
        <v>"EQU.251"</v>
      </c>
      <c r="L261" s="32" t="s">
        <v>1068</v>
      </c>
      <c r="M261" s="53" t="str">
        <f>IFERROR(_xlfn.CONCAT(LEFT(O261,FIND(" ",O261)-1),""""),O261)</f>
        <v>"Aparelho"</v>
      </c>
      <c r="N261" s="32" t="s">
        <v>1025</v>
      </c>
      <c r="O261" s="53" t="s">
        <v>807</v>
      </c>
      <c r="P261" s="32" t="s">
        <v>1080</v>
      </c>
      <c r="Q261" s="8">
        <v>1</v>
      </c>
      <c r="R261" s="32" t="s">
        <v>1081</v>
      </c>
      <c r="S261" s="8">
        <f>IF(AND(Q261=0, U261=0), 1, 0 )</f>
        <v>0</v>
      </c>
      <c r="T261" s="32" t="s">
        <v>1082</v>
      </c>
      <c r="U261" s="8">
        <v>0</v>
      </c>
    </row>
    <row r="262" spans="1:21" ht="6" customHeight="1" x14ac:dyDescent="0.3">
      <c r="A262" s="48">
        <v>261</v>
      </c>
      <c r="B262" s="56" t="s">
        <v>281</v>
      </c>
      <c r="C262" s="34" t="str">
        <f>IF(VALUE(Q262)=1,"SUS.Equipamento",IF(VALUE(S262)=1,"SUS.Dispositivo","SUS.Mobília"))</f>
        <v>SUS.Dispositivo</v>
      </c>
      <c r="D262" s="54" t="s">
        <v>1204</v>
      </c>
      <c r="E262" s="55" t="s">
        <v>1205</v>
      </c>
      <c r="F262" s="54" t="s">
        <v>26</v>
      </c>
      <c r="G262" s="55" t="s">
        <v>26</v>
      </c>
      <c r="H262" s="32" t="s">
        <v>26</v>
      </c>
      <c r="I262" s="53" t="s">
        <v>26</v>
      </c>
      <c r="J262" s="32" t="s">
        <v>1079</v>
      </c>
      <c r="K262" s="53" t="str">
        <f>_xlfn.CONCAT("""",B262,"""")</f>
        <v>"EQU.252"</v>
      </c>
      <c r="L262" s="32" t="s">
        <v>1068</v>
      </c>
      <c r="M262" s="53" t="str">
        <f>IFERROR(_xlfn.CONCAT(LEFT(O262,FIND(" ",O262)-1),""""),O262)</f>
        <v>"Arquivo"</v>
      </c>
      <c r="N262" s="32" t="s">
        <v>1025</v>
      </c>
      <c r="O262" s="53" t="s">
        <v>808</v>
      </c>
      <c r="P262" s="32" t="s">
        <v>1080</v>
      </c>
      <c r="Q262" s="8">
        <v>0</v>
      </c>
      <c r="R262" s="32" t="s">
        <v>1081</v>
      </c>
      <c r="S262" s="8">
        <f>IF(AND(Q262=0, U262=0), 1, 0 )</f>
        <v>1</v>
      </c>
      <c r="T262" s="32" t="s">
        <v>1082</v>
      </c>
      <c r="U262" s="8">
        <v>0</v>
      </c>
    </row>
    <row r="263" spans="1:21" ht="6" customHeight="1" x14ac:dyDescent="0.3">
      <c r="A263" s="48">
        <v>262</v>
      </c>
      <c r="B263" s="56" t="s">
        <v>282</v>
      </c>
      <c r="C263" s="34" t="str">
        <f>IF(VALUE(Q263)=1,"SUS.Equipamento",IF(VALUE(S263)=1,"SUS.Dispositivo","SUS.Mobília"))</f>
        <v>SUS.Mobília</v>
      </c>
      <c r="D263" s="54" t="s">
        <v>1204</v>
      </c>
      <c r="E263" s="55" t="s">
        <v>1205</v>
      </c>
      <c r="F263" s="54" t="s">
        <v>26</v>
      </c>
      <c r="G263" s="55" t="s">
        <v>26</v>
      </c>
      <c r="H263" s="32" t="s">
        <v>1190</v>
      </c>
      <c r="I263" s="53" t="s">
        <v>1191</v>
      </c>
      <c r="J263" s="32" t="s">
        <v>1079</v>
      </c>
      <c r="K263" s="53" t="str">
        <f>_xlfn.CONCAT("""",B263,"""")</f>
        <v>"EQU.253"</v>
      </c>
      <c r="L263" s="32" t="s">
        <v>1068</v>
      </c>
      <c r="M263" s="53" t="str">
        <f>IFERROR(_xlfn.CONCAT(LEFT(O263,FIND(" ",O263)-1),""""),O263)</f>
        <v>"Carro"</v>
      </c>
      <c r="N263" s="32" t="s">
        <v>1025</v>
      </c>
      <c r="O263" s="53" t="s">
        <v>809</v>
      </c>
      <c r="P263" s="32" t="s">
        <v>1080</v>
      </c>
      <c r="Q263" s="8">
        <v>0</v>
      </c>
      <c r="R263" s="32" t="s">
        <v>1081</v>
      </c>
      <c r="S263" s="8">
        <f>IF(AND(Q263=0, U263=0), 1, 0 )</f>
        <v>0</v>
      </c>
      <c r="T263" s="32" t="s">
        <v>1082</v>
      </c>
      <c r="U263" s="8">
        <v>1</v>
      </c>
    </row>
    <row r="264" spans="1:21" ht="6" customHeight="1" x14ac:dyDescent="0.3">
      <c r="A264" s="48">
        <v>263</v>
      </c>
      <c r="B264" s="56" t="s">
        <v>283</v>
      </c>
      <c r="C264" s="34" t="str">
        <f>IF(VALUE(Q264)=1,"SUS.Equipamento",IF(VALUE(S264)=1,"SUS.Dispositivo","SUS.Mobília"))</f>
        <v>SUS.Dispositivo</v>
      </c>
      <c r="D264" s="54" t="s">
        <v>1204</v>
      </c>
      <c r="E264" s="55" t="s">
        <v>1205</v>
      </c>
      <c r="F264" s="54" t="s">
        <v>26</v>
      </c>
      <c r="G264" s="55" t="s">
        <v>26</v>
      </c>
      <c r="H264" s="32" t="s">
        <v>26</v>
      </c>
      <c r="I264" s="53" t="s">
        <v>26</v>
      </c>
      <c r="J264" s="32" t="s">
        <v>1079</v>
      </c>
      <c r="K264" s="53" t="str">
        <f>_xlfn.CONCAT("""",B264,"""")</f>
        <v>"EQU.254"</v>
      </c>
      <c r="L264" s="32" t="s">
        <v>1068</v>
      </c>
      <c r="M264" s="53" t="str">
        <f>IFERROR(_xlfn.CONCAT(LEFT(O264,FIND(" ",O264)-1),""""),O264)</f>
        <v>"Cofre"</v>
      </c>
      <c r="N264" s="32" t="s">
        <v>1025</v>
      </c>
      <c r="O264" s="53" t="s">
        <v>810</v>
      </c>
      <c r="P264" s="32" t="s">
        <v>1080</v>
      </c>
      <c r="Q264" s="8">
        <v>0</v>
      </c>
      <c r="R264" s="32" t="s">
        <v>1081</v>
      </c>
      <c r="S264" s="8">
        <f>IF(AND(Q264=0, U264=0), 1, 0 )</f>
        <v>1</v>
      </c>
      <c r="T264" s="32" t="s">
        <v>1082</v>
      </c>
      <c r="U264" s="8">
        <v>0</v>
      </c>
    </row>
    <row r="265" spans="1:21" ht="6" customHeight="1" x14ac:dyDescent="0.3">
      <c r="A265" s="48">
        <v>264</v>
      </c>
      <c r="B265" s="56" t="s">
        <v>284</v>
      </c>
      <c r="C265" s="34" t="str">
        <f>IF(VALUE(Q265)=1,"SUS.Equipamento",IF(VALUE(S265)=1,"SUS.Dispositivo","SUS.Mobília"))</f>
        <v>SUS.Dispositivo</v>
      </c>
      <c r="D265" s="54" t="s">
        <v>1204</v>
      </c>
      <c r="E265" s="55" t="s">
        <v>1205</v>
      </c>
      <c r="F265" s="54" t="s">
        <v>26</v>
      </c>
      <c r="G265" s="55" t="s">
        <v>26</v>
      </c>
      <c r="H265" s="32" t="s">
        <v>26</v>
      </c>
      <c r="I265" s="53" t="s">
        <v>26</v>
      </c>
      <c r="J265" s="32" t="s">
        <v>1079</v>
      </c>
      <c r="K265" s="53" t="str">
        <f>_xlfn.CONCAT("""",B265,"""")</f>
        <v>"EQU.255"</v>
      </c>
      <c r="L265" s="32" t="s">
        <v>1068</v>
      </c>
      <c r="M265" s="53" t="str">
        <f>IFERROR(_xlfn.CONCAT(LEFT(O265,FIND(" ",O265)-1),""""),O265)</f>
        <v>"Código"</v>
      </c>
      <c r="N265" s="32" t="s">
        <v>1025</v>
      </c>
      <c r="O265" s="53" t="s">
        <v>741</v>
      </c>
      <c r="P265" s="32" t="s">
        <v>1080</v>
      </c>
      <c r="Q265" s="8">
        <v>0</v>
      </c>
      <c r="R265" s="32" t="s">
        <v>1081</v>
      </c>
      <c r="S265" s="8">
        <f>IF(AND(Q265=0, U265=0), 1, 0 )</f>
        <v>1</v>
      </c>
      <c r="T265" s="32" t="s">
        <v>1082</v>
      </c>
      <c r="U265" s="8">
        <v>0</v>
      </c>
    </row>
    <row r="266" spans="1:21" ht="6" customHeight="1" x14ac:dyDescent="0.3">
      <c r="A266" s="48">
        <v>265</v>
      </c>
      <c r="B266" s="56" t="s">
        <v>285</v>
      </c>
      <c r="C266" s="34" t="str">
        <f>IF(VALUE(Q266)=1,"SUS.Equipamento",IF(VALUE(S266)=1,"SUS.Dispositivo","SUS.Mobília"))</f>
        <v>SUS.Dispositivo</v>
      </c>
      <c r="D266" s="54" t="s">
        <v>1204</v>
      </c>
      <c r="E266" s="55" t="s">
        <v>1205</v>
      </c>
      <c r="F266" s="54" t="s">
        <v>26</v>
      </c>
      <c r="G266" s="55" t="s">
        <v>26</v>
      </c>
      <c r="H266" s="32" t="s">
        <v>26</v>
      </c>
      <c r="I266" s="53" t="s">
        <v>26</v>
      </c>
      <c r="J266" s="32" t="s">
        <v>1079</v>
      </c>
      <c r="K266" s="53" t="str">
        <f>_xlfn.CONCAT("""",B266,"""")</f>
        <v>"EQU.256"</v>
      </c>
      <c r="L266" s="32" t="s">
        <v>1068</v>
      </c>
      <c r="M266" s="53" t="str">
        <f>IFERROR(_xlfn.CONCAT(LEFT(O266,FIND(" ",O266)-1),""""),O266)</f>
        <v>"Relógio"</v>
      </c>
      <c r="N266" s="32" t="s">
        <v>1025</v>
      </c>
      <c r="O266" s="53" t="s">
        <v>811</v>
      </c>
      <c r="P266" s="32" t="s">
        <v>1080</v>
      </c>
      <c r="Q266" s="8">
        <v>0</v>
      </c>
      <c r="R266" s="32" t="s">
        <v>1081</v>
      </c>
      <c r="S266" s="8">
        <f>IF(AND(Q266=0, U266=0), 1, 0 )</f>
        <v>1</v>
      </c>
      <c r="T266" s="32" t="s">
        <v>1082</v>
      </c>
      <c r="U266" s="8">
        <v>0</v>
      </c>
    </row>
    <row r="267" spans="1:21" ht="6" customHeight="1" x14ac:dyDescent="0.3">
      <c r="A267" s="48">
        <v>266</v>
      </c>
      <c r="B267" s="56" t="s">
        <v>286</v>
      </c>
      <c r="C267" s="34" t="str">
        <f>IF(VALUE(Q267)=1,"SUS.Equipamento",IF(VALUE(S267)=1,"SUS.Dispositivo","SUS.Mobília"))</f>
        <v>SUS.Equipamento</v>
      </c>
      <c r="D267" s="54" t="s">
        <v>1204</v>
      </c>
      <c r="E267" s="55" t="s">
        <v>1205</v>
      </c>
      <c r="F267" s="54" t="s">
        <v>26</v>
      </c>
      <c r="G267" s="55" t="s">
        <v>26</v>
      </c>
      <c r="H267" s="32" t="s">
        <v>26</v>
      </c>
      <c r="I267" s="53" t="s">
        <v>26</v>
      </c>
      <c r="J267" s="32" t="s">
        <v>1079</v>
      </c>
      <c r="K267" s="53" t="str">
        <f>_xlfn.CONCAT("""",B267,"""")</f>
        <v>"EQU.257"</v>
      </c>
      <c r="L267" s="32" t="s">
        <v>1068</v>
      </c>
      <c r="M267" s="53" t="str">
        <f>IFERROR(_xlfn.CONCAT(LEFT(O267,FIND(" ",O267)-1),""""),O267)</f>
        <v>"Centrífuga"</v>
      </c>
      <c r="N267" s="32" t="s">
        <v>1025</v>
      </c>
      <c r="O267" s="53" t="s">
        <v>812</v>
      </c>
      <c r="P267" s="32" t="s">
        <v>1080</v>
      </c>
      <c r="Q267" s="8">
        <v>1</v>
      </c>
      <c r="R267" s="32" t="s">
        <v>1081</v>
      </c>
      <c r="S267" s="8">
        <f>IF(AND(Q267=0, U267=0), 1, 0 )</f>
        <v>0</v>
      </c>
      <c r="T267" s="32" t="s">
        <v>1082</v>
      </c>
      <c r="U267" s="8">
        <v>0</v>
      </c>
    </row>
    <row r="268" spans="1:21" ht="6" customHeight="1" x14ac:dyDescent="0.3">
      <c r="A268" s="48">
        <v>267</v>
      </c>
      <c r="B268" s="56" t="s">
        <v>287</v>
      </c>
      <c r="C268" s="34" t="str">
        <f>IF(VALUE(Q268)=1,"SUS.Equipamento",IF(VALUE(S268)=1,"SUS.Dispositivo","SUS.Mobília"))</f>
        <v>SUS.Equipamento</v>
      </c>
      <c r="D268" s="54" t="s">
        <v>1204</v>
      </c>
      <c r="E268" s="55" t="s">
        <v>1205</v>
      </c>
      <c r="F268" s="54" t="s">
        <v>26</v>
      </c>
      <c r="G268" s="55" t="s">
        <v>26</v>
      </c>
      <c r="H268" s="32" t="s">
        <v>26</v>
      </c>
      <c r="I268" s="53" t="s">
        <v>26</v>
      </c>
      <c r="J268" s="32" t="s">
        <v>1079</v>
      </c>
      <c r="K268" s="53" t="str">
        <f>_xlfn.CONCAT("""",B268,"""")</f>
        <v>"EQU.258"</v>
      </c>
      <c r="L268" s="32" t="s">
        <v>1068</v>
      </c>
      <c r="M268" s="53" t="str">
        <f>IFERROR(_xlfn.CONCAT(LEFT(O268,FIND(" ",O268)-1),""""),O268)</f>
        <v>"Pia"</v>
      </c>
      <c r="N268" s="32" t="s">
        <v>1025</v>
      </c>
      <c r="O268" s="53" t="s">
        <v>813</v>
      </c>
      <c r="P268" s="32" t="s">
        <v>1080</v>
      </c>
      <c r="Q268" s="8">
        <v>1</v>
      </c>
      <c r="R268" s="32" t="s">
        <v>1081</v>
      </c>
      <c r="S268" s="8">
        <f>IF(AND(Q268=0, U268=0), 1, 0 )</f>
        <v>0</v>
      </c>
      <c r="T268" s="32" t="s">
        <v>1082</v>
      </c>
      <c r="U268" s="8">
        <v>0</v>
      </c>
    </row>
    <row r="269" spans="1:21" ht="6" customHeight="1" x14ac:dyDescent="0.3">
      <c r="A269" s="48">
        <v>268</v>
      </c>
      <c r="B269" s="56" t="s">
        <v>288</v>
      </c>
      <c r="C269" s="34" t="str">
        <f>IF(VALUE(Q269)=1,"SUS.Equipamento",IF(VALUE(S269)=1,"SUS.Dispositivo","SUS.Mobília"))</f>
        <v>SUS.Dispositivo</v>
      </c>
      <c r="D269" s="54" t="s">
        <v>1204</v>
      </c>
      <c r="E269" s="55" t="s">
        <v>1205</v>
      </c>
      <c r="F269" s="54" t="s">
        <v>26</v>
      </c>
      <c r="G269" s="55" t="s">
        <v>26</v>
      </c>
      <c r="H269" s="32" t="s">
        <v>26</v>
      </c>
      <c r="I269" s="53" t="s">
        <v>26</v>
      </c>
      <c r="J269" s="32" t="s">
        <v>1079</v>
      </c>
      <c r="K269" s="53" t="str">
        <f>_xlfn.CONCAT("""",B269,"""")</f>
        <v>"EQU.259"</v>
      </c>
      <c r="L269" s="32" t="s">
        <v>1068</v>
      </c>
      <c r="M269" s="53" t="str">
        <f>IFERROR(_xlfn.CONCAT(LEFT(O269,FIND(" ",O269)-1),""""),O269)</f>
        <v>"Código"</v>
      </c>
      <c r="N269" s="32" t="s">
        <v>1025</v>
      </c>
      <c r="O269" s="53" t="s">
        <v>741</v>
      </c>
      <c r="P269" s="32" t="s">
        <v>1080</v>
      </c>
      <c r="Q269" s="8">
        <v>0</v>
      </c>
      <c r="R269" s="32" t="s">
        <v>1081</v>
      </c>
      <c r="S269" s="8">
        <f>IF(AND(Q269=0, U269=0), 1, 0 )</f>
        <v>1</v>
      </c>
      <c r="T269" s="32" t="s">
        <v>1082</v>
      </c>
      <c r="U269" s="8">
        <v>0</v>
      </c>
    </row>
    <row r="270" spans="1:21" ht="6" customHeight="1" x14ac:dyDescent="0.3">
      <c r="A270" s="48">
        <v>269</v>
      </c>
      <c r="B270" s="56" t="s">
        <v>289</v>
      </c>
      <c r="C270" s="34" t="str">
        <f>IF(VALUE(Q270)=1,"SUS.Equipamento",IF(VALUE(S270)=1,"SUS.Dispositivo","SUS.Mobília"))</f>
        <v>SUS.Dispositivo</v>
      </c>
      <c r="D270" s="54" t="s">
        <v>1204</v>
      </c>
      <c r="E270" s="55" t="s">
        <v>1205</v>
      </c>
      <c r="F270" s="54" t="s">
        <v>26</v>
      </c>
      <c r="G270" s="55" t="s">
        <v>26</v>
      </c>
      <c r="H270" s="32" t="s">
        <v>26</v>
      </c>
      <c r="I270" s="53" t="s">
        <v>26</v>
      </c>
      <c r="J270" s="32" t="s">
        <v>1079</v>
      </c>
      <c r="K270" s="53" t="str">
        <f>_xlfn.CONCAT("""",B270,"""")</f>
        <v>"EQU.260"</v>
      </c>
      <c r="L270" s="32" t="s">
        <v>1068</v>
      </c>
      <c r="M270" s="53" t="str">
        <f>IFERROR(_xlfn.CONCAT(LEFT(O270,FIND(" ",O270)-1),""""),O270)</f>
        <v>"Ecocardiógrafo"</v>
      </c>
      <c r="N270" s="32" t="s">
        <v>1025</v>
      </c>
      <c r="O270" s="53" t="s">
        <v>814</v>
      </c>
      <c r="P270" s="32" t="s">
        <v>1080</v>
      </c>
      <c r="Q270" s="8">
        <v>0</v>
      </c>
      <c r="R270" s="32" t="s">
        <v>1081</v>
      </c>
      <c r="S270" s="8">
        <f>IF(AND(Q270=0, U270=0), 1, 0 )</f>
        <v>1</v>
      </c>
      <c r="T270" s="32" t="s">
        <v>1082</v>
      </c>
      <c r="U270" s="8">
        <v>0</v>
      </c>
    </row>
    <row r="271" spans="1:21" ht="6" customHeight="1" x14ac:dyDescent="0.3">
      <c r="A271" s="48">
        <v>270</v>
      </c>
      <c r="B271" s="56" t="s">
        <v>290</v>
      </c>
      <c r="C271" s="34" t="str">
        <f>IF(VALUE(Q271)=1,"SUS.Equipamento",IF(VALUE(S271)=1,"SUS.Dispositivo","SUS.Mobília"))</f>
        <v>SUS.Dispositivo</v>
      </c>
      <c r="D271" s="54" t="s">
        <v>1204</v>
      </c>
      <c r="E271" s="55" t="s">
        <v>1205</v>
      </c>
      <c r="F271" s="54" t="s">
        <v>26</v>
      </c>
      <c r="G271" s="55" t="s">
        <v>26</v>
      </c>
      <c r="H271" s="32" t="s">
        <v>26</v>
      </c>
      <c r="I271" s="53" t="s">
        <v>26</v>
      </c>
      <c r="J271" s="32" t="s">
        <v>1079</v>
      </c>
      <c r="K271" s="53" t="str">
        <f>_xlfn.CONCAT("""",B271,"""")</f>
        <v>"EQU.261"</v>
      </c>
      <c r="L271" s="32" t="s">
        <v>1068</v>
      </c>
      <c r="M271" s="53" t="str">
        <f>IFERROR(_xlfn.CONCAT(LEFT(O271,FIND(" ",O271)-1),""""),O271)</f>
        <v>"Escada"</v>
      </c>
      <c r="N271" s="32" t="s">
        <v>1025</v>
      </c>
      <c r="O271" s="53" t="s">
        <v>815</v>
      </c>
      <c r="P271" s="32" t="s">
        <v>1080</v>
      </c>
      <c r="Q271" s="8">
        <v>0</v>
      </c>
      <c r="R271" s="32" t="s">
        <v>1081</v>
      </c>
      <c r="S271" s="8">
        <f>IF(AND(Q271=0, U271=0), 1, 0 )</f>
        <v>1</v>
      </c>
      <c r="T271" s="32" t="s">
        <v>1082</v>
      </c>
      <c r="U271" s="8">
        <v>0</v>
      </c>
    </row>
    <row r="272" spans="1:21" ht="6" customHeight="1" x14ac:dyDescent="0.3">
      <c r="A272" s="48">
        <v>271</v>
      </c>
      <c r="B272" s="56" t="s">
        <v>291</v>
      </c>
      <c r="C272" s="34" t="str">
        <f>IF(VALUE(Q272)=1,"SUS.Equipamento",IF(VALUE(S272)=1,"SUS.Dispositivo","SUS.Mobília"))</f>
        <v>SUS.Dispositivo</v>
      </c>
      <c r="D272" s="54" t="s">
        <v>1204</v>
      </c>
      <c r="E272" s="55" t="s">
        <v>1205</v>
      </c>
      <c r="F272" s="54" t="s">
        <v>26</v>
      </c>
      <c r="G272" s="55" t="s">
        <v>26</v>
      </c>
      <c r="H272" s="32" t="s">
        <v>26</v>
      </c>
      <c r="I272" s="53" t="s">
        <v>26</v>
      </c>
      <c r="J272" s="32" t="s">
        <v>1079</v>
      </c>
      <c r="K272" s="53" t="str">
        <f>_xlfn.CONCAT("""",B272,"""")</f>
        <v>"EQU.262"</v>
      </c>
      <c r="L272" s="32" t="s">
        <v>1068</v>
      </c>
      <c r="M272" s="53" t="str">
        <f>IFERROR(_xlfn.CONCAT(LEFT(O272,FIND(" ",O272)-1),""""),O272)</f>
        <v>"Espelho"</v>
      </c>
      <c r="N272" s="32" t="s">
        <v>1025</v>
      </c>
      <c r="O272" s="53" t="s">
        <v>816</v>
      </c>
      <c r="P272" s="32" t="s">
        <v>1080</v>
      </c>
      <c r="Q272" s="8">
        <v>0</v>
      </c>
      <c r="R272" s="32" t="s">
        <v>1081</v>
      </c>
      <c r="S272" s="8">
        <f>IF(AND(Q272=0, U272=0), 1, 0 )</f>
        <v>1</v>
      </c>
      <c r="T272" s="32" t="s">
        <v>1082</v>
      </c>
      <c r="U272" s="8">
        <v>0</v>
      </c>
    </row>
    <row r="273" spans="1:21" ht="6" customHeight="1" x14ac:dyDescent="0.3">
      <c r="A273" s="48">
        <v>272</v>
      </c>
      <c r="B273" s="56" t="s">
        <v>292</v>
      </c>
      <c r="C273" s="34" t="str">
        <f>IF(VALUE(Q273)=1,"SUS.Equipamento",IF(VALUE(S273)=1,"SUS.Dispositivo","SUS.Mobília"))</f>
        <v>SUS.Dispositivo</v>
      </c>
      <c r="D273" s="54" t="s">
        <v>1204</v>
      </c>
      <c r="E273" s="55" t="s">
        <v>1205</v>
      </c>
      <c r="F273" s="54" t="s">
        <v>26</v>
      </c>
      <c r="G273" s="55" t="s">
        <v>26</v>
      </c>
      <c r="H273" s="32" t="s">
        <v>26</v>
      </c>
      <c r="I273" s="53" t="s">
        <v>26</v>
      </c>
      <c r="J273" s="32" t="s">
        <v>1079</v>
      </c>
      <c r="K273" s="53" t="str">
        <f>_xlfn.CONCAT("""",B273,"""")</f>
        <v>"EQU.263"</v>
      </c>
      <c r="L273" s="32" t="s">
        <v>1068</v>
      </c>
      <c r="M273" s="53" t="str">
        <f>IFERROR(_xlfn.CONCAT(LEFT(O273,FIND(" ",O273)-1),""""),O273)</f>
        <v>"Fita"</v>
      </c>
      <c r="N273" s="32" t="s">
        <v>1025</v>
      </c>
      <c r="O273" s="53" t="s">
        <v>1045</v>
      </c>
      <c r="P273" s="32" t="s">
        <v>1080</v>
      </c>
      <c r="Q273" s="8">
        <v>0</v>
      </c>
      <c r="R273" s="32" t="s">
        <v>1081</v>
      </c>
      <c r="S273" s="8">
        <f>IF(AND(Q273=0, U273=0), 1, 0 )</f>
        <v>1</v>
      </c>
      <c r="T273" s="32" t="s">
        <v>1082</v>
      </c>
      <c r="U273" s="8">
        <v>0</v>
      </c>
    </row>
    <row r="274" spans="1:21" ht="6" customHeight="1" x14ac:dyDescent="0.3">
      <c r="A274" s="48">
        <v>273</v>
      </c>
      <c r="B274" s="56" t="s">
        <v>293</v>
      </c>
      <c r="C274" s="34" t="str">
        <f>IF(VALUE(Q274)=1,"SUS.Equipamento",IF(VALUE(S274)=1,"SUS.Dispositivo","SUS.Mobília"))</f>
        <v>SUS.Dispositivo</v>
      </c>
      <c r="D274" s="54" t="s">
        <v>1204</v>
      </c>
      <c r="E274" s="55" t="s">
        <v>1205</v>
      </c>
      <c r="F274" s="54" t="s">
        <v>26</v>
      </c>
      <c r="G274" s="55" t="s">
        <v>26</v>
      </c>
      <c r="H274" s="32" t="s">
        <v>26</v>
      </c>
      <c r="I274" s="53" t="s">
        <v>26</v>
      </c>
      <c r="J274" s="32" t="s">
        <v>1079</v>
      </c>
      <c r="K274" s="53" t="str">
        <f>_xlfn.CONCAT("""",B274,"""")</f>
        <v>"EQU.264"</v>
      </c>
      <c r="L274" s="32" t="s">
        <v>1068</v>
      </c>
      <c r="M274" s="53" t="str">
        <f>IFERROR(_xlfn.CONCAT(LEFT(O274,FIND(" ",O274)-1),""""),O274)</f>
        <v>"Tatame"</v>
      </c>
      <c r="N274" s="32" t="s">
        <v>1025</v>
      </c>
      <c r="O274" s="53" t="s">
        <v>817</v>
      </c>
      <c r="P274" s="32" t="s">
        <v>1080</v>
      </c>
      <c r="Q274" s="8">
        <v>0</v>
      </c>
      <c r="R274" s="32" t="s">
        <v>1081</v>
      </c>
      <c r="S274" s="8">
        <f>IF(AND(Q274=0, U274=0), 1, 0 )</f>
        <v>1</v>
      </c>
      <c r="T274" s="32" t="s">
        <v>1082</v>
      </c>
      <c r="U274" s="8">
        <v>0</v>
      </c>
    </row>
    <row r="275" spans="1:21" ht="6" customHeight="1" x14ac:dyDescent="0.3">
      <c r="A275" s="48">
        <v>274</v>
      </c>
      <c r="B275" s="56" t="s">
        <v>294</v>
      </c>
      <c r="C275" s="34" t="str">
        <f>IF(VALUE(Q275)=1,"SUS.Equipamento",IF(VALUE(S275)=1,"SUS.Dispositivo","SUS.Mobília"))</f>
        <v>SUS.Equipamento</v>
      </c>
      <c r="D275" s="54" t="s">
        <v>1204</v>
      </c>
      <c r="E275" s="55" t="s">
        <v>1205</v>
      </c>
      <c r="F275" s="54" t="s">
        <v>26</v>
      </c>
      <c r="G275" s="55" t="s">
        <v>26</v>
      </c>
      <c r="H275" s="32" t="s">
        <v>26</v>
      </c>
      <c r="I275" s="53" t="s">
        <v>26</v>
      </c>
      <c r="J275" s="32" t="s">
        <v>1079</v>
      </c>
      <c r="K275" s="53" t="str">
        <f>_xlfn.CONCAT("""",B275,"""")</f>
        <v>"EQU.265"</v>
      </c>
      <c r="L275" s="32" t="s">
        <v>1068</v>
      </c>
      <c r="M275" s="53" t="str">
        <f>IFERROR(_xlfn.CONCAT(LEFT(O275,FIND(" ",O275)-1),""""),O275)</f>
        <v>"Coagulômetro"</v>
      </c>
      <c r="N275" s="32" t="s">
        <v>1025</v>
      </c>
      <c r="O275" s="53" t="s">
        <v>818</v>
      </c>
      <c r="P275" s="32" t="s">
        <v>1080</v>
      </c>
      <c r="Q275" s="8">
        <v>1</v>
      </c>
      <c r="R275" s="32" t="s">
        <v>1081</v>
      </c>
      <c r="S275" s="8">
        <f>IF(AND(Q275=0, U275=0), 1, 0 )</f>
        <v>0</v>
      </c>
      <c r="T275" s="32" t="s">
        <v>1082</v>
      </c>
      <c r="U275" s="8">
        <v>0</v>
      </c>
    </row>
    <row r="276" spans="1:21" ht="6" customHeight="1" x14ac:dyDescent="0.3">
      <c r="A276" s="48">
        <v>275</v>
      </c>
      <c r="B276" s="56" t="s">
        <v>295</v>
      </c>
      <c r="C276" s="34" t="str">
        <f>IF(VALUE(Q276)=1,"SUS.Equipamento",IF(VALUE(S276)=1,"SUS.Dispositivo","SUS.Mobília"))</f>
        <v>SUS.Dispositivo</v>
      </c>
      <c r="D276" s="54" t="s">
        <v>1204</v>
      </c>
      <c r="E276" s="55" t="s">
        <v>1205</v>
      </c>
      <c r="F276" s="54" t="s">
        <v>26</v>
      </c>
      <c r="G276" s="55" t="s">
        <v>26</v>
      </c>
      <c r="H276" s="32" t="s">
        <v>26</v>
      </c>
      <c r="I276" s="53" t="s">
        <v>26</v>
      </c>
      <c r="J276" s="32" t="s">
        <v>1079</v>
      </c>
      <c r="K276" s="53" t="str">
        <f>_xlfn.CONCAT("""",B276,"""")</f>
        <v>"EQU.266"</v>
      </c>
      <c r="L276" s="32" t="s">
        <v>1068</v>
      </c>
      <c r="M276" s="53" t="str">
        <f>IFERROR(_xlfn.CONCAT(LEFT(O276,FIND(" ",O276)-1),""""),O276)</f>
        <v>"Deionizador"</v>
      </c>
      <c r="N276" s="32" t="s">
        <v>1025</v>
      </c>
      <c r="O276" s="53" t="s">
        <v>819</v>
      </c>
      <c r="P276" s="32" t="s">
        <v>1080</v>
      </c>
      <c r="Q276" s="8">
        <v>0</v>
      </c>
      <c r="R276" s="32" t="s">
        <v>1081</v>
      </c>
      <c r="S276" s="8">
        <f>IF(AND(Q276=0, U276=0), 1, 0 )</f>
        <v>1</v>
      </c>
      <c r="T276" s="32" t="s">
        <v>1082</v>
      </c>
      <c r="U276" s="8">
        <v>0</v>
      </c>
    </row>
    <row r="277" spans="1:21" ht="6" customHeight="1" x14ac:dyDescent="0.3">
      <c r="A277" s="48">
        <v>276</v>
      </c>
      <c r="B277" s="56" t="s">
        <v>296</v>
      </c>
      <c r="C277" s="34" t="str">
        <f>IF(VALUE(Q277)=1,"SUS.Equipamento",IF(VALUE(S277)=1,"SUS.Dispositivo","SUS.Mobília"))</f>
        <v>SUS.Dispositivo</v>
      </c>
      <c r="D277" s="54" t="s">
        <v>1204</v>
      </c>
      <c r="E277" s="55" t="s">
        <v>1205</v>
      </c>
      <c r="F277" s="54" t="s">
        <v>26</v>
      </c>
      <c r="G277" s="55" t="s">
        <v>26</v>
      </c>
      <c r="H277" s="32" t="s">
        <v>26</v>
      </c>
      <c r="I277" s="53" t="s">
        <v>26</v>
      </c>
      <c r="J277" s="32" t="s">
        <v>1079</v>
      </c>
      <c r="K277" s="53" t="str">
        <f>_xlfn.CONCAT("""",B277,"""")</f>
        <v>"EQU.267"</v>
      </c>
      <c r="L277" s="32" t="s">
        <v>1068</v>
      </c>
      <c r="M277" s="53" t="str">
        <f>IFERROR(_xlfn.CONCAT(LEFT(O277,FIND(" ",O277)-1),""""),O277)</f>
        <v>"Diluidor"</v>
      </c>
      <c r="N277" s="32" t="s">
        <v>1025</v>
      </c>
      <c r="O277" s="53" t="s">
        <v>820</v>
      </c>
      <c r="P277" s="32" t="s">
        <v>1080</v>
      </c>
      <c r="Q277" s="8">
        <v>0</v>
      </c>
      <c r="R277" s="32" t="s">
        <v>1081</v>
      </c>
      <c r="S277" s="8">
        <f>IF(AND(Q277=0, U277=0), 1, 0 )</f>
        <v>1</v>
      </c>
      <c r="T277" s="32" t="s">
        <v>1082</v>
      </c>
      <c r="U277" s="8">
        <v>0</v>
      </c>
    </row>
    <row r="278" spans="1:21" ht="6" customHeight="1" x14ac:dyDescent="0.3">
      <c r="A278" s="48">
        <v>277</v>
      </c>
      <c r="B278" s="56" t="s">
        <v>297</v>
      </c>
      <c r="C278" s="34" t="str">
        <f>IF(VALUE(Q278)=1,"SUS.Equipamento",IF(VALUE(S278)=1,"SUS.Dispositivo","SUS.Mobília"))</f>
        <v>SUS.Dispositivo</v>
      </c>
      <c r="D278" s="54" t="s">
        <v>1204</v>
      </c>
      <c r="E278" s="55" t="s">
        <v>1205</v>
      </c>
      <c r="F278" s="54" t="s">
        <v>26</v>
      </c>
      <c r="G278" s="55" t="s">
        <v>26</v>
      </c>
      <c r="H278" s="32" t="s">
        <v>26</v>
      </c>
      <c r="I278" s="53" t="s">
        <v>26</v>
      </c>
      <c r="J278" s="32" t="s">
        <v>1079</v>
      </c>
      <c r="K278" s="53" t="str">
        <f>_xlfn.CONCAT("""",B278,"""")</f>
        <v>"EQU.268"</v>
      </c>
      <c r="L278" s="32" t="s">
        <v>1068</v>
      </c>
      <c r="M278" s="53" t="str">
        <f>IFERROR(_xlfn.CONCAT(LEFT(O278,FIND(" ",O278)-1),""""),O278)</f>
        <v>"Afiador"</v>
      </c>
      <c r="N278" s="32" t="s">
        <v>1025</v>
      </c>
      <c r="O278" s="53" t="s">
        <v>821</v>
      </c>
      <c r="P278" s="32" t="s">
        <v>1080</v>
      </c>
      <c r="Q278" s="8">
        <v>0</v>
      </c>
      <c r="R278" s="32" t="s">
        <v>1081</v>
      </c>
      <c r="S278" s="8">
        <f>IF(AND(Q278=0, U278=0), 1, 0 )</f>
        <v>1</v>
      </c>
      <c r="T278" s="32" t="s">
        <v>1082</v>
      </c>
      <c r="U278" s="8">
        <v>0</v>
      </c>
    </row>
    <row r="279" spans="1:21" ht="6" customHeight="1" x14ac:dyDescent="0.3">
      <c r="A279" s="48">
        <v>278</v>
      </c>
      <c r="B279" s="56" t="s">
        <v>298</v>
      </c>
      <c r="C279" s="34" t="str">
        <f>IF(VALUE(Q279)=1,"SUS.Equipamento",IF(VALUE(S279)=1,"SUS.Dispositivo","SUS.Mobília"))</f>
        <v>SUS.Dispositivo</v>
      </c>
      <c r="D279" s="54" t="s">
        <v>1204</v>
      </c>
      <c r="E279" s="55" t="s">
        <v>1205</v>
      </c>
      <c r="F279" s="54" t="s">
        <v>26</v>
      </c>
      <c r="G279" s="55" t="s">
        <v>26</v>
      </c>
      <c r="H279" s="32" t="s">
        <v>26</v>
      </c>
      <c r="I279" s="53" t="s">
        <v>26</v>
      </c>
      <c r="J279" s="32" t="s">
        <v>1079</v>
      </c>
      <c r="K279" s="53" t="str">
        <f>_xlfn.CONCAT("""",B279,"""")</f>
        <v>"EQU.269"</v>
      </c>
      <c r="L279" s="32" t="s">
        <v>1068</v>
      </c>
      <c r="M279" s="53" t="str">
        <f>IFERROR(_xlfn.CONCAT(LEFT(O279,FIND(" ",O279)-1),""""),O279)</f>
        <v>"Autoclave"</v>
      </c>
      <c r="N279" s="32" t="s">
        <v>1025</v>
      </c>
      <c r="O279" s="53" t="s">
        <v>822</v>
      </c>
      <c r="P279" s="32" t="s">
        <v>1080</v>
      </c>
      <c r="Q279" s="8">
        <v>0</v>
      </c>
      <c r="R279" s="32" t="s">
        <v>1081</v>
      </c>
      <c r="S279" s="8">
        <f>IF(AND(Q279=0, U279=0), 1, 0 )</f>
        <v>1</v>
      </c>
      <c r="T279" s="32" t="s">
        <v>1082</v>
      </c>
      <c r="U279" s="8">
        <v>0</v>
      </c>
    </row>
    <row r="280" spans="1:21" ht="6" customHeight="1" x14ac:dyDescent="0.3">
      <c r="A280" s="48">
        <v>279</v>
      </c>
      <c r="B280" s="56" t="s">
        <v>299</v>
      </c>
      <c r="C280" s="34" t="str">
        <f>IF(VALUE(Q280)=1,"SUS.Equipamento",IF(VALUE(S280)=1,"SUS.Dispositivo","SUS.Mobília"))</f>
        <v>SUS.Dispositivo</v>
      </c>
      <c r="D280" s="54" t="s">
        <v>1204</v>
      </c>
      <c r="E280" s="55" t="s">
        <v>1205</v>
      </c>
      <c r="F280" s="54" t="s">
        <v>26</v>
      </c>
      <c r="G280" s="55" t="s">
        <v>26</v>
      </c>
      <c r="H280" s="32" t="s">
        <v>26</v>
      </c>
      <c r="I280" s="53" t="s">
        <v>26</v>
      </c>
      <c r="J280" s="32" t="s">
        <v>1079</v>
      </c>
      <c r="K280" s="53" t="str">
        <f>_xlfn.CONCAT("""",B280,"""")</f>
        <v>"EQU.270"</v>
      </c>
      <c r="L280" s="32" t="s">
        <v>1068</v>
      </c>
      <c r="M280" s="53" t="str">
        <f>IFERROR(_xlfn.CONCAT(LEFT(O280,FIND(" ",O280)-1),""""),O280)</f>
        <v>"Banho"</v>
      </c>
      <c r="N280" s="32" t="s">
        <v>1025</v>
      </c>
      <c r="O280" s="53" t="s">
        <v>1175</v>
      </c>
      <c r="P280" s="32" t="s">
        <v>1080</v>
      </c>
      <c r="Q280" s="8">
        <v>0</v>
      </c>
      <c r="R280" s="32" t="s">
        <v>1081</v>
      </c>
      <c r="S280" s="8">
        <f>IF(AND(Q280=0, U280=0), 1, 0 )</f>
        <v>1</v>
      </c>
      <c r="T280" s="32" t="s">
        <v>1082</v>
      </c>
      <c r="U280" s="8">
        <v>0</v>
      </c>
    </row>
    <row r="281" spans="1:21" ht="6" customHeight="1" x14ac:dyDescent="0.3">
      <c r="A281" s="48">
        <v>280</v>
      </c>
      <c r="B281" s="56" t="s">
        <v>300</v>
      </c>
      <c r="C281" s="34" t="str">
        <f>IF(VALUE(Q281)=1,"SUS.Equipamento",IF(VALUE(S281)=1,"SUS.Dispositivo","SUS.Mobília"))</f>
        <v>SUS.Mobília</v>
      </c>
      <c r="D281" s="54" t="s">
        <v>1204</v>
      </c>
      <c r="E281" s="55" t="s">
        <v>1205</v>
      </c>
      <c r="F281" s="54" t="s">
        <v>26</v>
      </c>
      <c r="G281" s="55" t="s">
        <v>26</v>
      </c>
      <c r="H281" s="32" t="s">
        <v>1190</v>
      </c>
      <c r="I281" s="53" t="s">
        <v>1193</v>
      </c>
      <c r="J281" s="32" t="s">
        <v>1079</v>
      </c>
      <c r="K281" s="53" t="str">
        <f>_xlfn.CONCAT("""",B281,"""")</f>
        <v>"EQU.271"</v>
      </c>
      <c r="L281" s="32" t="s">
        <v>1068</v>
      </c>
      <c r="M281" s="53" t="str">
        <f>IFERROR(_xlfn.CONCAT(LEFT(O281,FIND(" ",O281)-1),""""),O281)</f>
        <v>"Maca"</v>
      </c>
      <c r="N281" s="32" t="s">
        <v>1025</v>
      </c>
      <c r="O281" s="53" t="s">
        <v>823</v>
      </c>
      <c r="P281" s="32" t="s">
        <v>1080</v>
      </c>
      <c r="Q281" s="8">
        <v>0</v>
      </c>
      <c r="R281" s="32" t="s">
        <v>1081</v>
      </c>
      <c r="S281" s="8">
        <f>IF(AND(Q281=0, U281=0), 1, 0 )</f>
        <v>0</v>
      </c>
      <c r="T281" s="32" t="s">
        <v>1082</v>
      </c>
      <c r="U281" s="8">
        <v>1</v>
      </c>
    </row>
    <row r="282" spans="1:21" ht="6" customHeight="1" x14ac:dyDescent="0.3">
      <c r="A282" s="48">
        <v>281</v>
      </c>
      <c r="B282" s="56" t="s">
        <v>301</v>
      </c>
      <c r="C282" s="34" t="str">
        <f>IF(VALUE(Q282)=1,"SUS.Equipamento",IF(VALUE(S282)=1,"SUS.Dispositivo","SUS.Mobília"))</f>
        <v>SUS.Mobília</v>
      </c>
      <c r="D282" s="54" t="s">
        <v>1204</v>
      </c>
      <c r="E282" s="55" t="s">
        <v>1205</v>
      </c>
      <c r="F282" s="54" t="s">
        <v>26</v>
      </c>
      <c r="G282" s="55" t="s">
        <v>26</v>
      </c>
      <c r="H282" s="32" t="s">
        <v>1190</v>
      </c>
      <c r="I282" s="53" t="s">
        <v>1191</v>
      </c>
      <c r="J282" s="32" t="s">
        <v>1079</v>
      </c>
      <c r="K282" s="53" t="str">
        <f>_xlfn.CONCAT("""",B282,"""")</f>
        <v>"EQU.272"</v>
      </c>
      <c r="L282" s="32" t="s">
        <v>1068</v>
      </c>
      <c r="M282" s="53" t="str">
        <f>IFERROR(_xlfn.CONCAT(LEFT(O282,FIND(" ",O282)-1),""""),O282)</f>
        <v>"Mesa"</v>
      </c>
      <c r="N282" s="32" t="s">
        <v>1025</v>
      </c>
      <c r="O282" s="53" t="s">
        <v>824</v>
      </c>
      <c r="P282" s="32" t="s">
        <v>1080</v>
      </c>
      <c r="Q282" s="8">
        <v>0</v>
      </c>
      <c r="R282" s="32" t="s">
        <v>1081</v>
      </c>
      <c r="S282" s="8">
        <f>IF(AND(Q282=0, U282=0), 1, 0 )</f>
        <v>0</v>
      </c>
      <c r="T282" s="32" t="s">
        <v>1082</v>
      </c>
      <c r="U282" s="8">
        <v>1</v>
      </c>
    </row>
    <row r="283" spans="1:21" ht="6" customHeight="1" x14ac:dyDescent="0.3">
      <c r="A283" s="48">
        <v>282</v>
      </c>
      <c r="B283" s="56" t="s">
        <v>302</v>
      </c>
      <c r="C283" s="34" t="str">
        <f>IF(VALUE(Q283)=1,"SUS.Equipamento",IF(VALUE(S283)=1,"SUS.Dispositivo","SUS.Mobília"))</f>
        <v>SUS.Mobília</v>
      </c>
      <c r="D283" s="54" t="s">
        <v>1204</v>
      </c>
      <c r="E283" s="55" t="s">
        <v>1205</v>
      </c>
      <c r="F283" s="54" t="s">
        <v>26</v>
      </c>
      <c r="G283" s="55" t="s">
        <v>26</v>
      </c>
      <c r="H283" s="32" t="s">
        <v>1190</v>
      </c>
      <c r="I283" s="53" t="s">
        <v>1191</v>
      </c>
      <c r="J283" s="32" t="s">
        <v>1079</v>
      </c>
      <c r="K283" s="53" t="str">
        <f>_xlfn.CONCAT("""",B283,"""")</f>
        <v>"EQU.273"</v>
      </c>
      <c r="L283" s="32" t="s">
        <v>1068</v>
      </c>
      <c r="M283" s="53" t="str">
        <f>IFERROR(_xlfn.CONCAT(LEFT(O283,FIND(" ",O283)-1),""""),O283)</f>
        <v>"Cadeira"</v>
      </c>
      <c r="N283" s="32" t="s">
        <v>1025</v>
      </c>
      <c r="O283" s="53" t="s">
        <v>825</v>
      </c>
      <c r="P283" s="32" t="s">
        <v>1080</v>
      </c>
      <c r="Q283" s="8">
        <v>0</v>
      </c>
      <c r="R283" s="32" t="s">
        <v>1081</v>
      </c>
      <c r="S283" s="8">
        <f>IF(AND(Q283=0, U283=0), 1, 0 )</f>
        <v>0</v>
      </c>
      <c r="T283" s="32" t="s">
        <v>1082</v>
      </c>
      <c r="U283" s="8">
        <v>1</v>
      </c>
    </row>
    <row r="284" spans="1:21" ht="6" customHeight="1" x14ac:dyDescent="0.3">
      <c r="A284" s="48">
        <v>283</v>
      </c>
      <c r="B284" s="56" t="s">
        <v>303</v>
      </c>
      <c r="C284" s="34" t="str">
        <f>IF(VALUE(Q284)=1,"SUS.Equipamento",IF(VALUE(S284)=1,"SUS.Dispositivo","SUS.Mobília"))</f>
        <v>SUS.Dispositivo</v>
      </c>
      <c r="D284" s="54" t="s">
        <v>1204</v>
      </c>
      <c r="E284" s="55" t="s">
        <v>1205</v>
      </c>
      <c r="F284" s="54" t="s">
        <v>26</v>
      </c>
      <c r="G284" s="55" t="s">
        <v>26</v>
      </c>
      <c r="H284" s="32" t="s">
        <v>26</v>
      </c>
      <c r="I284" s="53" t="s">
        <v>26</v>
      </c>
      <c r="J284" s="32" t="s">
        <v>1079</v>
      </c>
      <c r="K284" s="53" t="str">
        <f>_xlfn.CONCAT("""",B284,"""")</f>
        <v>"EQU.274"</v>
      </c>
      <c r="L284" s="32" t="s">
        <v>1068</v>
      </c>
      <c r="M284" s="53" t="str">
        <f>IFERROR(_xlfn.CONCAT(LEFT(O284,FIND(" ",O284)-1),""""),O284)</f>
        <v>"Par"</v>
      </c>
      <c r="N284" s="32" t="s">
        <v>1025</v>
      </c>
      <c r="O284" s="53" t="s">
        <v>826</v>
      </c>
      <c r="P284" s="32" t="s">
        <v>1080</v>
      </c>
      <c r="Q284" s="8">
        <v>0</v>
      </c>
      <c r="R284" s="32" t="s">
        <v>1081</v>
      </c>
      <c r="S284" s="8">
        <f>IF(AND(Q284=0, U284=0), 1, 0 )</f>
        <v>1</v>
      </c>
      <c r="T284" s="32" t="s">
        <v>1082</v>
      </c>
      <c r="U284" s="8">
        <v>0</v>
      </c>
    </row>
    <row r="285" spans="1:21" ht="6" customHeight="1" x14ac:dyDescent="0.3">
      <c r="A285" s="48">
        <v>284</v>
      </c>
      <c r="B285" s="56" t="s">
        <v>304</v>
      </c>
      <c r="C285" s="34" t="str">
        <f>IF(VALUE(Q285)=1,"SUS.Equipamento",IF(VALUE(S285)=1,"SUS.Dispositivo","SUS.Mobília"))</f>
        <v>SUS.Dispositivo</v>
      </c>
      <c r="D285" s="54" t="s">
        <v>1204</v>
      </c>
      <c r="E285" s="55" t="s">
        <v>1205</v>
      </c>
      <c r="F285" s="54" t="s">
        <v>26</v>
      </c>
      <c r="G285" s="55" t="s">
        <v>26</v>
      </c>
      <c r="H285" s="32" t="s">
        <v>26</v>
      </c>
      <c r="I285" s="53" t="s">
        <v>26</v>
      </c>
      <c r="J285" s="32" t="s">
        <v>1079</v>
      </c>
      <c r="K285" s="53" t="str">
        <f>_xlfn.CONCAT("""",B285,"""")</f>
        <v>"EQU.275"</v>
      </c>
      <c r="L285" s="32" t="s">
        <v>1068</v>
      </c>
      <c r="M285" s="53" t="str">
        <f>IFERROR(_xlfn.CONCAT(LEFT(O285,FIND(" ",O285)-1),""""),O285)</f>
        <v>"Podoscópio"</v>
      </c>
      <c r="N285" s="32" t="s">
        <v>1025</v>
      </c>
      <c r="O285" s="53" t="s">
        <v>827</v>
      </c>
      <c r="P285" s="32" t="s">
        <v>1080</v>
      </c>
      <c r="Q285" s="8">
        <v>0</v>
      </c>
      <c r="R285" s="32" t="s">
        <v>1081</v>
      </c>
      <c r="S285" s="8">
        <f>IF(AND(Q285=0, U285=0), 1, 0 )</f>
        <v>1</v>
      </c>
      <c r="T285" s="32" t="s">
        <v>1082</v>
      </c>
      <c r="U285" s="8">
        <v>0</v>
      </c>
    </row>
    <row r="286" spans="1:21" ht="6" customHeight="1" x14ac:dyDescent="0.3">
      <c r="A286" s="48">
        <v>285</v>
      </c>
      <c r="B286" s="56" t="s">
        <v>305</v>
      </c>
      <c r="C286" s="34" t="str">
        <f>IF(VALUE(Q286)=1,"SUS.Equipamento",IF(VALUE(S286)=1,"SUS.Dispositivo","SUS.Mobília"))</f>
        <v>SUS.Dispositivo</v>
      </c>
      <c r="D286" s="54" t="s">
        <v>1204</v>
      </c>
      <c r="E286" s="55" t="s">
        <v>1205</v>
      </c>
      <c r="F286" s="54" t="s">
        <v>26</v>
      </c>
      <c r="G286" s="55" t="s">
        <v>26</v>
      </c>
      <c r="H286" s="32" t="s">
        <v>26</v>
      </c>
      <c r="I286" s="53" t="s">
        <v>26</v>
      </c>
      <c r="J286" s="32" t="s">
        <v>1079</v>
      </c>
      <c r="K286" s="53" t="str">
        <f>_xlfn.CONCAT("""",B286,"""")</f>
        <v>"EQU.276"</v>
      </c>
      <c r="L286" s="32" t="s">
        <v>1068</v>
      </c>
      <c r="M286" s="53" t="str">
        <f>IFERROR(_xlfn.CONCAT(LEFT(O286,FIND(" ",O286)-1),""""),O286)</f>
        <v>"Recursos"</v>
      </c>
      <c r="N286" s="32" t="s">
        <v>1025</v>
      </c>
      <c r="O286" s="53" t="s">
        <v>828</v>
      </c>
      <c r="P286" s="32" t="s">
        <v>1080</v>
      </c>
      <c r="Q286" s="8">
        <v>0</v>
      </c>
      <c r="R286" s="32" t="s">
        <v>1081</v>
      </c>
      <c r="S286" s="8">
        <f>IF(AND(Q286=0, U286=0), 1, 0 )</f>
        <v>1</v>
      </c>
      <c r="T286" s="32" t="s">
        <v>1082</v>
      </c>
      <c r="U286" s="8">
        <v>0</v>
      </c>
    </row>
    <row r="287" spans="1:21" ht="6" customHeight="1" x14ac:dyDescent="0.3">
      <c r="A287" s="48">
        <v>286</v>
      </c>
      <c r="B287" s="56" t="s">
        <v>306</v>
      </c>
      <c r="C287" s="34" t="str">
        <f>IF(VALUE(Q287)=1,"SUS.Equipamento",IF(VALUE(S287)=1,"SUS.Dispositivo","SUS.Mobília"))</f>
        <v>SUS.Dispositivo</v>
      </c>
      <c r="D287" s="54" t="s">
        <v>1204</v>
      </c>
      <c r="E287" s="55" t="s">
        <v>1205</v>
      </c>
      <c r="F287" s="54" t="s">
        <v>26</v>
      </c>
      <c r="G287" s="55" t="s">
        <v>26</v>
      </c>
      <c r="H287" s="32" t="s">
        <v>26</v>
      </c>
      <c r="I287" s="53" t="s">
        <v>26</v>
      </c>
      <c r="J287" s="32" t="s">
        <v>1079</v>
      </c>
      <c r="K287" s="53" t="str">
        <f>_xlfn.CONCAT("""",B287,"""")</f>
        <v>"EQU.277"</v>
      </c>
      <c r="L287" s="32" t="s">
        <v>1068</v>
      </c>
      <c r="M287" s="53" t="str">
        <f>IFERROR(_xlfn.CONCAT(LEFT(O287,FIND(" ",O287)-1),""""),O287)</f>
        <v>"Tábua"</v>
      </c>
      <c r="N287" s="32" t="s">
        <v>1025</v>
      </c>
      <c r="O287" s="53" t="s">
        <v>829</v>
      </c>
      <c r="P287" s="32" t="s">
        <v>1080</v>
      </c>
      <c r="Q287" s="8">
        <v>0</v>
      </c>
      <c r="R287" s="32" t="s">
        <v>1081</v>
      </c>
      <c r="S287" s="8">
        <f>IF(AND(Q287=0, U287=0), 1, 0 )</f>
        <v>1</v>
      </c>
      <c r="T287" s="32" t="s">
        <v>1082</v>
      </c>
      <c r="U287" s="8">
        <v>0</v>
      </c>
    </row>
    <row r="288" spans="1:21" ht="6" customHeight="1" x14ac:dyDescent="0.3">
      <c r="A288" s="48">
        <v>287</v>
      </c>
      <c r="B288" s="56" t="s">
        <v>307</v>
      </c>
      <c r="C288" s="34" t="str">
        <f>IF(VALUE(Q288)=1,"SUS.Equipamento",IF(VALUE(S288)=1,"SUS.Dispositivo","SUS.Mobília"))</f>
        <v>SUS.Equipamento</v>
      </c>
      <c r="D288" s="54" t="s">
        <v>1204</v>
      </c>
      <c r="E288" s="55" t="s">
        <v>1205</v>
      </c>
      <c r="F288" s="54" t="s">
        <v>26</v>
      </c>
      <c r="G288" s="55" t="s">
        <v>26</v>
      </c>
      <c r="H288" s="32" t="s">
        <v>26</v>
      </c>
      <c r="I288" s="53" t="s">
        <v>26</v>
      </c>
      <c r="J288" s="32" t="s">
        <v>1079</v>
      </c>
      <c r="K288" s="53" t="str">
        <f>_xlfn.CONCAT("""",B288,"""")</f>
        <v>"EQU.278"</v>
      </c>
      <c r="L288" s="32" t="s">
        <v>1068</v>
      </c>
      <c r="M288" s="53" t="str">
        <f>IFERROR(_xlfn.CONCAT(LEFT(O288,FIND(" ",O288)-1),""""),O288)</f>
        <v>"Tanque"</v>
      </c>
      <c r="N288" s="32" t="s">
        <v>1025</v>
      </c>
      <c r="O288" s="53" t="s">
        <v>830</v>
      </c>
      <c r="P288" s="32" t="s">
        <v>1080</v>
      </c>
      <c r="Q288" s="8">
        <v>1</v>
      </c>
      <c r="R288" s="32" t="s">
        <v>1081</v>
      </c>
      <c r="S288" s="8">
        <f>IF(AND(Q288=0, U288=0), 1, 0 )</f>
        <v>0</v>
      </c>
      <c r="T288" s="32" t="s">
        <v>1082</v>
      </c>
      <c r="U288" s="8">
        <v>0</v>
      </c>
    </row>
    <row r="289" spans="1:21" ht="6" customHeight="1" x14ac:dyDescent="0.3">
      <c r="A289" s="48">
        <v>288</v>
      </c>
      <c r="B289" s="56" t="s">
        <v>308</v>
      </c>
      <c r="C289" s="34" t="str">
        <f>IF(VALUE(Q289)=1,"SUS.Equipamento",IF(VALUE(S289)=1,"SUS.Dispositivo","SUS.Mobília"))</f>
        <v>SUS.Dispositivo</v>
      </c>
      <c r="D289" s="54" t="s">
        <v>1204</v>
      </c>
      <c r="E289" s="55" t="s">
        <v>1205</v>
      </c>
      <c r="F289" s="54" t="s">
        <v>26</v>
      </c>
      <c r="G289" s="55" t="s">
        <v>26</v>
      </c>
      <c r="H289" s="32" t="s">
        <v>26</v>
      </c>
      <c r="I289" s="53" t="s">
        <v>26</v>
      </c>
      <c r="J289" s="32" t="s">
        <v>1079</v>
      </c>
      <c r="K289" s="53" t="str">
        <f>_xlfn.CONCAT("""",B289,"""")</f>
        <v>"EQU.279"</v>
      </c>
      <c r="L289" s="32" t="s">
        <v>1068</v>
      </c>
      <c r="M289" s="53" t="str">
        <f>IFERROR(_xlfn.CONCAT(LEFT(O289,FIND(" ",O289)-1),""""),O289)</f>
        <v>"Tens"</v>
      </c>
      <c r="N289" s="32" t="s">
        <v>1025</v>
      </c>
      <c r="O289" s="53" t="s">
        <v>831</v>
      </c>
      <c r="P289" s="32" t="s">
        <v>1080</v>
      </c>
      <c r="Q289" s="8">
        <v>0</v>
      </c>
      <c r="R289" s="32" t="s">
        <v>1081</v>
      </c>
      <c r="S289" s="8">
        <f>IF(AND(Q289=0, U289=0), 1, 0 )</f>
        <v>1</v>
      </c>
      <c r="T289" s="32" t="s">
        <v>1082</v>
      </c>
      <c r="U289" s="8">
        <v>0</v>
      </c>
    </row>
    <row r="290" spans="1:21" ht="6" customHeight="1" x14ac:dyDescent="0.3">
      <c r="A290" s="48">
        <v>289</v>
      </c>
      <c r="B290" s="56" t="s">
        <v>309</v>
      </c>
      <c r="C290" s="34" t="str">
        <f>IF(VALUE(Q290)=1,"SUS.Equipamento",IF(VALUE(S290)=1,"SUS.Dispositivo","SUS.Mobília"))</f>
        <v>SUS.Dispositivo</v>
      </c>
      <c r="D290" s="54" t="s">
        <v>1204</v>
      </c>
      <c r="E290" s="55" t="s">
        <v>1205</v>
      </c>
      <c r="F290" s="54" t="s">
        <v>26</v>
      </c>
      <c r="G290" s="55" t="s">
        <v>26</v>
      </c>
      <c r="H290" s="32" t="s">
        <v>26</v>
      </c>
      <c r="I290" s="53" t="s">
        <v>26</v>
      </c>
      <c r="J290" s="32" t="s">
        <v>1079</v>
      </c>
      <c r="K290" s="53" t="str">
        <f>_xlfn.CONCAT("""",B290,"""")</f>
        <v>"EQU.280"</v>
      </c>
      <c r="L290" s="32" t="s">
        <v>1068</v>
      </c>
      <c r="M290" s="53" t="str">
        <f>IFERROR(_xlfn.CONCAT(LEFT(O290,FIND(" ",O290)-1),""""),O290)</f>
        <v>"Timer"</v>
      </c>
      <c r="N290" s="32" t="s">
        <v>1025</v>
      </c>
      <c r="O290" s="53" t="s">
        <v>832</v>
      </c>
      <c r="P290" s="32" t="s">
        <v>1080</v>
      </c>
      <c r="Q290" s="8">
        <v>0</v>
      </c>
      <c r="R290" s="32" t="s">
        <v>1081</v>
      </c>
      <c r="S290" s="8">
        <f>IF(AND(Q290=0, U290=0), 1, 0 )</f>
        <v>1</v>
      </c>
      <c r="T290" s="32" t="s">
        <v>1082</v>
      </c>
      <c r="U290" s="8">
        <v>0</v>
      </c>
    </row>
    <row r="291" spans="1:21" ht="6" customHeight="1" x14ac:dyDescent="0.3">
      <c r="A291" s="48">
        <v>290</v>
      </c>
      <c r="B291" s="56" t="s">
        <v>310</v>
      </c>
      <c r="C291" s="34" t="str">
        <f>IF(VALUE(Q291)=1,"SUS.Equipamento",IF(VALUE(S291)=1,"SUS.Dispositivo","SUS.Mobília"))</f>
        <v>SUS.Dispositivo</v>
      </c>
      <c r="D291" s="54" t="s">
        <v>1204</v>
      </c>
      <c r="E291" s="55" t="s">
        <v>1205</v>
      </c>
      <c r="F291" s="54" t="s">
        <v>26</v>
      </c>
      <c r="G291" s="55" t="s">
        <v>26</v>
      </c>
      <c r="H291" s="32" t="s">
        <v>26</v>
      </c>
      <c r="I291" s="53" t="s">
        <v>26</v>
      </c>
      <c r="J291" s="32" t="s">
        <v>1079</v>
      </c>
      <c r="K291" s="53" t="str">
        <f>_xlfn.CONCAT("""",B291,"""")</f>
        <v>"EQU.281"</v>
      </c>
      <c r="L291" s="32" t="s">
        <v>1068</v>
      </c>
      <c r="M291" s="53" t="str">
        <f>IFERROR(_xlfn.CONCAT(LEFT(O291,FIND(" ",O291)-1),""""),O291)</f>
        <v>"Turbilhão"</v>
      </c>
      <c r="N291" s="32" t="s">
        <v>1025</v>
      </c>
      <c r="O291" s="53" t="s">
        <v>833</v>
      </c>
      <c r="P291" s="32" t="s">
        <v>1080</v>
      </c>
      <c r="Q291" s="8">
        <v>0</v>
      </c>
      <c r="R291" s="32" t="s">
        <v>1081</v>
      </c>
      <c r="S291" s="8">
        <f>IF(AND(Q291=0, U291=0), 1, 0 )</f>
        <v>1</v>
      </c>
      <c r="T291" s="32" t="s">
        <v>1082</v>
      </c>
      <c r="U291" s="8">
        <v>0</v>
      </c>
    </row>
    <row r="292" spans="1:21" ht="6" customHeight="1" x14ac:dyDescent="0.3">
      <c r="A292" s="48">
        <v>291</v>
      </c>
      <c r="B292" s="56" t="s">
        <v>311</v>
      </c>
      <c r="C292" s="34" t="str">
        <f>IF(VALUE(Q292)=1,"SUS.Equipamento",IF(VALUE(S292)=1,"SUS.Dispositivo","SUS.Mobília"))</f>
        <v>SUS.Dispositivo</v>
      </c>
      <c r="D292" s="54" t="s">
        <v>1204</v>
      </c>
      <c r="E292" s="55" t="s">
        <v>1205</v>
      </c>
      <c r="F292" s="54" t="s">
        <v>26</v>
      </c>
      <c r="G292" s="55" t="s">
        <v>26</v>
      </c>
      <c r="H292" s="32" t="s">
        <v>26</v>
      </c>
      <c r="I292" s="53" t="s">
        <v>26</v>
      </c>
      <c r="J292" s="32" t="s">
        <v>1079</v>
      </c>
      <c r="K292" s="53" t="str">
        <f>_xlfn.CONCAT("""",B292,"""")</f>
        <v>"EQU.282"</v>
      </c>
      <c r="L292" s="32" t="s">
        <v>1068</v>
      </c>
      <c r="M292" s="53" t="str">
        <f>IFERROR(_xlfn.CONCAT(LEFT(O292,FIND(" ",O292)-1),""""),O292)</f>
        <v>"Turbilhão"</v>
      </c>
      <c r="N292" s="32" t="s">
        <v>1025</v>
      </c>
      <c r="O292" s="53" t="s">
        <v>834</v>
      </c>
      <c r="P292" s="32" t="s">
        <v>1080</v>
      </c>
      <c r="Q292" s="8">
        <v>0</v>
      </c>
      <c r="R292" s="32" t="s">
        <v>1081</v>
      </c>
      <c r="S292" s="8">
        <f>IF(AND(Q292=0, U292=0), 1, 0 )</f>
        <v>1</v>
      </c>
      <c r="T292" s="32" t="s">
        <v>1082</v>
      </c>
      <c r="U292" s="8">
        <v>0</v>
      </c>
    </row>
    <row r="293" spans="1:21" ht="6" customHeight="1" x14ac:dyDescent="0.3">
      <c r="A293" s="48">
        <v>292</v>
      </c>
      <c r="B293" s="56" t="s">
        <v>312</v>
      </c>
      <c r="C293" s="34" t="str">
        <f>IF(VALUE(Q293)=1,"SUS.Equipamento",IF(VALUE(S293)=1,"SUS.Dispositivo","SUS.Mobília"))</f>
        <v>SUS.Dispositivo</v>
      </c>
      <c r="D293" s="54" t="s">
        <v>1204</v>
      </c>
      <c r="E293" s="55" t="s">
        <v>1205</v>
      </c>
      <c r="F293" s="54" t="s">
        <v>26</v>
      </c>
      <c r="G293" s="55" t="s">
        <v>26</v>
      </c>
      <c r="H293" s="32" t="s">
        <v>26</v>
      </c>
      <c r="I293" s="53" t="s">
        <v>26</v>
      </c>
      <c r="J293" s="32" t="s">
        <v>1079</v>
      </c>
      <c r="K293" s="53" t="str">
        <f>_xlfn.CONCAT("""",B293,"""")</f>
        <v>"EQU.283"</v>
      </c>
      <c r="L293" s="32" t="s">
        <v>1068</v>
      </c>
      <c r="M293" s="53" t="str">
        <f>IFERROR(_xlfn.CONCAT(LEFT(O293,FIND(" ",O293)-1),""""),O293)</f>
        <v>"Código"</v>
      </c>
      <c r="N293" s="32" t="s">
        <v>1025</v>
      </c>
      <c r="O293" s="53" t="s">
        <v>741</v>
      </c>
      <c r="P293" s="32" t="s">
        <v>1080</v>
      </c>
      <c r="Q293" s="8">
        <v>0</v>
      </c>
      <c r="R293" s="32" t="s">
        <v>1081</v>
      </c>
      <c r="S293" s="8">
        <f>IF(AND(Q293=0, U293=0), 1, 0 )</f>
        <v>1</v>
      </c>
      <c r="T293" s="32" t="s">
        <v>1082</v>
      </c>
      <c r="U293" s="8">
        <v>0</v>
      </c>
    </row>
    <row r="294" spans="1:21" ht="6" customHeight="1" x14ac:dyDescent="0.3">
      <c r="A294" s="48">
        <v>293</v>
      </c>
      <c r="B294" s="56" t="s">
        <v>313</v>
      </c>
      <c r="C294" s="34" t="str">
        <f>IF(VALUE(Q294)=1,"SUS.Equipamento",IF(VALUE(S294)=1,"SUS.Dispositivo","SUS.Mobília"))</f>
        <v>SUS.Mobília</v>
      </c>
      <c r="D294" s="54" t="s">
        <v>1204</v>
      </c>
      <c r="E294" s="55" t="s">
        <v>1205</v>
      </c>
      <c r="F294" s="54" t="s">
        <v>26</v>
      </c>
      <c r="G294" s="55" t="s">
        <v>26</v>
      </c>
      <c r="H294" s="32" t="s">
        <v>1190</v>
      </c>
      <c r="I294" s="53" t="s">
        <v>1195</v>
      </c>
      <c r="J294" s="32" t="s">
        <v>1079</v>
      </c>
      <c r="K294" s="53" t="str">
        <f>_xlfn.CONCAT("""",B294,"""")</f>
        <v>"EQU.284"</v>
      </c>
      <c r="L294" s="32" t="s">
        <v>1068</v>
      </c>
      <c r="M294" s="53" t="str">
        <f>IFERROR(_xlfn.CONCAT(LEFT(O294,FIND(" ",O294)-1),""""),O294)</f>
        <v>"Mesa"</v>
      </c>
      <c r="N294" s="32" t="s">
        <v>1025</v>
      </c>
      <c r="O294" s="53" t="s">
        <v>835</v>
      </c>
      <c r="P294" s="32" t="s">
        <v>1080</v>
      </c>
      <c r="Q294" s="8">
        <v>0</v>
      </c>
      <c r="R294" s="32" t="s">
        <v>1081</v>
      </c>
      <c r="S294" s="8">
        <f>IF(AND(Q294=0, U294=0), 1, 0 )</f>
        <v>0</v>
      </c>
      <c r="T294" s="32" t="s">
        <v>1082</v>
      </c>
      <c r="U294" s="8">
        <v>1</v>
      </c>
    </row>
    <row r="295" spans="1:21" ht="6" customHeight="1" x14ac:dyDescent="0.3">
      <c r="A295" s="48">
        <v>294</v>
      </c>
      <c r="B295" s="56" t="s">
        <v>314</v>
      </c>
      <c r="C295" s="34" t="str">
        <f>IF(VALUE(Q295)=1,"SUS.Equipamento",IF(VALUE(S295)=1,"SUS.Dispositivo","SUS.Mobília"))</f>
        <v>SUS.Dispositivo</v>
      </c>
      <c r="D295" s="54" t="s">
        <v>1204</v>
      </c>
      <c r="E295" s="55" t="s">
        <v>1205</v>
      </c>
      <c r="F295" s="54" t="s">
        <v>26</v>
      </c>
      <c r="G295" s="55" t="s">
        <v>26</v>
      </c>
      <c r="H295" s="32" t="s">
        <v>26</v>
      </c>
      <c r="I295" s="53" t="s">
        <v>26</v>
      </c>
      <c r="J295" s="32" t="s">
        <v>1079</v>
      </c>
      <c r="K295" s="53" t="str">
        <f>_xlfn.CONCAT("""",B295,"""")</f>
        <v>"EQU.285"</v>
      </c>
      <c r="L295" s="32" t="s">
        <v>1068</v>
      </c>
      <c r="M295" s="53" t="str">
        <f>IFERROR(_xlfn.CONCAT(LEFT(O295,FIND(" ",O295)-1),""""),O295)</f>
        <v>"Cardiotocógrafo"</v>
      </c>
      <c r="N295" s="32" t="s">
        <v>1025</v>
      </c>
      <c r="O295" s="53" t="s">
        <v>836</v>
      </c>
      <c r="P295" s="32" t="s">
        <v>1080</v>
      </c>
      <c r="Q295" s="8">
        <v>0</v>
      </c>
      <c r="R295" s="32" t="s">
        <v>1081</v>
      </c>
      <c r="S295" s="8">
        <f>IF(AND(Q295=0, U295=0), 1, 0 )</f>
        <v>1</v>
      </c>
      <c r="T295" s="32" t="s">
        <v>1082</v>
      </c>
      <c r="U295" s="8">
        <v>0</v>
      </c>
    </row>
    <row r="296" spans="1:21" ht="6" customHeight="1" x14ac:dyDescent="0.3">
      <c r="A296" s="48">
        <v>295</v>
      </c>
      <c r="B296" s="56" t="s">
        <v>315</v>
      </c>
      <c r="C296" s="34" t="str">
        <f>IF(VALUE(Q296)=1,"SUS.Equipamento",IF(VALUE(S296)=1,"SUS.Dispositivo","SUS.Mobília"))</f>
        <v>SUS.Equipamento</v>
      </c>
      <c r="D296" s="54" t="s">
        <v>1204</v>
      </c>
      <c r="E296" s="55" t="s">
        <v>1205</v>
      </c>
      <c r="F296" s="54" t="s">
        <v>26</v>
      </c>
      <c r="G296" s="55" t="s">
        <v>26</v>
      </c>
      <c r="H296" s="32" t="s">
        <v>26</v>
      </c>
      <c r="I296" s="53" t="s">
        <v>26</v>
      </c>
      <c r="J296" s="32" t="s">
        <v>1079</v>
      </c>
      <c r="K296" s="53" t="str">
        <f>_xlfn.CONCAT("""",B296,"""")</f>
        <v>"EQU.286"</v>
      </c>
      <c r="L296" s="32" t="s">
        <v>1068</v>
      </c>
      <c r="M296" s="53" t="str">
        <f>IFERROR(_xlfn.CONCAT(LEFT(O296,FIND(" ",O296)-1),""""),O296)</f>
        <v>"Aparelho"</v>
      </c>
      <c r="N296" s="32" t="s">
        <v>1025</v>
      </c>
      <c r="O296" s="53" t="s">
        <v>837</v>
      </c>
      <c r="P296" s="32" t="s">
        <v>1080</v>
      </c>
      <c r="Q296" s="8">
        <v>1</v>
      </c>
      <c r="R296" s="32" t="s">
        <v>1081</v>
      </c>
      <c r="S296" s="8">
        <f>IF(AND(Q296=0, U296=0), 1, 0 )</f>
        <v>0</v>
      </c>
      <c r="T296" s="32" t="s">
        <v>1082</v>
      </c>
      <c r="U296" s="8">
        <v>0</v>
      </c>
    </row>
    <row r="297" spans="1:21" ht="6" customHeight="1" x14ac:dyDescent="0.3">
      <c r="A297" s="48">
        <v>296</v>
      </c>
      <c r="B297" s="56" t="s">
        <v>316</v>
      </c>
      <c r="C297" s="34" t="str">
        <f>IF(VALUE(Q297)=1,"SUS.Equipamento",IF(VALUE(S297)=1,"SUS.Dispositivo","SUS.Mobília"))</f>
        <v>SUS.Dispositivo</v>
      </c>
      <c r="D297" s="54" t="s">
        <v>1204</v>
      </c>
      <c r="E297" s="55" t="s">
        <v>1205</v>
      </c>
      <c r="F297" s="54" t="s">
        <v>26</v>
      </c>
      <c r="G297" s="55" t="s">
        <v>26</v>
      </c>
      <c r="H297" s="32" t="s">
        <v>26</v>
      </c>
      <c r="I297" s="53" t="s">
        <v>26</v>
      </c>
      <c r="J297" s="32" t="s">
        <v>1079</v>
      </c>
      <c r="K297" s="53" t="str">
        <f>_xlfn.CONCAT("""",B297,"""")</f>
        <v>"EQU.287"</v>
      </c>
      <c r="L297" s="32" t="s">
        <v>1068</v>
      </c>
      <c r="M297" s="53" t="str">
        <f>IFERROR(_xlfn.CONCAT(LEFT(O297,FIND(" ",O297)-1),""""),O297)</f>
        <v>"Barra"</v>
      </c>
      <c r="N297" s="32" t="s">
        <v>1025</v>
      </c>
      <c r="O297" s="53" t="s">
        <v>838</v>
      </c>
      <c r="P297" s="32" t="s">
        <v>1080</v>
      </c>
      <c r="Q297" s="8">
        <v>0</v>
      </c>
      <c r="R297" s="32" t="s">
        <v>1081</v>
      </c>
      <c r="S297" s="8">
        <f>IF(AND(Q297=0, U297=0), 1, 0 )</f>
        <v>1</v>
      </c>
      <c r="T297" s="32" t="s">
        <v>1082</v>
      </c>
      <c r="U297" s="8">
        <v>0</v>
      </c>
    </row>
    <row r="298" spans="1:21" ht="6" customHeight="1" x14ac:dyDescent="0.3">
      <c r="A298" s="48">
        <v>297</v>
      </c>
      <c r="B298" s="56" t="s">
        <v>317</v>
      </c>
      <c r="C298" s="34" t="str">
        <f>IF(VALUE(Q298)=1,"SUS.Equipamento",IF(VALUE(S298)=1,"SUS.Dispositivo","SUS.Mobília"))</f>
        <v>SUS.Dispositivo</v>
      </c>
      <c r="D298" s="54" t="s">
        <v>1204</v>
      </c>
      <c r="E298" s="55" t="s">
        <v>1205</v>
      </c>
      <c r="F298" s="54" t="s">
        <v>1187</v>
      </c>
      <c r="G298" s="55" t="s">
        <v>1181</v>
      </c>
      <c r="H298" s="32" t="s">
        <v>26</v>
      </c>
      <c r="I298" s="53" t="s">
        <v>26</v>
      </c>
      <c r="J298" s="32" t="s">
        <v>1079</v>
      </c>
      <c r="K298" s="53" t="str">
        <f>_xlfn.CONCAT("""",B298,"""")</f>
        <v>"EQU.288"</v>
      </c>
      <c r="L298" s="32" t="s">
        <v>1068</v>
      </c>
      <c r="M298" s="53" t="str">
        <f>IFERROR(_xlfn.CONCAT(LEFT(O298,FIND(" ",O298)-1),""""),O298)</f>
        <v>"Barra"</v>
      </c>
      <c r="N298" s="32" t="s">
        <v>1025</v>
      </c>
      <c r="O298" s="53" t="s">
        <v>1178</v>
      </c>
      <c r="P298" s="32" t="s">
        <v>1080</v>
      </c>
      <c r="Q298" s="8">
        <v>0</v>
      </c>
      <c r="R298" s="32" t="s">
        <v>1081</v>
      </c>
      <c r="S298" s="8">
        <f>IF(AND(Q298=0, U298=0), 1, 0 )</f>
        <v>1</v>
      </c>
      <c r="T298" s="32" t="s">
        <v>1082</v>
      </c>
      <c r="U298" s="8">
        <v>0</v>
      </c>
    </row>
    <row r="299" spans="1:21" ht="6" customHeight="1" x14ac:dyDescent="0.3">
      <c r="A299" s="48">
        <v>298</v>
      </c>
      <c r="B299" s="56" t="s">
        <v>318</v>
      </c>
      <c r="C299" s="34" t="str">
        <f>IF(VALUE(Q299)=1,"SUS.Equipamento",IF(VALUE(S299)=1,"SUS.Dispositivo","SUS.Mobília"))</f>
        <v>SUS.Dispositivo</v>
      </c>
      <c r="D299" s="54" t="s">
        <v>1204</v>
      </c>
      <c r="E299" s="55" t="s">
        <v>1205</v>
      </c>
      <c r="F299" s="54" t="s">
        <v>1187</v>
      </c>
      <c r="G299" s="55" t="s">
        <v>1181</v>
      </c>
      <c r="H299" s="32" t="s">
        <v>26</v>
      </c>
      <c r="I299" s="53" t="s">
        <v>26</v>
      </c>
      <c r="J299" s="32" t="s">
        <v>1079</v>
      </c>
      <c r="K299" s="53" t="str">
        <f>_xlfn.CONCAT("""",B299,"""")</f>
        <v>"EQU.289"</v>
      </c>
      <c r="L299" s="32" t="s">
        <v>1068</v>
      </c>
      <c r="M299" s="53" t="str">
        <f>IFERROR(_xlfn.CONCAT(LEFT(O299,FIND(" ",O299)-1),""""),O299)</f>
        <v>"Andadeira"</v>
      </c>
      <c r="N299" s="32" t="s">
        <v>1025</v>
      </c>
      <c r="O299" s="53" t="s">
        <v>839</v>
      </c>
      <c r="P299" s="32" t="s">
        <v>1080</v>
      </c>
      <c r="Q299" s="8">
        <v>0</v>
      </c>
      <c r="R299" s="32" t="s">
        <v>1081</v>
      </c>
      <c r="S299" s="8">
        <f>IF(AND(Q299=0, U299=0), 1, 0 )</f>
        <v>1</v>
      </c>
      <c r="T299" s="32" t="s">
        <v>1082</v>
      </c>
      <c r="U299" s="8">
        <v>0</v>
      </c>
    </row>
    <row r="300" spans="1:21" ht="6" customHeight="1" x14ac:dyDescent="0.3">
      <c r="A300" s="48">
        <v>299</v>
      </c>
      <c r="B300" s="56" t="s">
        <v>319</v>
      </c>
      <c r="C300" s="34" t="str">
        <f>IF(VALUE(Q300)=1,"SUS.Equipamento",IF(VALUE(S300)=1,"SUS.Dispositivo","SUS.Mobília"))</f>
        <v>SUS.Dispositivo</v>
      </c>
      <c r="D300" s="54" t="s">
        <v>1204</v>
      </c>
      <c r="E300" s="55" t="s">
        <v>1205</v>
      </c>
      <c r="F300" s="54" t="s">
        <v>26</v>
      </c>
      <c r="G300" s="55" t="s">
        <v>26</v>
      </c>
      <c r="H300" s="32" t="s">
        <v>26</v>
      </c>
      <c r="I300" s="53" t="s">
        <v>26</v>
      </c>
      <c r="J300" s="32" t="s">
        <v>1079</v>
      </c>
      <c r="K300" s="53" t="str">
        <f>_xlfn.CONCAT("""",B300,"""")</f>
        <v>"EQU.290"</v>
      </c>
      <c r="L300" s="32" t="s">
        <v>1068</v>
      </c>
      <c r="M300" s="53" t="str">
        <f>IFERROR(_xlfn.CONCAT(LEFT(O300,FIND(" ",O300)-1),""""),O300)</f>
        <v>"Exercitador"</v>
      </c>
      <c r="N300" s="32" t="s">
        <v>1025</v>
      </c>
      <c r="O300" s="53" t="s">
        <v>1046</v>
      </c>
      <c r="P300" s="32" t="s">
        <v>1080</v>
      </c>
      <c r="Q300" s="8">
        <v>0</v>
      </c>
      <c r="R300" s="32" t="s">
        <v>1081</v>
      </c>
      <c r="S300" s="8">
        <f>IF(AND(Q300=0, U300=0), 1, 0 )</f>
        <v>1</v>
      </c>
      <c r="T300" s="32" t="s">
        <v>1082</v>
      </c>
      <c r="U300" s="8">
        <v>0</v>
      </c>
    </row>
    <row r="301" spans="1:21" ht="6" customHeight="1" x14ac:dyDescent="0.3">
      <c r="A301" s="48">
        <v>300</v>
      </c>
      <c r="B301" s="56" t="s">
        <v>320</v>
      </c>
      <c r="C301" s="34" t="str">
        <f>IF(VALUE(Q301)=1,"SUS.Equipamento",IF(VALUE(S301)=1,"SUS.Dispositivo","SUS.Mobília"))</f>
        <v>SUS.Dispositivo</v>
      </c>
      <c r="D301" s="54" t="s">
        <v>1204</v>
      </c>
      <c r="E301" s="55" t="s">
        <v>1205</v>
      </c>
      <c r="F301" s="54" t="s">
        <v>26</v>
      </c>
      <c r="G301" s="55" t="s">
        <v>26</v>
      </c>
      <c r="H301" s="32" t="s">
        <v>26</v>
      </c>
      <c r="I301" s="53" t="s">
        <v>26</v>
      </c>
      <c r="J301" s="32" t="s">
        <v>1079</v>
      </c>
      <c r="K301" s="53" t="str">
        <f>_xlfn.CONCAT("""",B301,"""")</f>
        <v>"EQU.291"</v>
      </c>
      <c r="L301" s="32" t="s">
        <v>1068</v>
      </c>
      <c r="M301" s="53" t="str">
        <f>IFERROR(_xlfn.CONCAT(LEFT(O301,FIND(" ",O301)-1),""""),O301)</f>
        <v>"Eletroestimulador"</v>
      </c>
      <c r="N301" s="32" t="s">
        <v>1025</v>
      </c>
      <c r="O301" s="53" t="s">
        <v>840</v>
      </c>
      <c r="P301" s="32" t="s">
        <v>1080</v>
      </c>
      <c r="Q301" s="8">
        <v>0</v>
      </c>
      <c r="R301" s="32" t="s">
        <v>1081</v>
      </c>
      <c r="S301" s="8">
        <f>IF(AND(Q301=0, U301=0), 1, 0 )</f>
        <v>1</v>
      </c>
      <c r="T301" s="32" t="s">
        <v>1082</v>
      </c>
      <c r="U301" s="8">
        <v>0</v>
      </c>
    </row>
    <row r="302" spans="1:21" ht="6" customHeight="1" x14ac:dyDescent="0.3">
      <c r="A302" s="48">
        <v>301</v>
      </c>
      <c r="B302" s="56" t="s">
        <v>321</v>
      </c>
      <c r="C302" s="34" t="str">
        <f>IF(VALUE(Q302)=1,"SUS.Equipamento",IF(VALUE(S302)=1,"SUS.Dispositivo","SUS.Mobília"))</f>
        <v>SUS.Dispositivo</v>
      </c>
      <c r="D302" s="54" t="s">
        <v>1204</v>
      </c>
      <c r="E302" s="55" t="s">
        <v>1205</v>
      </c>
      <c r="F302" s="54" t="s">
        <v>26</v>
      </c>
      <c r="G302" s="55" t="s">
        <v>26</v>
      </c>
      <c r="H302" s="32" t="s">
        <v>26</v>
      </c>
      <c r="I302" s="53" t="s">
        <v>26</v>
      </c>
      <c r="J302" s="32" t="s">
        <v>1079</v>
      </c>
      <c r="K302" s="53" t="str">
        <f>_xlfn.CONCAT("""",B302,"""")</f>
        <v>"EQU.292"</v>
      </c>
      <c r="L302" s="32" t="s">
        <v>1068</v>
      </c>
      <c r="M302" s="53" t="str">
        <f>IFERROR(_xlfn.CONCAT(LEFT(O302,FIND(" ",O302)-1),""""),O302)</f>
        <v>"Exercitador"</v>
      </c>
      <c r="N302" s="32" t="s">
        <v>1025</v>
      </c>
      <c r="O302" s="53" t="s">
        <v>841</v>
      </c>
      <c r="P302" s="32" t="s">
        <v>1080</v>
      </c>
      <c r="Q302" s="8">
        <v>0</v>
      </c>
      <c r="R302" s="32" t="s">
        <v>1081</v>
      </c>
      <c r="S302" s="8">
        <f>IF(AND(Q302=0, U302=0), 1, 0 )</f>
        <v>1</v>
      </c>
      <c r="T302" s="32" t="s">
        <v>1082</v>
      </c>
      <c r="U302" s="8">
        <v>0</v>
      </c>
    </row>
    <row r="303" spans="1:21" ht="6" customHeight="1" x14ac:dyDescent="0.3">
      <c r="A303" s="48">
        <v>302</v>
      </c>
      <c r="B303" s="56" t="s">
        <v>322</v>
      </c>
      <c r="C303" s="34" t="str">
        <f>IF(VALUE(Q303)=1,"SUS.Equipamento",IF(VALUE(S303)=1,"SUS.Dispositivo","SUS.Mobília"))</f>
        <v>SUS.Equipamento</v>
      </c>
      <c r="D303" s="54" t="s">
        <v>1204</v>
      </c>
      <c r="E303" s="55" t="s">
        <v>1205</v>
      </c>
      <c r="F303" s="54" t="s">
        <v>1184</v>
      </c>
      <c r="G303" s="55" t="s">
        <v>1185</v>
      </c>
      <c r="H303" s="32" t="s">
        <v>26</v>
      </c>
      <c r="I303" s="53" t="s">
        <v>26</v>
      </c>
      <c r="J303" s="32" t="s">
        <v>1079</v>
      </c>
      <c r="K303" s="53" t="str">
        <f>_xlfn.CONCAT("""",B303,"""")</f>
        <v>"EQU.293"</v>
      </c>
      <c r="L303" s="32" t="s">
        <v>1068</v>
      </c>
      <c r="M303" s="53" t="str">
        <f>IFERROR(_xlfn.CONCAT(LEFT(O303,FIND(" ",O303)-1),""""),O303)</f>
        <v>"Ressonância"</v>
      </c>
      <c r="N303" s="32" t="s">
        <v>1025</v>
      </c>
      <c r="O303" s="53" t="s">
        <v>1031</v>
      </c>
      <c r="P303" s="32" t="s">
        <v>1080</v>
      </c>
      <c r="Q303" s="8">
        <v>1</v>
      </c>
      <c r="R303" s="32" t="s">
        <v>1081</v>
      </c>
      <c r="S303" s="8">
        <f>IF(AND(Q303=0, U303=0), 1, 0 )</f>
        <v>0</v>
      </c>
      <c r="T303" s="32" t="s">
        <v>1082</v>
      </c>
      <c r="U303" s="8">
        <v>0</v>
      </c>
    </row>
    <row r="304" spans="1:21" ht="6" customHeight="1" x14ac:dyDescent="0.3">
      <c r="A304" s="48">
        <v>303</v>
      </c>
      <c r="B304" s="56" t="s">
        <v>323</v>
      </c>
      <c r="C304" s="34" t="str">
        <f>IF(VALUE(Q304)=1,"SUS.Equipamento",IF(VALUE(S304)=1,"SUS.Dispositivo","SUS.Mobília"))</f>
        <v>SUS.Dispositivo</v>
      </c>
      <c r="D304" s="54" t="s">
        <v>1204</v>
      </c>
      <c r="E304" s="55" t="s">
        <v>1205</v>
      </c>
      <c r="F304" s="54" t="s">
        <v>26</v>
      </c>
      <c r="G304" s="55" t="s">
        <v>26</v>
      </c>
      <c r="H304" s="32" t="s">
        <v>26</v>
      </c>
      <c r="I304" s="53" t="s">
        <v>26</v>
      </c>
      <c r="J304" s="32" t="s">
        <v>1079</v>
      </c>
      <c r="K304" s="53" t="str">
        <f>_xlfn.CONCAT("""",B304,"""")</f>
        <v>"EQU.294"</v>
      </c>
      <c r="L304" s="32" t="s">
        <v>1068</v>
      </c>
      <c r="M304" s="53" t="str">
        <f>IFERROR(_xlfn.CONCAT(LEFT(O304,FIND(" ",O304)-1),""""),O304)</f>
        <v>"Aspirador"</v>
      </c>
      <c r="N304" s="32" t="s">
        <v>1025</v>
      </c>
      <c r="O304" s="53" t="s">
        <v>842</v>
      </c>
      <c r="P304" s="32" t="s">
        <v>1080</v>
      </c>
      <c r="Q304" s="8">
        <v>0</v>
      </c>
      <c r="R304" s="32" t="s">
        <v>1081</v>
      </c>
      <c r="S304" s="8">
        <f>IF(AND(Q304=0, U304=0), 1, 0 )</f>
        <v>1</v>
      </c>
      <c r="T304" s="32" t="s">
        <v>1082</v>
      </c>
      <c r="U304" s="8">
        <v>0</v>
      </c>
    </row>
    <row r="305" spans="1:21" ht="6" customHeight="1" x14ac:dyDescent="0.3">
      <c r="A305" s="48">
        <v>304</v>
      </c>
      <c r="B305" s="56" t="s">
        <v>324</v>
      </c>
      <c r="C305" s="34" t="str">
        <f>IF(VALUE(Q305)=1,"SUS.Equipamento",IF(VALUE(S305)=1,"SUS.Dispositivo","SUS.Mobília"))</f>
        <v>SUS.Dispositivo</v>
      </c>
      <c r="D305" s="54" t="s">
        <v>1204</v>
      </c>
      <c r="E305" s="55" t="s">
        <v>1205</v>
      </c>
      <c r="F305" s="54" t="s">
        <v>1186</v>
      </c>
      <c r="G305" s="55" t="s">
        <v>1214</v>
      </c>
      <c r="H305" s="32" t="s">
        <v>26</v>
      </c>
      <c r="I305" s="53" t="s">
        <v>26</v>
      </c>
      <c r="J305" s="32" t="s">
        <v>1079</v>
      </c>
      <c r="K305" s="53" t="str">
        <f>_xlfn.CONCAT("""",B305,"""")</f>
        <v>"EQU.295"</v>
      </c>
      <c r="L305" s="32" t="s">
        <v>1068</v>
      </c>
      <c r="M305" s="53" t="str">
        <f>IFERROR(_xlfn.CONCAT(LEFT(O305,FIND(" ",O305)-1),""""),O305)</f>
        <v>"Balança"</v>
      </c>
      <c r="N305" s="32" t="s">
        <v>1025</v>
      </c>
      <c r="O305" s="53" t="s">
        <v>843</v>
      </c>
      <c r="P305" s="32" t="s">
        <v>1080</v>
      </c>
      <c r="Q305" s="8">
        <v>0</v>
      </c>
      <c r="R305" s="32" t="s">
        <v>1081</v>
      </c>
      <c r="S305" s="8">
        <f>IF(AND(Q305=0, U305=0), 1, 0 )</f>
        <v>1</v>
      </c>
      <c r="T305" s="32" t="s">
        <v>1082</v>
      </c>
      <c r="U305" s="8">
        <v>0</v>
      </c>
    </row>
    <row r="306" spans="1:21" ht="6" customHeight="1" x14ac:dyDescent="0.3">
      <c r="A306" s="48">
        <v>305</v>
      </c>
      <c r="B306" s="56" t="s">
        <v>325</v>
      </c>
      <c r="C306" s="34" t="str">
        <f>IF(VALUE(Q306)=1,"SUS.Equipamento",IF(VALUE(S306)=1,"SUS.Dispositivo","SUS.Mobília"))</f>
        <v>SUS.Dispositivo</v>
      </c>
      <c r="D306" s="54" t="s">
        <v>1204</v>
      </c>
      <c r="E306" s="55" t="s">
        <v>1205</v>
      </c>
      <c r="F306" s="54" t="s">
        <v>26</v>
      </c>
      <c r="G306" s="55" t="s">
        <v>26</v>
      </c>
      <c r="H306" s="32" t="s">
        <v>26</v>
      </c>
      <c r="I306" s="53" t="s">
        <v>26</v>
      </c>
      <c r="J306" s="32" t="s">
        <v>1079</v>
      </c>
      <c r="K306" s="53" t="str">
        <f>_xlfn.CONCAT("""",B306,"""")</f>
        <v>"EQU.296"</v>
      </c>
      <c r="L306" s="32" t="s">
        <v>1068</v>
      </c>
      <c r="M306" s="53" t="str">
        <f>IFERROR(_xlfn.CONCAT(LEFT(O306,FIND(" ",O306)-1),""""),O306)</f>
        <v>"Bigorna"</v>
      </c>
      <c r="N306" s="32" t="s">
        <v>1025</v>
      </c>
      <c r="O306" s="53" t="s">
        <v>844</v>
      </c>
      <c r="P306" s="32" t="s">
        <v>1080</v>
      </c>
      <c r="Q306" s="8">
        <v>0</v>
      </c>
      <c r="R306" s="32" t="s">
        <v>1081</v>
      </c>
      <c r="S306" s="8">
        <f>IF(AND(Q306=0, U306=0), 1, 0 )</f>
        <v>1</v>
      </c>
      <c r="T306" s="32" t="s">
        <v>1082</v>
      </c>
      <c r="U306" s="8">
        <v>0</v>
      </c>
    </row>
    <row r="307" spans="1:21" ht="6" customHeight="1" x14ac:dyDescent="0.3">
      <c r="A307" s="48">
        <v>306</v>
      </c>
      <c r="B307" s="56" t="s">
        <v>326</v>
      </c>
      <c r="C307" s="34" t="str">
        <f>IF(VALUE(Q307)=1,"SUS.Equipamento",IF(VALUE(S307)=1,"SUS.Dispositivo","SUS.Mobília"))</f>
        <v>SUS.Dispositivo</v>
      </c>
      <c r="D307" s="54" t="s">
        <v>1204</v>
      </c>
      <c r="E307" s="55" t="s">
        <v>1205</v>
      </c>
      <c r="F307" s="54" t="s">
        <v>26</v>
      </c>
      <c r="G307" s="55" t="s">
        <v>26</v>
      </c>
      <c r="H307" s="32" t="s">
        <v>26</v>
      </c>
      <c r="I307" s="53" t="s">
        <v>26</v>
      </c>
      <c r="J307" s="32" t="s">
        <v>1079</v>
      </c>
      <c r="K307" s="53" t="str">
        <f>_xlfn.CONCAT("""",B307,"""")</f>
        <v>"EQU.297"</v>
      </c>
      <c r="L307" s="32" t="s">
        <v>1068</v>
      </c>
      <c r="M307" s="53" t="str">
        <f>IFERROR(_xlfn.CONCAT(LEFT(O307,FIND(" ",O307)-1),""""),O307)</f>
        <v>"Bomba"</v>
      </c>
      <c r="N307" s="32" t="s">
        <v>1025</v>
      </c>
      <c r="O307" s="53" t="s">
        <v>845</v>
      </c>
      <c r="P307" s="32" t="s">
        <v>1080</v>
      </c>
      <c r="Q307" s="8">
        <v>0</v>
      </c>
      <c r="R307" s="32" t="s">
        <v>1081</v>
      </c>
      <c r="S307" s="8">
        <f>IF(AND(Q307=0, U307=0), 1, 0 )</f>
        <v>1</v>
      </c>
      <c r="T307" s="32" t="s">
        <v>1082</v>
      </c>
      <c r="U307" s="8">
        <v>0</v>
      </c>
    </row>
    <row r="308" spans="1:21" ht="6" customHeight="1" x14ac:dyDescent="0.3">
      <c r="A308" s="48">
        <v>307</v>
      </c>
      <c r="B308" s="56" t="s">
        <v>327</v>
      </c>
      <c r="C308" s="34" t="str">
        <f>IF(VALUE(Q308)=1,"SUS.Equipamento",IF(VALUE(S308)=1,"SUS.Dispositivo","SUS.Mobília"))</f>
        <v>SUS.Dispositivo</v>
      </c>
      <c r="D308" s="54" t="s">
        <v>1204</v>
      </c>
      <c r="E308" s="55" t="s">
        <v>1205</v>
      </c>
      <c r="F308" s="54" t="s">
        <v>26</v>
      </c>
      <c r="G308" s="55" t="s">
        <v>26</v>
      </c>
      <c r="H308" s="32" t="s">
        <v>26</v>
      </c>
      <c r="I308" s="53" t="s">
        <v>26</v>
      </c>
      <c r="J308" s="32" t="s">
        <v>1079</v>
      </c>
      <c r="K308" s="53" t="str">
        <f>_xlfn.CONCAT("""",B308,"""")</f>
        <v>"EQU.298"</v>
      </c>
      <c r="L308" s="32" t="s">
        <v>1068</v>
      </c>
      <c r="M308" s="53" t="str">
        <f>IFERROR(_xlfn.CONCAT(LEFT(O308,FIND(" ",O308)-1),""""),O308)</f>
        <v>"Cabine"</v>
      </c>
      <c r="N308" s="32" t="s">
        <v>1025</v>
      </c>
      <c r="O308" s="53" t="s">
        <v>846</v>
      </c>
      <c r="P308" s="32" t="s">
        <v>1080</v>
      </c>
      <c r="Q308" s="8">
        <v>0</v>
      </c>
      <c r="R308" s="32" t="s">
        <v>1081</v>
      </c>
      <c r="S308" s="8">
        <f>IF(AND(Q308=0, U308=0), 1, 0 )</f>
        <v>1</v>
      </c>
      <c r="T308" s="32" t="s">
        <v>1082</v>
      </c>
      <c r="U308" s="8">
        <v>0</v>
      </c>
    </row>
    <row r="309" spans="1:21" ht="6" customHeight="1" x14ac:dyDescent="0.3">
      <c r="A309" s="48">
        <v>308</v>
      </c>
      <c r="B309" s="56" t="s">
        <v>328</v>
      </c>
      <c r="C309" s="34" t="str">
        <f>IF(VALUE(Q309)=1,"SUS.Equipamento",IF(VALUE(S309)=1,"SUS.Dispositivo","SUS.Mobília"))</f>
        <v>SUS.Dispositivo</v>
      </c>
      <c r="D309" s="54" t="s">
        <v>1204</v>
      </c>
      <c r="E309" s="55" t="s">
        <v>1205</v>
      </c>
      <c r="F309" s="54" t="s">
        <v>26</v>
      </c>
      <c r="G309" s="55" t="s">
        <v>26</v>
      </c>
      <c r="H309" s="32" t="s">
        <v>26</v>
      </c>
      <c r="I309" s="53" t="s">
        <v>26</v>
      </c>
      <c r="J309" s="32" t="s">
        <v>1079</v>
      </c>
      <c r="K309" s="53" t="str">
        <f>_xlfn.CONCAT("""",B309,"""")</f>
        <v>"EQU.299"</v>
      </c>
      <c r="L309" s="32" t="s">
        <v>1068</v>
      </c>
      <c r="M309" s="53" t="str">
        <f>IFERROR(_xlfn.CONCAT(LEFT(O309,FIND(" ",O309)-1),""""),O309)</f>
        <v>"Calandra"</v>
      </c>
      <c r="N309" s="32" t="s">
        <v>1025</v>
      </c>
      <c r="O309" s="53" t="s">
        <v>847</v>
      </c>
      <c r="P309" s="32" t="s">
        <v>1080</v>
      </c>
      <c r="Q309" s="8">
        <v>0</v>
      </c>
      <c r="R309" s="32" t="s">
        <v>1081</v>
      </c>
      <c r="S309" s="8">
        <f>IF(AND(Q309=0, U309=0), 1, 0 )</f>
        <v>1</v>
      </c>
      <c r="T309" s="32" t="s">
        <v>1082</v>
      </c>
      <c r="U309" s="8">
        <v>0</v>
      </c>
    </row>
    <row r="310" spans="1:21" ht="6" customHeight="1" x14ac:dyDescent="0.3">
      <c r="A310" s="48">
        <v>309</v>
      </c>
      <c r="B310" s="56" t="s">
        <v>329</v>
      </c>
      <c r="C310" s="34" t="str">
        <f>IF(VALUE(Q310)=1,"SUS.Equipamento",IF(VALUE(S310)=1,"SUS.Dispositivo","SUS.Mobília"))</f>
        <v>SUS.Dispositivo</v>
      </c>
      <c r="D310" s="54" t="s">
        <v>1204</v>
      </c>
      <c r="E310" s="55" t="s">
        <v>1205</v>
      </c>
      <c r="F310" s="54" t="s">
        <v>26</v>
      </c>
      <c r="G310" s="55" t="s">
        <v>26</v>
      </c>
      <c r="H310" s="32" t="s">
        <v>26</v>
      </c>
      <c r="I310" s="53" t="s">
        <v>26</v>
      </c>
      <c r="J310" s="32" t="s">
        <v>1079</v>
      </c>
      <c r="K310" s="53" t="str">
        <f>_xlfn.CONCAT("""",B310,"""")</f>
        <v>"EQU.300"</v>
      </c>
      <c r="L310" s="32" t="s">
        <v>1068</v>
      </c>
      <c r="M310" s="53" t="str">
        <f>IFERROR(_xlfn.CONCAT(LEFT(O310,FIND(" ",O310)-1),""""),O310)</f>
        <v>"Carregador"</v>
      </c>
      <c r="N310" s="32" t="s">
        <v>1025</v>
      </c>
      <c r="O310" s="53" t="s">
        <v>848</v>
      </c>
      <c r="P310" s="32" t="s">
        <v>1080</v>
      </c>
      <c r="Q310" s="8">
        <v>0</v>
      </c>
      <c r="R310" s="32" t="s">
        <v>1081</v>
      </c>
      <c r="S310" s="8">
        <f>IF(AND(Q310=0, U310=0), 1, 0 )</f>
        <v>1</v>
      </c>
      <c r="T310" s="32" t="s">
        <v>1082</v>
      </c>
      <c r="U310" s="8">
        <v>0</v>
      </c>
    </row>
    <row r="311" spans="1:21" ht="6" customHeight="1" x14ac:dyDescent="0.3">
      <c r="A311" s="48">
        <v>310</v>
      </c>
      <c r="B311" s="56" t="s">
        <v>330</v>
      </c>
      <c r="C311" s="34" t="str">
        <f>IF(VALUE(Q311)=1,"SUS.Equipamento",IF(VALUE(S311)=1,"SUS.Dispositivo","SUS.Mobília"))</f>
        <v>SUS.Mobília</v>
      </c>
      <c r="D311" s="54" t="s">
        <v>1204</v>
      </c>
      <c r="E311" s="55" t="s">
        <v>1205</v>
      </c>
      <c r="F311" s="54" t="s">
        <v>26</v>
      </c>
      <c r="G311" s="55" t="s">
        <v>26</v>
      </c>
      <c r="H311" s="32" t="s">
        <v>1190</v>
      </c>
      <c r="I311" s="53" t="s">
        <v>1191</v>
      </c>
      <c r="J311" s="32" t="s">
        <v>1079</v>
      </c>
      <c r="K311" s="53" t="str">
        <f>_xlfn.CONCAT("""",B311,"""")</f>
        <v>"EQU.301"</v>
      </c>
      <c r="L311" s="32" t="s">
        <v>1068</v>
      </c>
      <c r="M311" s="53" t="str">
        <f>IFERROR(_xlfn.CONCAT(LEFT(O311,FIND(" ",O311)-1),""""),O311)</f>
        <v>"Carro"</v>
      </c>
      <c r="N311" s="32" t="s">
        <v>1025</v>
      </c>
      <c r="O311" s="53" t="s">
        <v>849</v>
      </c>
      <c r="P311" s="32" t="s">
        <v>1080</v>
      </c>
      <c r="Q311" s="8">
        <v>0</v>
      </c>
      <c r="R311" s="32" t="s">
        <v>1081</v>
      </c>
      <c r="S311" s="8">
        <f>IF(AND(Q311=0, U311=0), 1, 0 )</f>
        <v>0</v>
      </c>
      <c r="T311" s="32" t="s">
        <v>1082</v>
      </c>
      <c r="U311" s="8">
        <v>1</v>
      </c>
    </row>
    <row r="312" spans="1:21" ht="6" customHeight="1" x14ac:dyDescent="0.3">
      <c r="A312" s="48">
        <v>311</v>
      </c>
      <c r="B312" s="56" t="s">
        <v>331</v>
      </c>
      <c r="C312" s="34" t="str">
        <f>IF(VALUE(Q312)=1,"SUS.Equipamento",IF(VALUE(S312)=1,"SUS.Dispositivo","SUS.Mobília"))</f>
        <v>SUS.Mobília</v>
      </c>
      <c r="D312" s="54" t="s">
        <v>1204</v>
      </c>
      <c r="E312" s="55" t="s">
        <v>1205</v>
      </c>
      <c r="F312" s="54" t="s">
        <v>26</v>
      </c>
      <c r="G312" s="55" t="s">
        <v>26</v>
      </c>
      <c r="H312" s="32" t="s">
        <v>1190</v>
      </c>
      <c r="I312" s="53" t="s">
        <v>1197</v>
      </c>
      <c r="J312" s="32" t="s">
        <v>1079</v>
      </c>
      <c r="K312" s="53" t="str">
        <f>_xlfn.CONCAT("""",B312,"""")</f>
        <v>"EQU.302"</v>
      </c>
      <c r="L312" s="32" t="s">
        <v>1068</v>
      </c>
      <c r="M312" s="53" t="str">
        <f>IFERROR(_xlfn.CONCAT(LEFT(O312,FIND(" ",O312)-1),""""),O312)</f>
        <v>"Carro"</v>
      </c>
      <c r="N312" s="32" t="s">
        <v>1025</v>
      </c>
      <c r="O312" s="53" t="s">
        <v>850</v>
      </c>
      <c r="P312" s="32" t="s">
        <v>1080</v>
      </c>
      <c r="Q312" s="8">
        <v>0</v>
      </c>
      <c r="R312" s="32" t="s">
        <v>1081</v>
      </c>
      <c r="S312" s="8">
        <f>IF(AND(Q312=0, U312=0), 1, 0 )</f>
        <v>0</v>
      </c>
      <c r="T312" s="32" t="s">
        <v>1082</v>
      </c>
      <c r="U312" s="8">
        <v>1</v>
      </c>
    </row>
    <row r="313" spans="1:21" ht="6" customHeight="1" x14ac:dyDescent="0.3">
      <c r="A313" s="48">
        <v>312</v>
      </c>
      <c r="B313" s="56" t="s">
        <v>332</v>
      </c>
      <c r="C313" s="34" t="str">
        <f>IF(VALUE(Q313)=1,"SUS.Equipamento",IF(VALUE(S313)=1,"SUS.Dispositivo","SUS.Mobília"))</f>
        <v>SUS.Mobília</v>
      </c>
      <c r="D313" s="54" t="s">
        <v>1204</v>
      </c>
      <c r="E313" s="55" t="s">
        <v>1205</v>
      </c>
      <c r="F313" s="54" t="s">
        <v>26</v>
      </c>
      <c r="G313" s="55" t="s">
        <v>26</v>
      </c>
      <c r="H313" s="32" t="s">
        <v>1190</v>
      </c>
      <c r="I313" s="53" t="s">
        <v>1197</v>
      </c>
      <c r="J313" s="32" t="s">
        <v>1079</v>
      </c>
      <c r="K313" s="53" t="str">
        <f>_xlfn.CONCAT("""",B313,"""")</f>
        <v>"EQU.303"</v>
      </c>
      <c r="L313" s="32" t="s">
        <v>1068</v>
      </c>
      <c r="M313" s="53" t="str">
        <f>IFERROR(_xlfn.CONCAT(LEFT(O313,FIND(" ",O313)-1),""""),O313)</f>
        <v>"Carro"</v>
      </c>
      <c r="N313" s="32" t="s">
        <v>1025</v>
      </c>
      <c r="O313" s="53" t="s">
        <v>851</v>
      </c>
      <c r="P313" s="32" t="s">
        <v>1080</v>
      </c>
      <c r="Q313" s="8">
        <v>0</v>
      </c>
      <c r="R313" s="32" t="s">
        <v>1081</v>
      </c>
      <c r="S313" s="8">
        <f>IF(AND(Q313=0, U313=0), 1, 0 )</f>
        <v>0</v>
      </c>
      <c r="T313" s="32" t="s">
        <v>1082</v>
      </c>
      <c r="U313" s="8">
        <v>1</v>
      </c>
    </row>
    <row r="314" spans="1:21" ht="6" customHeight="1" x14ac:dyDescent="0.3">
      <c r="A314" s="48">
        <v>313</v>
      </c>
      <c r="B314" s="56" t="s">
        <v>333</v>
      </c>
      <c r="C314" s="34" t="str">
        <f>IF(VALUE(Q314)=1,"SUS.Equipamento",IF(VALUE(S314)=1,"SUS.Dispositivo","SUS.Mobília"))</f>
        <v>SUS.Mobília</v>
      </c>
      <c r="D314" s="54" t="s">
        <v>1204</v>
      </c>
      <c r="E314" s="55" t="s">
        <v>1205</v>
      </c>
      <c r="F314" s="54" t="s">
        <v>26</v>
      </c>
      <c r="G314" s="55" t="s">
        <v>26</v>
      </c>
      <c r="H314" s="32" t="s">
        <v>1190</v>
      </c>
      <c r="I314" s="53" t="s">
        <v>1197</v>
      </c>
      <c r="J314" s="32" t="s">
        <v>1079</v>
      </c>
      <c r="K314" s="53" t="str">
        <f>_xlfn.CONCAT("""",B314,"""")</f>
        <v>"EQU.304"</v>
      </c>
      <c r="L314" s="32" t="s">
        <v>1068</v>
      </c>
      <c r="M314" s="53" t="str">
        <f>IFERROR(_xlfn.CONCAT(LEFT(O314,FIND(" ",O314)-1),""""),O314)</f>
        <v>"Carro"</v>
      </c>
      <c r="N314" s="32" t="s">
        <v>1025</v>
      </c>
      <c r="O314" s="53" t="s">
        <v>852</v>
      </c>
      <c r="P314" s="32" t="s">
        <v>1080</v>
      </c>
      <c r="Q314" s="8">
        <v>0</v>
      </c>
      <c r="R314" s="32" t="s">
        <v>1081</v>
      </c>
      <c r="S314" s="8">
        <f>IF(AND(Q314=0, U314=0), 1, 0 )</f>
        <v>0</v>
      </c>
      <c r="T314" s="32" t="s">
        <v>1082</v>
      </c>
      <c r="U314" s="8">
        <v>1</v>
      </c>
    </row>
    <row r="315" spans="1:21" ht="6" customHeight="1" x14ac:dyDescent="0.3">
      <c r="A315" s="48">
        <v>314</v>
      </c>
      <c r="B315" s="56" t="s">
        <v>334</v>
      </c>
      <c r="C315" s="34" t="str">
        <f>IF(VALUE(Q315)=1,"SUS.Equipamento",IF(VALUE(S315)=1,"SUS.Dispositivo","SUS.Mobília"))</f>
        <v>SUS.Mobília</v>
      </c>
      <c r="D315" s="54" t="s">
        <v>1204</v>
      </c>
      <c r="E315" s="55" t="s">
        <v>1205</v>
      </c>
      <c r="F315" s="54" t="s">
        <v>26</v>
      </c>
      <c r="G315" s="55" t="s">
        <v>26</v>
      </c>
      <c r="H315" s="32" t="s">
        <v>1190</v>
      </c>
      <c r="I315" s="53" t="s">
        <v>1197</v>
      </c>
      <c r="J315" s="32" t="s">
        <v>1079</v>
      </c>
      <c r="K315" s="53" t="str">
        <f>_xlfn.CONCAT("""",B315,"""")</f>
        <v>"EQU.305"</v>
      </c>
      <c r="L315" s="32" t="s">
        <v>1068</v>
      </c>
      <c r="M315" s="53" t="str">
        <f>IFERROR(_xlfn.CONCAT(LEFT(O315,FIND(" ",O315)-1),""""),O315)</f>
        <v>"Carro"</v>
      </c>
      <c r="N315" s="32" t="s">
        <v>1025</v>
      </c>
      <c r="O315" s="53" t="s">
        <v>853</v>
      </c>
      <c r="P315" s="32" t="s">
        <v>1080</v>
      </c>
      <c r="Q315" s="8">
        <v>0</v>
      </c>
      <c r="R315" s="32" t="s">
        <v>1081</v>
      </c>
      <c r="S315" s="8">
        <f>IF(AND(Q315=0, U315=0), 1, 0 )</f>
        <v>0</v>
      </c>
      <c r="T315" s="32" t="s">
        <v>1082</v>
      </c>
      <c r="U315" s="8">
        <v>1</v>
      </c>
    </row>
    <row r="316" spans="1:21" ht="6" customHeight="1" x14ac:dyDescent="0.3">
      <c r="A316" s="48">
        <v>315</v>
      </c>
      <c r="B316" s="56" t="s">
        <v>335</v>
      </c>
      <c r="C316" s="34" t="str">
        <f>IF(VALUE(Q316)=1,"SUS.Equipamento",IF(VALUE(S316)=1,"SUS.Dispositivo","SUS.Mobília"))</f>
        <v>SUS.Dispositivo</v>
      </c>
      <c r="D316" s="54" t="s">
        <v>1204</v>
      </c>
      <c r="E316" s="55" t="s">
        <v>1205</v>
      </c>
      <c r="F316" s="54" t="s">
        <v>26</v>
      </c>
      <c r="G316" s="55" t="s">
        <v>26</v>
      </c>
      <c r="H316" s="32" t="s">
        <v>26</v>
      </c>
      <c r="I316" s="53" t="s">
        <v>26</v>
      </c>
      <c r="J316" s="32" t="s">
        <v>1079</v>
      </c>
      <c r="K316" s="53" t="str">
        <f>_xlfn.CONCAT("""",B316,"""")</f>
        <v>"EQU.306"</v>
      </c>
      <c r="L316" s="32" t="s">
        <v>1068</v>
      </c>
      <c r="M316" s="53" t="str">
        <f>IFERROR(_xlfn.CONCAT(LEFT(O316,FIND(" ",O316)-1),""""),O316)</f>
        <v>"Centrífuga"</v>
      </c>
      <c r="N316" s="32" t="s">
        <v>1025</v>
      </c>
      <c r="O316" s="53" t="s">
        <v>854</v>
      </c>
      <c r="P316" s="32" t="s">
        <v>1080</v>
      </c>
      <c r="Q316" s="8">
        <v>0</v>
      </c>
      <c r="R316" s="32" t="s">
        <v>1081</v>
      </c>
      <c r="S316" s="8">
        <f>IF(AND(Q316=0, U316=0), 1, 0 )</f>
        <v>1</v>
      </c>
      <c r="T316" s="32" t="s">
        <v>1082</v>
      </c>
      <c r="U316" s="8">
        <v>0</v>
      </c>
    </row>
    <row r="317" spans="1:21" ht="6" customHeight="1" x14ac:dyDescent="0.3">
      <c r="A317" s="48">
        <v>316</v>
      </c>
      <c r="B317" s="56" t="s">
        <v>336</v>
      </c>
      <c r="C317" s="34" t="str">
        <f>IF(VALUE(Q317)=1,"SUS.Equipamento",IF(VALUE(S317)=1,"SUS.Dispositivo","SUS.Mobília"))</f>
        <v>SUS.Equipamento</v>
      </c>
      <c r="D317" s="54" t="s">
        <v>1204</v>
      </c>
      <c r="E317" s="55" t="s">
        <v>1205</v>
      </c>
      <c r="F317" s="54" t="s">
        <v>26</v>
      </c>
      <c r="G317" s="55" t="s">
        <v>26</v>
      </c>
      <c r="H317" s="32" t="s">
        <v>26</v>
      </c>
      <c r="I317" s="53" t="s">
        <v>26</v>
      </c>
      <c r="J317" s="32" t="s">
        <v>1079</v>
      </c>
      <c r="K317" s="53" t="str">
        <f>_xlfn.CONCAT("""",B317,"""")</f>
        <v>"EQU.307"</v>
      </c>
      <c r="L317" s="32" t="s">
        <v>1068</v>
      </c>
      <c r="M317" s="53" t="str">
        <f>IFERROR(_xlfn.CONCAT(LEFT(O317,FIND(" ",O317)-1),""""),O317)</f>
        <v>"Compressor"</v>
      </c>
      <c r="N317" s="32" t="s">
        <v>1025</v>
      </c>
      <c r="O317" s="53" t="s">
        <v>1047</v>
      </c>
      <c r="P317" s="32" t="s">
        <v>1080</v>
      </c>
      <c r="Q317" s="8">
        <v>1</v>
      </c>
      <c r="R317" s="32" t="s">
        <v>1081</v>
      </c>
      <c r="S317" s="8">
        <f>IF(AND(Q317=0, U317=0), 1, 0 )</f>
        <v>0</v>
      </c>
      <c r="T317" s="32" t="s">
        <v>1082</v>
      </c>
      <c r="U317" s="8">
        <v>0</v>
      </c>
    </row>
    <row r="318" spans="1:21" ht="6" customHeight="1" x14ac:dyDescent="0.3">
      <c r="A318" s="48">
        <v>317</v>
      </c>
      <c r="B318" s="56" t="s">
        <v>337</v>
      </c>
      <c r="C318" s="34" t="str">
        <f>IF(VALUE(Q318)=1,"SUS.Equipamento",IF(VALUE(S318)=1,"SUS.Dispositivo","SUS.Mobília"))</f>
        <v>SUS.Dispositivo</v>
      </c>
      <c r="D318" s="54" t="s">
        <v>1204</v>
      </c>
      <c r="E318" s="55" t="s">
        <v>1205</v>
      </c>
      <c r="F318" s="54" t="s">
        <v>26</v>
      </c>
      <c r="G318" s="55" t="s">
        <v>26</v>
      </c>
      <c r="H318" s="32" t="s">
        <v>26</v>
      </c>
      <c r="I318" s="53" t="s">
        <v>26</v>
      </c>
      <c r="J318" s="32" t="s">
        <v>1079</v>
      </c>
      <c r="K318" s="53" t="str">
        <f>_xlfn.CONCAT("""",B318,"""")</f>
        <v>"EQU.308"</v>
      </c>
      <c r="L318" s="32" t="s">
        <v>1068</v>
      </c>
      <c r="M318" s="53" t="str">
        <f>IFERROR(_xlfn.CONCAT(LEFT(O318,FIND(" ",O318)-1),""""),O318)</f>
        <v>"Conjunto"</v>
      </c>
      <c r="N318" s="32" t="s">
        <v>1025</v>
      </c>
      <c r="O318" s="53" t="s">
        <v>855</v>
      </c>
      <c r="P318" s="32" t="s">
        <v>1080</v>
      </c>
      <c r="Q318" s="8">
        <v>0</v>
      </c>
      <c r="R318" s="32" t="s">
        <v>1081</v>
      </c>
      <c r="S318" s="8">
        <f>IF(AND(Q318=0, U318=0), 1, 0 )</f>
        <v>1</v>
      </c>
      <c r="T318" s="32" t="s">
        <v>1082</v>
      </c>
      <c r="U318" s="8">
        <v>0</v>
      </c>
    </row>
    <row r="319" spans="1:21" ht="6" customHeight="1" x14ac:dyDescent="0.3">
      <c r="A319" s="48">
        <v>318</v>
      </c>
      <c r="B319" s="56" t="s">
        <v>338</v>
      </c>
      <c r="C319" s="34" t="str">
        <f>IF(VALUE(Q319)=1,"SUS.Equipamento",IF(VALUE(S319)=1,"SUS.Dispositivo","SUS.Mobília"))</f>
        <v>SUS.Dispositivo</v>
      </c>
      <c r="D319" s="54" t="s">
        <v>1204</v>
      </c>
      <c r="E319" s="55" t="s">
        <v>1205</v>
      </c>
      <c r="F319" s="54" t="s">
        <v>26</v>
      </c>
      <c r="G319" s="55" t="s">
        <v>26</v>
      </c>
      <c r="H319" s="32" t="s">
        <v>26</v>
      </c>
      <c r="I319" s="53" t="s">
        <v>26</v>
      </c>
      <c r="J319" s="32" t="s">
        <v>1079</v>
      </c>
      <c r="K319" s="53" t="str">
        <f>_xlfn.CONCAT("""",B319,"""")</f>
        <v>"EQU.309"</v>
      </c>
      <c r="L319" s="32" t="s">
        <v>1068</v>
      </c>
      <c r="M319" s="53" t="str">
        <f>IFERROR(_xlfn.CONCAT(LEFT(O319,FIND(" ",O319)-1),""""),O319)</f>
        <v>"Conjunto"</v>
      </c>
      <c r="N319" s="32" t="s">
        <v>1025</v>
      </c>
      <c r="O319" s="53" t="s">
        <v>856</v>
      </c>
      <c r="P319" s="32" t="s">
        <v>1080</v>
      </c>
      <c r="Q319" s="8">
        <v>0</v>
      </c>
      <c r="R319" s="32" t="s">
        <v>1081</v>
      </c>
      <c r="S319" s="8">
        <f>IF(AND(Q319=0, U319=0), 1, 0 )</f>
        <v>1</v>
      </c>
      <c r="T319" s="32" t="s">
        <v>1082</v>
      </c>
      <c r="U319" s="8">
        <v>0</v>
      </c>
    </row>
    <row r="320" spans="1:21" ht="6" customHeight="1" x14ac:dyDescent="0.3">
      <c r="A320" s="48">
        <v>319</v>
      </c>
      <c r="B320" s="56" t="s">
        <v>339</v>
      </c>
      <c r="C320" s="34" t="str">
        <f>IF(VALUE(Q320)=1,"SUS.Equipamento",IF(VALUE(S320)=1,"SUS.Dispositivo","SUS.Mobília"))</f>
        <v>SUS.Dispositivo</v>
      </c>
      <c r="D320" s="54" t="s">
        <v>1204</v>
      </c>
      <c r="E320" s="55" t="s">
        <v>1205</v>
      </c>
      <c r="F320" s="54" t="s">
        <v>26</v>
      </c>
      <c r="G320" s="55" t="s">
        <v>26</v>
      </c>
      <c r="H320" s="32" t="s">
        <v>26</v>
      </c>
      <c r="I320" s="53" t="s">
        <v>26</v>
      </c>
      <c r="J320" s="32" t="s">
        <v>1079</v>
      </c>
      <c r="K320" s="53" t="str">
        <f>_xlfn.CONCAT("""",B320,"""")</f>
        <v>"EQU.310"</v>
      </c>
      <c r="L320" s="32" t="s">
        <v>1068</v>
      </c>
      <c r="M320" s="53" t="str">
        <f>IFERROR(_xlfn.CONCAT(LEFT(O320,FIND(" ",O320)-1),""""),O320)</f>
        <v>"Conjunto"</v>
      </c>
      <c r="N320" s="32" t="s">
        <v>1025</v>
      </c>
      <c r="O320" s="53" t="s">
        <v>857</v>
      </c>
      <c r="P320" s="32" t="s">
        <v>1080</v>
      </c>
      <c r="Q320" s="8">
        <v>0</v>
      </c>
      <c r="R320" s="32" t="s">
        <v>1081</v>
      </c>
      <c r="S320" s="8">
        <f>IF(AND(Q320=0, U320=0), 1, 0 )</f>
        <v>1</v>
      </c>
      <c r="T320" s="32" t="s">
        <v>1082</v>
      </c>
      <c r="U320" s="8">
        <v>0</v>
      </c>
    </row>
    <row r="321" spans="1:21" ht="6" customHeight="1" x14ac:dyDescent="0.3">
      <c r="A321" s="48">
        <v>320</v>
      </c>
      <c r="B321" s="56" t="s">
        <v>340</v>
      </c>
      <c r="C321" s="34" t="str">
        <f>IF(VALUE(Q321)=1,"SUS.Equipamento",IF(VALUE(S321)=1,"SUS.Dispositivo","SUS.Mobília"))</f>
        <v>SUS.Dispositivo</v>
      </c>
      <c r="D321" s="54" t="s">
        <v>1204</v>
      </c>
      <c r="E321" s="55" t="s">
        <v>1205</v>
      </c>
      <c r="F321" s="54" t="s">
        <v>26</v>
      </c>
      <c r="G321" s="55" t="s">
        <v>26</v>
      </c>
      <c r="H321" s="32" t="s">
        <v>26</v>
      </c>
      <c r="I321" s="53" t="s">
        <v>26</v>
      </c>
      <c r="J321" s="32" t="s">
        <v>1079</v>
      </c>
      <c r="K321" s="53" t="str">
        <f>_xlfn.CONCAT("""",B321,"""")</f>
        <v>"EQU.311"</v>
      </c>
      <c r="L321" s="32" t="s">
        <v>1068</v>
      </c>
      <c r="M321" s="53" t="str">
        <f>IFERROR(_xlfn.CONCAT(LEFT(O321,FIND(" ",O321)-1),""""),O321)</f>
        <v>"Engraxadeira"</v>
      </c>
      <c r="N321" s="32" t="s">
        <v>1025</v>
      </c>
      <c r="O321" s="53" t="s">
        <v>858</v>
      </c>
      <c r="P321" s="32" t="s">
        <v>1080</v>
      </c>
      <c r="Q321" s="8">
        <v>0</v>
      </c>
      <c r="R321" s="32" t="s">
        <v>1081</v>
      </c>
      <c r="S321" s="8">
        <f>IF(AND(Q321=0, U321=0), 1, 0 )</f>
        <v>1</v>
      </c>
      <c r="T321" s="32" t="s">
        <v>1082</v>
      </c>
      <c r="U321" s="8">
        <v>0</v>
      </c>
    </row>
    <row r="322" spans="1:21" ht="6" customHeight="1" x14ac:dyDescent="0.3">
      <c r="A322" s="48">
        <v>321</v>
      </c>
      <c r="B322" s="56" t="s">
        <v>341</v>
      </c>
      <c r="C322" s="34" t="str">
        <f>IF(VALUE(Q322)=1,"SUS.Equipamento",IF(VALUE(S322)=1,"SUS.Dispositivo","SUS.Mobília"))</f>
        <v>SUS.Dispositivo</v>
      </c>
      <c r="D322" s="54" t="s">
        <v>1204</v>
      </c>
      <c r="E322" s="55" t="s">
        <v>1205</v>
      </c>
      <c r="F322" s="54" t="s">
        <v>26</v>
      </c>
      <c r="G322" s="55" t="s">
        <v>26</v>
      </c>
      <c r="H322" s="32" t="s">
        <v>26</v>
      </c>
      <c r="I322" s="53" t="s">
        <v>26</v>
      </c>
      <c r="J322" s="32" t="s">
        <v>1079</v>
      </c>
      <c r="K322" s="53" t="str">
        <f>_xlfn.CONCAT("""",B322,"""")</f>
        <v>"EQU.312"</v>
      </c>
      <c r="L322" s="32" t="s">
        <v>1068</v>
      </c>
      <c r="M322" s="53" t="str">
        <f>IFERROR(_xlfn.CONCAT(LEFT(O322,FIND(" ",O322)-1),""""),O322)</f>
        <v>"Equipamento"</v>
      </c>
      <c r="N322" s="32" t="s">
        <v>1025</v>
      </c>
      <c r="O322" s="53" t="s">
        <v>859</v>
      </c>
      <c r="P322" s="32" t="s">
        <v>1080</v>
      </c>
      <c r="Q322" s="8">
        <v>0</v>
      </c>
      <c r="R322" s="32" t="s">
        <v>1081</v>
      </c>
      <c r="S322" s="8">
        <f>IF(AND(Q322=0, U322=0), 1, 0 )</f>
        <v>1</v>
      </c>
      <c r="T322" s="32" t="s">
        <v>1082</v>
      </c>
      <c r="U322" s="8">
        <v>0</v>
      </c>
    </row>
    <row r="323" spans="1:21" ht="6" customHeight="1" x14ac:dyDescent="0.3">
      <c r="A323" s="48">
        <v>322</v>
      </c>
      <c r="B323" s="56" t="s">
        <v>342</v>
      </c>
      <c r="C323" s="34" t="str">
        <f>IF(VALUE(Q323)=1,"SUS.Equipamento",IF(VALUE(S323)=1,"SUS.Dispositivo","SUS.Mobília"))</f>
        <v>SUS.Dispositivo</v>
      </c>
      <c r="D323" s="54" t="s">
        <v>1204</v>
      </c>
      <c r="E323" s="55" t="s">
        <v>1205</v>
      </c>
      <c r="F323" s="54" t="s">
        <v>26</v>
      </c>
      <c r="G323" s="55" t="s">
        <v>26</v>
      </c>
      <c r="H323" s="32" t="s">
        <v>26</v>
      </c>
      <c r="I323" s="53" t="s">
        <v>26</v>
      </c>
      <c r="J323" s="32" t="s">
        <v>1079</v>
      </c>
      <c r="K323" s="53" t="str">
        <f>_xlfn.CONCAT("""",B323,"""")</f>
        <v>"EQU.313"</v>
      </c>
      <c r="L323" s="32" t="s">
        <v>1068</v>
      </c>
      <c r="M323" s="53" t="str">
        <f>IFERROR(_xlfn.CONCAT(LEFT(O323,FIND(" ",O323)-1),""""),O323)</f>
        <v>"Esmerilhadeira"</v>
      </c>
      <c r="N323" s="32" t="s">
        <v>1025</v>
      </c>
      <c r="O323" s="53" t="s">
        <v>860</v>
      </c>
      <c r="P323" s="32" t="s">
        <v>1080</v>
      </c>
      <c r="Q323" s="8">
        <v>0</v>
      </c>
      <c r="R323" s="32" t="s">
        <v>1081</v>
      </c>
      <c r="S323" s="8">
        <f>IF(AND(Q323=0, U323=0), 1, 0 )</f>
        <v>1</v>
      </c>
      <c r="T323" s="32" t="s">
        <v>1082</v>
      </c>
      <c r="U323" s="8">
        <v>0</v>
      </c>
    </row>
    <row r="324" spans="1:21" ht="6" customHeight="1" x14ac:dyDescent="0.3">
      <c r="A324" s="48">
        <v>323</v>
      </c>
      <c r="B324" s="56" t="s">
        <v>343</v>
      </c>
      <c r="C324" s="34" t="str">
        <f>IF(VALUE(Q324)=1,"SUS.Equipamento",IF(VALUE(S324)=1,"SUS.Dispositivo","SUS.Mobília"))</f>
        <v>SUS.Dispositivo</v>
      </c>
      <c r="D324" s="54" t="s">
        <v>1204</v>
      </c>
      <c r="E324" s="55" t="s">
        <v>1205</v>
      </c>
      <c r="F324" s="54" t="s">
        <v>26</v>
      </c>
      <c r="G324" s="55" t="s">
        <v>26</v>
      </c>
      <c r="H324" s="32" t="s">
        <v>26</v>
      </c>
      <c r="I324" s="53" t="s">
        <v>26</v>
      </c>
      <c r="J324" s="32" t="s">
        <v>1079</v>
      </c>
      <c r="K324" s="53" t="str">
        <f>_xlfn.CONCAT("""",B324,"""")</f>
        <v>"EQU.314"</v>
      </c>
      <c r="L324" s="32" t="s">
        <v>1068</v>
      </c>
      <c r="M324" s="53" t="str">
        <f>IFERROR(_xlfn.CONCAT(LEFT(O324,FIND(" ",O324)-1),""""),O324)</f>
        <v>"Esmerilhadeira"</v>
      </c>
      <c r="N324" s="32" t="s">
        <v>1025</v>
      </c>
      <c r="O324" s="53" t="s">
        <v>861</v>
      </c>
      <c r="P324" s="32" t="s">
        <v>1080</v>
      </c>
      <c r="Q324" s="8">
        <v>0</v>
      </c>
      <c r="R324" s="32" t="s">
        <v>1081</v>
      </c>
      <c r="S324" s="8">
        <f>IF(AND(Q324=0, U324=0), 1, 0 )</f>
        <v>1</v>
      </c>
      <c r="T324" s="32" t="s">
        <v>1082</v>
      </c>
      <c r="U324" s="8">
        <v>0</v>
      </c>
    </row>
    <row r="325" spans="1:21" ht="6" customHeight="1" x14ac:dyDescent="0.3">
      <c r="A325" s="48">
        <v>324</v>
      </c>
      <c r="B325" s="56" t="s">
        <v>344</v>
      </c>
      <c r="C325" s="34" t="str">
        <f>IF(VALUE(Q325)=1,"SUS.Equipamento",IF(VALUE(S325)=1,"SUS.Dispositivo","SUS.Mobília"))</f>
        <v>SUS.Dispositivo</v>
      </c>
      <c r="D325" s="54" t="s">
        <v>1204</v>
      </c>
      <c r="E325" s="55" t="s">
        <v>1205</v>
      </c>
      <c r="F325" s="54" t="s">
        <v>26</v>
      </c>
      <c r="G325" s="55" t="s">
        <v>26</v>
      </c>
      <c r="H325" s="32" t="s">
        <v>26</v>
      </c>
      <c r="I325" s="53" t="s">
        <v>26</v>
      </c>
      <c r="J325" s="32" t="s">
        <v>1079</v>
      </c>
      <c r="K325" s="53" t="str">
        <f>_xlfn.CONCAT("""",B325,"""")</f>
        <v>"EQU.315"</v>
      </c>
      <c r="L325" s="32" t="s">
        <v>1068</v>
      </c>
      <c r="M325" s="53" t="str">
        <f>IFERROR(_xlfn.CONCAT(LEFT(O325,FIND(" ",O325)-1),""""),O325)</f>
        <v>"Ferro"</v>
      </c>
      <c r="N325" s="32" t="s">
        <v>1025</v>
      </c>
      <c r="O325" s="53" t="s">
        <v>1090</v>
      </c>
      <c r="P325" s="32" t="s">
        <v>1080</v>
      </c>
      <c r="Q325" s="8">
        <v>0</v>
      </c>
      <c r="R325" s="32" t="s">
        <v>1081</v>
      </c>
      <c r="S325" s="8">
        <f>IF(AND(Q325=0, U325=0), 1, 0 )</f>
        <v>1</v>
      </c>
      <c r="T325" s="32" t="s">
        <v>1082</v>
      </c>
      <c r="U325" s="8">
        <v>0</v>
      </c>
    </row>
    <row r="326" spans="1:21" ht="6" customHeight="1" x14ac:dyDescent="0.3">
      <c r="A326" s="48">
        <v>325</v>
      </c>
      <c r="B326" s="56" t="s">
        <v>345</v>
      </c>
      <c r="C326" s="34" t="str">
        <f>IF(VALUE(Q326)=1,"SUS.Equipamento",IF(VALUE(S326)=1,"SUS.Dispositivo","SUS.Mobília"))</f>
        <v>SUS.Dispositivo</v>
      </c>
      <c r="D326" s="54" t="s">
        <v>1204</v>
      </c>
      <c r="E326" s="55" t="s">
        <v>1205</v>
      </c>
      <c r="F326" s="54" t="s">
        <v>26</v>
      </c>
      <c r="G326" s="55" t="s">
        <v>26</v>
      </c>
      <c r="H326" s="32" t="s">
        <v>26</v>
      </c>
      <c r="I326" s="53" t="s">
        <v>26</v>
      </c>
      <c r="J326" s="32" t="s">
        <v>1079</v>
      </c>
      <c r="K326" s="53" t="str">
        <f>_xlfn.CONCAT("""",B326,"""")</f>
        <v>"EQU.316"</v>
      </c>
      <c r="L326" s="32" t="s">
        <v>1068</v>
      </c>
      <c r="M326" s="53" t="str">
        <f>IFERROR(_xlfn.CONCAT(LEFT(O326,FIND(" ",O326)-1),""""),O326)</f>
        <v>"Código"</v>
      </c>
      <c r="N326" s="32" t="s">
        <v>1025</v>
      </c>
      <c r="O326" s="53" t="s">
        <v>741</v>
      </c>
      <c r="P326" s="32" t="s">
        <v>1080</v>
      </c>
      <c r="Q326" s="8">
        <v>0</v>
      </c>
      <c r="R326" s="32" t="s">
        <v>1081</v>
      </c>
      <c r="S326" s="8">
        <f>IF(AND(Q326=0, U326=0), 1, 0 )</f>
        <v>1</v>
      </c>
      <c r="T326" s="32" t="s">
        <v>1082</v>
      </c>
      <c r="U326" s="8">
        <v>0</v>
      </c>
    </row>
    <row r="327" spans="1:21" ht="6" customHeight="1" x14ac:dyDescent="0.3">
      <c r="A327" s="48">
        <v>326</v>
      </c>
      <c r="B327" s="56" t="s">
        <v>346</v>
      </c>
      <c r="C327" s="34" t="str">
        <f>IF(VALUE(Q327)=1,"SUS.Equipamento",IF(VALUE(S327)=1,"SUS.Dispositivo","SUS.Mobília"))</f>
        <v>SUS.Equipamento</v>
      </c>
      <c r="D327" s="54" t="s">
        <v>1204</v>
      </c>
      <c r="E327" s="55" t="s">
        <v>1205</v>
      </c>
      <c r="F327" s="54" t="s">
        <v>26</v>
      </c>
      <c r="G327" s="55" t="s">
        <v>26</v>
      </c>
      <c r="H327" s="32" t="s">
        <v>26</v>
      </c>
      <c r="I327" s="53" t="s">
        <v>26</v>
      </c>
      <c r="J327" s="32" t="s">
        <v>1079</v>
      </c>
      <c r="K327" s="53" t="str">
        <f>_xlfn.CONCAT("""",B327,"""")</f>
        <v>"EQU.317"</v>
      </c>
      <c r="L327" s="32" t="s">
        <v>1068</v>
      </c>
      <c r="M327" s="53" t="str">
        <f>IFERROR(_xlfn.CONCAT(LEFT(O327,FIND(" ",O327)-1),""""),O327)</f>
        <v>"Fonte"</v>
      </c>
      <c r="N327" s="32" t="s">
        <v>1025</v>
      </c>
      <c r="O327" s="53" t="s">
        <v>862</v>
      </c>
      <c r="P327" s="32" t="s">
        <v>1080</v>
      </c>
      <c r="Q327" s="8">
        <v>1</v>
      </c>
      <c r="R327" s="32" t="s">
        <v>1081</v>
      </c>
      <c r="S327" s="8">
        <f>IF(AND(Q327=0, U327=0), 1, 0 )</f>
        <v>0</v>
      </c>
      <c r="T327" s="32" t="s">
        <v>1082</v>
      </c>
      <c r="U327" s="8">
        <v>0</v>
      </c>
    </row>
    <row r="328" spans="1:21" ht="6" customHeight="1" x14ac:dyDescent="0.3">
      <c r="A328" s="48">
        <v>327</v>
      </c>
      <c r="B328" s="56" t="s">
        <v>347</v>
      </c>
      <c r="C328" s="34" t="str">
        <f>IF(VALUE(Q328)=1,"SUS.Equipamento",IF(VALUE(S328)=1,"SUS.Dispositivo","SUS.Mobília"))</f>
        <v>SUS.Equipamento</v>
      </c>
      <c r="D328" s="54" t="s">
        <v>1204</v>
      </c>
      <c r="E328" s="55" t="s">
        <v>1205</v>
      </c>
      <c r="F328" s="54" t="s">
        <v>26</v>
      </c>
      <c r="G328" s="55" t="s">
        <v>26</v>
      </c>
      <c r="H328" s="32" t="s">
        <v>26</v>
      </c>
      <c r="I328" s="53" t="s">
        <v>26</v>
      </c>
      <c r="J328" s="32" t="s">
        <v>1079</v>
      </c>
      <c r="K328" s="53" t="str">
        <f>_xlfn.CONCAT("""",B328,"""")</f>
        <v>"EQU.318"</v>
      </c>
      <c r="L328" s="32" t="s">
        <v>1068</v>
      </c>
      <c r="M328" s="53" t="str">
        <f>IFERROR(_xlfn.CONCAT(LEFT(O328,FIND(" ",O328)-1),""""),O328)</f>
        <v>"Frequencímetro"</v>
      </c>
      <c r="N328" s="32" t="s">
        <v>1025</v>
      </c>
      <c r="O328" s="53" t="s">
        <v>863</v>
      </c>
      <c r="P328" s="32" t="s">
        <v>1080</v>
      </c>
      <c r="Q328" s="8">
        <v>1</v>
      </c>
      <c r="R328" s="32" t="s">
        <v>1081</v>
      </c>
      <c r="S328" s="8">
        <f>IF(AND(Q328=0, U328=0), 1, 0 )</f>
        <v>0</v>
      </c>
      <c r="T328" s="32" t="s">
        <v>1082</v>
      </c>
      <c r="U328" s="8">
        <v>0</v>
      </c>
    </row>
    <row r="329" spans="1:21" ht="6" customHeight="1" x14ac:dyDescent="0.3">
      <c r="A329" s="48">
        <v>328</v>
      </c>
      <c r="B329" s="56" t="s">
        <v>348</v>
      </c>
      <c r="C329" s="34" t="str">
        <f>IF(VALUE(Q329)=1,"SUS.Equipamento",IF(VALUE(S329)=1,"SUS.Dispositivo","SUS.Mobília"))</f>
        <v>SUS.Equipamento</v>
      </c>
      <c r="D329" s="54" t="s">
        <v>1204</v>
      </c>
      <c r="E329" s="55" t="s">
        <v>1205</v>
      </c>
      <c r="F329" s="54" t="s">
        <v>26</v>
      </c>
      <c r="G329" s="55" t="s">
        <v>26</v>
      </c>
      <c r="H329" s="32" t="s">
        <v>26</v>
      </c>
      <c r="I329" s="53" t="s">
        <v>26</v>
      </c>
      <c r="J329" s="32" t="s">
        <v>1079</v>
      </c>
      <c r="K329" s="53" t="str">
        <f>_xlfn.CONCAT("""",B329,"""")</f>
        <v>"EQU.319"</v>
      </c>
      <c r="L329" s="32" t="s">
        <v>1068</v>
      </c>
      <c r="M329" s="53" t="str">
        <f>IFERROR(_xlfn.CONCAT(LEFT(O329,FIND(" ",O329)-1),""""),O329)</f>
        <v>"Fresadora"</v>
      </c>
      <c r="N329" s="32" t="s">
        <v>1025</v>
      </c>
      <c r="O329" s="53" t="s">
        <v>864</v>
      </c>
      <c r="P329" s="32" t="s">
        <v>1080</v>
      </c>
      <c r="Q329" s="8">
        <v>1</v>
      </c>
      <c r="R329" s="32" t="s">
        <v>1081</v>
      </c>
      <c r="S329" s="8">
        <f>IF(AND(Q329=0, U329=0), 1, 0 )</f>
        <v>0</v>
      </c>
      <c r="T329" s="32" t="s">
        <v>1082</v>
      </c>
      <c r="U329" s="8">
        <v>0</v>
      </c>
    </row>
    <row r="330" spans="1:21" ht="6" customHeight="1" x14ac:dyDescent="0.3">
      <c r="A330" s="48">
        <v>329</v>
      </c>
      <c r="B330" s="56" t="s">
        <v>349</v>
      </c>
      <c r="C330" s="34" t="str">
        <f>IF(VALUE(Q330)=1,"SUS.Equipamento",IF(VALUE(S330)=1,"SUS.Dispositivo","SUS.Mobília"))</f>
        <v>SUS.Dispositivo</v>
      </c>
      <c r="D330" s="54" t="s">
        <v>1204</v>
      </c>
      <c r="E330" s="55" t="s">
        <v>1205</v>
      </c>
      <c r="F330" s="54" t="s">
        <v>26</v>
      </c>
      <c r="G330" s="55" t="s">
        <v>26</v>
      </c>
      <c r="H330" s="32" t="s">
        <v>26</v>
      </c>
      <c r="I330" s="53" t="s">
        <v>26</v>
      </c>
      <c r="J330" s="32" t="s">
        <v>1079</v>
      </c>
      <c r="K330" s="53" t="str">
        <f>_xlfn.CONCAT("""",B330,"""")</f>
        <v>"EQU.320"</v>
      </c>
      <c r="L330" s="32" t="s">
        <v>1068</v>
      </c>
      <c r="M330" s="53" t="str">
        <f>IFERROR(_xlfn.CONCAT(LEFT(O330,FIND(" ",O330)-1),""""),O330)</f>
        <v>"Furadeira"</v>
      </c>
      <c r="N330" s="32" t="s">
        <v>1025</v>
      </c>
      <c r="O330" s="53" t="s">
        <v>865</v>
      </c>
      <c r="P330" s="32" t="s">
        <v>1080</v>
      </c>
      <c r="Q330" s="8">
        <v>0</v>
      </c>
      <c r="R330" s="32" t="s">
        <v>1081</v>
      </c>
      <c r="S330" s="8">
        <f>IF(AND(Q330=0, U330=0), 1, 0 )</f>
        <v>1</v>
      </c>
      <c r="T330" s="32" t="s">
        <v>1082</v>
      </c>
      <c r="U330" s="8">
        <v>0</v>
      </c>
    </row>
    <row r="331" spans="1:21" ht="6" customHeight="1" x14ac:dyDescent="0.3">
      <c r="A331" s="48">
        <v>330</v>
      </c>
      <c r="B331" s="56" t="s">
        <v>350</v>
      </c>
      <c r="C331" s="34" t="str">
        <f>IF(VALUE(Q331)=1,"SUS.Equipamento",IF(VALUE(S331)=1,"SUS.Dispositivo","SUS.Mobília"))</f>
        <v>SUS.Dispositivo</v>
      </c>
      <c r="D331" s="54" t="s">
        <v>1204</v>
      </c>
      <c r="E331" s="55" t="s">
        <v>1205</v>
      </c>
      <c r="F331" s="54" t="s">
        <v>26</v>
      </c>
      <c r="G331" s="55" t="s">
        <v>26</v>
      </c>
      <c r="H331" s="32" t="s">
        <v>26</v>
      </c>
      <c r="I331" s="53" t="s">
        <v>26</v>
      </c>
      <c r="J331" s="32" t="s">
        <v>1079</v>
      </c>
      <c r="K331" s="53" t="str">
        <f>_xlfn.CONCAT("""",B331,"""")</f>
        <v>"EQU.321"</v>
      </c>
      <c r="L331" s="32" t="s">
        <v>1068</v>
      </c>
      <c r="M331" s="53" t="str">
        <f>IFERROR(_xlfn.CONCAT(LEFT(O331,FIND(" ",O331)-1),""""),O331)</f>
        <v>"Furadeira"</v>
      </c>
      <c r="N331" s="32" t="s">
        <v>1025</v>
      </c>
      <c r="O331" s="53" t="s">
        <v>866</v>
      </c>
      <c r="P331" s="32" t="s">
        <v>1080</v>
      </c>
      <c r="Q331" s="8">
        <v>0</v>
      </c>
      <c r="R331" s="32" t="s">
        <v>1081</v>
      </c>
      <c r="S331" s="8">
        <f>IF(AND(Q331=0, U331=0), 1, 0 )</f>
        <v>1</v>
      </c>
      <c r="T331" s="32" t="s">
        <v>1082</v>
      </c>
      <c r="U331" s="8">
        <v>0</v>
      </c>
    </row>
    <row r="332" spans="1:21" ht="6" customHeight="1" x14ac:dyDescent="0.3">
      <c r="A332" s="48">
        <v>331</v>
      </c>
      <c r="B332" s="56" t="s">
        <v>351</v>
      </c>
      <c r="C332" s="34" t="str">
        <f>IF(VALUE(Q332)=1,"SUS.Equipamento",IF(VALUE(S332)=1,"SUS.Dispositivo","SUS.Mobília"))</f>
        <v>SUS.Dispositivo</v>
      </c>
      <c r="D332" s="54" t="s">
        <v>1204</v>
      </c>
      <c r="E332" s="55" t="s">
        <v>1205</v>
      </c>
      <c r="F332" s="54" t="s">
        <v>26</v>
      </c>
      <c r="G332" s="55" t="s">
        <v>26</v>
      </c>
      <c r="H332" s="32" t="s">
        <v>26</v>
      </c>
      <c r="I332" s="53" t="s">
        <v>26</v>
      </c>
      <c r="J332" s="32" t="s">
        <v>1079</v>
      </c>
      <c r="K332" s="53" t="str">
        <f>_xlfn.CONCAT("""",B332,"""")</f>
        <v>"EQU.322"</v>
      </c>
      <c r="L332" s="32" t="s">
        <v>1068</v>
      </c>
      <c r="M332" s="53" t="str">
        <f>IFERROR(_xlfn.CONCAT(LEFT(O332,FIND(" ",O332)-1),""""),O332)</f>
        <v>"Furadeira"</v>
      </c>
      <c r="N332" s="32" t="s">
        <v>1025</v>
      </c>
      <c r="O332" s="53" t="s">
        <v>867</v>
      </c>
      <c r="P332" s="32" t="s">
        <v>1080</v>
      </c>
      <c r="Q332" s="8">
        <v>0</v>
      </c>
      <c r="R332" s="32" t="s">
        <v>1081</v>
      </c>
      <c r="S332" s="8">
        <f>IF(AND(Q332=0, U332=0), 1, 0 )</f>
        <v>1</v>
      </c>
      <c r="T332" s="32" t="s">
        <v>1082</v>
      </c>
      <c r="U332" s="8">
        <v>0</v>
      </c>
    </row>
    <row r="333" spans="1:21" ht="6" customHeight="1" x14ac:dyDescent="0.3">
      <c r="A333" s="48">
        <v>332</v>
      </c>
      <c r="B333" s="56" t="s">
        <v>352</v>
      </c>
      <c r="C333" s="34" t="str">
        <f>IF(VALUE(Q333)=1,"SUS.Equipamento",IF(VALUE(S333)=1,"SUS.Dispositivo","SUS.Mobília"))</f>
        <v>SUS.Dispositivo</v>
      </c>
      <c r="D333" s="54" t="s">
        <v>1204</v>
      </c>
      <c r="E333" s="55" t="s">
        <v>1205</v>
      </c>
      <c r="F333" s="54" t="s">
        <v>26</v>
      </c>
      <c r="G333" s="55" t="s">
        <v>26</v>
      </c>
      <c r="H333" s="32" t="s">
        <v>26</v>
      </c>
      <c r="I333" s="53" t="s">
        <v>26</v>
      </c>
      <c r="J333" s="32" t="s">
        <v>1079</v>
      </c>
      <c r="K333" s="53" t="str">
        <f>_xlfn.CONCAT("""",B333,"""")</f>
        <v>"EQU.323"</v>
      </c>
      <c r="L333" s="32" t="s">
        <v>1068</v>
      </c>
      <c r="M333" s="53" t="str">
        <f>IFERROR(_xlfn.CONCAT(LEFT(O333,FIND(" ",O333)-1),""""),O333)</f>
        <v>"Gerador"</v>
      </c>
      <c r="N333" s="32" t="s">
        <v>1025</v>
      </c>
      <c r="O333" s="53" t="s">
        <v>868</v>
      </c>
      <c r="P333" s="32" t="s">
        <v>1080</v>
      </c>
      <c r="Q333" s="8">
        <v>0</v>
      </c>
      <c r="R333" s="32" t="s">
        <v>1081</v>
      </c>
      <c r="S333" s="8">
        <f>IF(AND(Q333=0, U333=0), 1, 0 )</f>
        <v>1</v>
      </c>
      <c r="T333" s="32" t="s">
        <v>1082</v>
      </c>
      <c r="U333" s="8">
        <v>0</v>
      </c>
    </row>
    <row r="334" spans="1:21" ht="6" customHeight="1" x14ac:dyDescent="0.3">
      <c r="A334" s="48">
        <v>333</v>
      </c>
      <c r="B334" s="56" t="s">
        <v>353</v>
      </c>
      <c r="C334" s="34" t="str">
        <f>IF(VALUE(Q334)=1,"SUS.Equipamento",IF(VALUE(S334)=1,"SUS.Dispositivo","SUS.Mobília"))</f>
        <v>SUS.Dispositivo</v>
      </c>
      <c r="D334" s="54" t="s">
        <v>1204</v>
      </c>
      <c r="E334" s="55" t="s">
        <v>1205</v>
      </c>
      <c r="F334" s="54" t="s">
        <v>26</v>
      </c>
      <c r="G334" s="55" t="s">
        <v>26</v>
      </c>
      <c r="H334" s="32" t="s">
        <v>26</v>
      </c>
      <c r="I334" s="53" t="s">
        <v>26</v>
      </c>
      <c r="J334" s="32" t="s">
        <v>1079</v>
      </c>
      <c r="K334" s="53" t="str">
        <f>_xlfn.CONCAT("""",B334,"""")</f>
        <v>"EQU.324"</v>
      </c>
      <c r="L334" s="32" t="s">
        <v>1068</v>
      </c>
      <c r="M334" s="53" t="str">
        <f>IFERROR(_xlfn.CONCAT(LEFT(O334,FIND(" ",O334)-1),""""),O334)</f>
        <v>"Grampeador"</v>
      </c>
      <c r="N334" s="32" t="s">
        <v>1025</v>
      </c>
      <c r="O334" s="53" t="s">
        <v>869</v>
      </c>
      <c r="P334" s="32" t="s">
        <v>1080</v>
      </c>
      <c r="Q334" s="8">
        <v>0</v>
      </c>
      <c r="R334" s="32" t="s">
        <v>1081</v>
      </c>
      <c r="S334" s="8">
        <f>IF(AND(Q334=0, U334=0), 1, 0 )</f>
        <v>1</v>
      </c>
      <c r="T334" s="32" t="s">
        <v>1082</v>
      </c>
      <c r="U334" s="8">
        <v>0</v>
      </c>
    </row>
    <row r="335" spans="1:21" ht="6" customHeight="1" x14ac:dyDescent="0.3">
      <c r="A335" s="48">
        <v>334</v>
      </c>
      <c r="B335" s="56" t="s">
        <v>354</v>
      </c>
      <c r="C335" s="34" t="str">
        <f>IF(VALUE(Q335)=1,"SUS.Equipamento",IF(VALUE(S335)=1,"SUS.Dispositivo","SUS.Mobília"))</f>
        <v>SUS.Dispositivo</v>
      </c>
      <c r="D335" s="54" t="s">
        <v>1204</v>
      </c>
      <c r="E335" s="55" t="s">
        <v>1205</v>
      </c>
      <c r="F335" s="54" t="s">
        <v>26</v>
      </c>
      <c r="G335" s="55" t="s">
        <v>26</v>
      </c>
      <c r="H335" s="32" t="s">
        <v>26</v>
      </c>
      <c r="I335" s="53" t="s">
        <v>26</v>
      </c>
      <c r="J335" s="32" t="s">
        <v>1079</v>
      </c>
      <c r="K335" s="53" t="str">
        <f>_xlfn.CONCAT("""",B335,"""")</f>
        <v>"EQU.325"</v>
      </c>
      <c r="L335" s="32" t="s">
        <v>1068</v>
      </c>
      <c r="M335" s="53" t="str">
        <f>IFERROR(_xlfn.CONCAT(LEFT(O335,FIND(" ",O335)-1),""""),O335)</f>
        <v>"Grampeador"</v>
      </c>
      <c r="N335" s="32" t="s">
        <v>1025</v>
      </c>
      <c r="O335" s="53" t="s">
        <v>1048</v>
      </c>
      <c r="P335" s="32" t="s">
        <v>1080</v>
      </c>
      <c r="Q335" s="8">
        <v>0</v>
      </c>
      <c r="R335" s="32" t="s">
        <v>1081</v>
      </c>
      <c r="S335" s="8">
        <f>IF(AND(Q335=0, U335=0), 1, 0 )</f>
        <v>1</v>
      </c>
      <c r="T335" s="32" t="s">
        <v>1082</v>
      </c>
      <c r="U335" s="8">
        <v>0</v>
      </c>
    </row>
    <row r="336" spans="1:21" ht="6" customHeight="1" x14ac:dyDescent="0.3">
      <c r="A336" s="48">
        <v>335</v>
      </c>
      <c r="B336" s="56" t="s">
        <v>355</v>
      </c>
      <c r="C336" s="34" t="str">
        <f>IF(VALUE(Q336)=1,"SUS.Equipamento",IF(VALUE(S336)=1,"SUS.Dispositivo","SUS.Mobília"))</f>
        <v>SUS.Dispositivo</v>
      </c>
      <c r="D336" s="54" t="s">
        <v>1204</v>
      </c>
      <c r="E336" s="55" t="s">
        <v>1205</v>
      </c>
      <c r="F336" s="54" t="s">
        <v>26</v>
      </c>
      <c r="G336" s="55" t="s">
        <v>26</v>
      </c>
      <c r="H336" s="32" t="s">
        <v>26</v>
      </c>
      <c r="I336" s="53" t="s">
        <v>26</v>
      </c>
      <c r="J336" s="32" t="s">
        <v>1079</v>
      </c>
      <c r="K336" s="53" t="str">
        <f>_xlfn.CONCAT("""",B336,"""")</f>
        <v>"EQU.326"</v>
      </c>
      <c r="L336" s="32" t="s">
        <v>1068</v>
      </c>
      <c r="M336" s="53" t="str">
        <f>IFERROR(_xlfn.CONCAT(LEFT(O336,FIND(" ",O336)-1),""""),O336)</f>
        <v>"Guilhotina"</v>
      </c>
      <c r="N336" s="32" t="s">
        <v>1025</v>
      </c>
      <c r="O336" s="53" t="s">
        <v>870</v>
      </c>
      <c r="P336" s="32" t="s">
        <v>1080</v>
      </c>
      <c r="Q336" s="8">
        <v>0</v>
      </c>
      <c r="R336" s="32" t="s">
        <v>1081</v>
      </c>
      <c r="S336" s="8">
        <f>IF(AND(Q336=0, U336=0), 1, 0 )</f>
        <v>1</v>
      </c>
      <c r="T336" s="32" t="s">
        <v>1082</v>
      </c>
      <c r="U336" s="8">
        <v>0</v>
      </c>
    </row>
    <row r="337" spans="1:21" ht="6" customHeight="1" x14ac:dyDescent="0.3">
      <c r="A337" s="48">
        <v>336</v>
      </c>
      <c r="B337" s="56" t="s">
        <v>356</v>
      </c>
      <c r="C337" s="34" t="str">
        <f>IF(VALUE(Q337)=1,"SUS.Equipamento",IF(VALUE(S337)=1,"SUS.Dispositivo","SUS.Mobília"))</f>
        <v>SUS.Dispositivo</v>
      </c>
      <c r="D337" s="54" t="s">
        <v>1204</v>
      </c>
      <c r="E337" s="55" t="s">
        <v>1205</v>
      </c>
      <c r="F337" s="54" t="s">
        <v>26</v>
      </c>
      <c r="G337" s="55" t="s">
        <v>26</v>
      </c>
      <c r="H337" s="32" t="s">
        <v>26</v>
      </c>
      <c r="I337" s="53" t="s">
        <v>26</v>
      </c>
      <c r="J337" s="32" t="s">
        <v>1079</v>
      </c>
      <c r="K337" s="53" t="str">
        <f>_xlfn.CONCAT("""",B337,"""")</f>
        <v>"EQU.327"</v>
      </c>
      <c r="L337" s="32" t="s">
        <v>1068</v>
      </c>
      <c r="M337" s="53" t="str">
        <f>IFERROR(_xlfn.CONCAT(LEFT(O337,FIND(" ",O337)-1),""""),O337)</f>
        <v>"Lixadeira"</v>
      </c>
      <c r="N337" s="32" t="s">
        <v>1025</v>
      </c>
      <c r="O337" s="53" t="s">
        <v>1049</v>
      </c>
      <c r="P337" s="32" t="s">
        <v>1080</v>
      </c>
      <c r="Q337" s="8">
        <v>0</v>
      </c>
      <c r="R337" s="32" t="s">
        <v>1081</v>
      </c>
      <c r="S337" s="8">
        <f>IF(AND(Q337=0, U337=0), 1, 0 )</f>
        <v>1</v>
      </c>
      <c r="T337" s="32" t="s">
        <v>1082</v>
      </c>
      <c r="U337" s="8">
        <v>0</v>
      </c>
    </row>
    <row r="338" spans="1:21" ht="6" customHeight="1" x14ac:dyDescent="0.3">
      <c r="A338" s="48">
        <v>337</v>
      </c>
      <c r="B338" s="56" t="s">
        <v>357</v>
      </c>
      <c r="C338" s="34" t="str">
        <f>IF(VALUE(Q338)=1,"SUS.Equipamento",IF(VALUE(S338)=1,"SUS.Dispositivo","SUS.Mobília"))</f>
        <v>SUS.Dispositivo</v>
      </c>
      <c r="D338" s="54" t="s">
        <v>1204</v>
      </c>
      <c r="E338" s="55" t="s">
        <v>1205</v>
      </c>
      <c r="F338" s="54" t="s">
        <v>26</v>
      </c>
      <c r="G338" s="55" t="s">
        <v>26</v>
      </c>
      <c r="H338" s="32" t="s">
        <v>26</v>
      </c>
      <c r="I338" s="53" t="s">
        <v>26</v>
      </c>
      <c r="J338" s="32" t="s">
        <v>1079</v>
      </c>
      <c r="K338" s="53" t="str">
        <f>_xlfn.CONCAT("""",B338,"""")</f>
        <v>"EQU.328"</v>
      </c>
      <c r="L338" s="32" t="s">
        <v>1068</v>
      </c>
      <c r="M338" s="53" t="str">
        <f>IFERROR(_xlfn.CONCAT(LEFT(O338,FIND(" ",O338)-1),""""),O338)</f>
        <v>"Macaco"</v>
      </c>
      <c r="N338" s="32" t="s">
        <v>1025</v>
      </c>
      <c r="O338" s="53" t="s">
        <v>871</v>
      </c>
      <c r="P338" s="32" t="s">
        <v>1080</v>
      </c>
      <c r="Q338" s="8">
        <v>0</v>
      </c>
      <c r="R338" s="32" t="s">
        <v>1081</v>
      </c>
      <c r="S338" s="8">
        <f>IF(AND(Q338=0, U338=0), 1, 0 )</f>
        <v>1</v>
      </c>
      <c r="T338" s="32" t="s">
        <v>1082</v>
      </c>
      <c r="U338" s="8">
        <v>0</v>
      </c>
    </row>
    <row r="339" spans="1:21" ht="6" customHeight="1" x14ac:dyDescent="0.3">
      <c r="A339" s="48">
        <v>338</v>
      </c>
      <c r="B339" s="56" t="s">
        <v>358</v>
      </c>
      <c r="C339" s="34" t="str">
        <f>IF(VALUE(Q339)=1,"SUS.Equipamento",IF(VALUE(S339)=1,"SUS.Dispositivo","SUS.Mobília"))</f>
        <v>SUS.Equipamento</v>
      </c>
      <c r="D339" s="54" t="s">
        <v>1204</v>
      </c>
      <c r="E339" s="55" t="s">
        <v>1205</v>
      </c>
      <c r="F339" s="54" t="s">
        <v>26</v>
      </c>
      <c r="G339" s="55" t="s">
        <v>26</v>
      </c>
      <c r="H339" s="32" t="s">
        <v>26</v>
      </c>
      <c r="I339" s="53" t="s">
        <v>26</v>
      </c>
      <c r="J339" s="32" t="s">
        <v>1079</v>
      </c>
      <c r="K339" s="53" t="str">
        <f>_xlfn.CONCAT("""",B339,"""")</f>
        <v>"EQU.329"</v>
      </c>
      <c r="L339" s="32" t="s">
        <v>1068</v>
      </c>
      <c r="M339" s="53" t="str">
        <f>IFERROR(_xlfn.CONCAT(LEFT(O339,FIND(" ",O339)-1),""""),O339)</f>
        <v>"Máquina"</v>
      </c>
      <c r="N339" s="32" t="s">
        <v>1025</v>
      </c>
      <c r="O339" s="53" t="s">
        <v>872</v>
      </c>
      <c r="P339" s="32" t="s">
        <v>1080</v>
      </c>
      <c r="Q339" s="8">
        <v>1</v>
      </c>
      <c r="R339" s="32" t="s">
        <v>1081</v>
      </c>
      <c r="S339" s="8">
        <f>IF(AND(Q339=0, U339=0), 1, 0 )</f>
        <v>0</v>
      </c>
      <c r="T339" s="32" t="s">
        <v>1082</v>
      </c>
      <c r="U339" s="8">
        <v>0</v>
      </c>
    </row>
    <row r="340" spans="1:21" ht="6" customHeight="1" x14ac:dyDescent="0.3">
      <c r="A340" s="48">
        <v>339</v>
      </c>
      <c r="B340" s="56" t="s">
        <v>359</v>
      </c>
      <c r="C340" s="34" t="str">
        <f>IF(VALUE(Q340)=1,"SUS.Equipamento",IF(VALUE(S340)=1,"SUS.Dispositivo","SUS.Mobília"))</f>
        <v>SUS.Equipamento</v>
      </c>
      <c r="D340" s="54" t="s">
        <v>1204</v>
      </c>
      <c r="E340" s="55" t="s">
        <v>1205</v>
      </c>
      <c r="F340" s="54" t="s">
        <v>26</v>
      </c>
      <c r="G340" s="55" t="s">
        <v>26</v>
      </c>
      <c r="H340" s="32" t="s">
        <v>26</v>
      </c>
      <c r="I340" s="53" t="s">
        <v>26</v>
      </c>
      <c r="J340" s="32" t="s">
        <v>1079</v>
      </c>
      <c r="K340" s="53" t="str">
        <f>_xlfn.CONCAT("""",B340,"""")</f>
        <v>"EQU.330"</v>
      </c>
      <c r="L340" s="32" t="s">
        <v>1068</v>
      </c>
      <c r="M340" s="53" t="str">
        <f>IFERROR(_xlfn.CONCAT(LEFT(O340,FIND(" ",O340)-1),""""),O340)</f>
        <v>"Máquina"</v>
      </c>
      <c r="N340" s="32" t="s">
        <v>1025</v>
      </c>
      <c r="O340" s="53" t="s">
        <v>873</v>
      </c>
      <c r="P340" s="32" t="s">
        <v>1080</v>
      </c>
      <c r="Q340" s="8">
        <v>1</v>
      </c>
      <c r="R340" s="32" t="s">
        <v>1081</v>
      </c>
      <c r="S340" s="8">
        <f>IF(AND(Q340=0, U340=0), 1, 0 )</f>
        <v>0</v>
      </c>
      <c r="T340" s="32" t="s">
        <v>1082</v>
      </c>
      <c r="U340" s="8">
        <v>0</v>
      </c>
    </row>
    <row r="341" spans="1:21" ht="6" customHeight="1" x14ac:dyDescent="0.3">
      <c r="A341" s="48">
        <v>340</v>
      </c>
      <c r="B341" s="56" t="s">
        <v>360</v>
      </c>
      <c r="C341" s="34" t="str">
        <f>IF(VALUE(Q341)=1,"SUS.Equipamento",IF(VALUE(S341)=1,"SUS.Dispositivo","SUS.Mobília"))</f>
        <v>SUS.Mobília</v>
      </c>
      <c r="D341" s="54" t="s">
        <v>1204</v>
      </c>
      <c r="E341" s="55" t="s">
        <v>1205</v>
      </c>
      <c r="F341" s="54" t="s">
        <v>26</v>
      </c>
      <c r="G341" s="55" t="s">
        <v>26</v>
      </c>
      <c r="H341" s="32" t="s">
        <v>1190</v>
      </c>
      <c r="I341" s="53" t="s">
        <v>1193</v>
      </c>
      <c r="J341" s="32" t="s">
        <v>1079</v>
      </c>
      <c r="K341" s="53" t="str">
        <f>_xlfn.CONCAT("""",B341,"""")</f>
        <v>"EQU.331"</v>
      </c>
      <c r="L341" s="32" t="s">
        <v>1068</v>
      </c>
      <c r="M341" s="53" t="str">
        <f>IFERROR(_xlfn.CONCAT(LEFT(O341,FIND(" ",O341)-1),""""),O341)</f>
        <v>"Carro"</v>
      </c>
      <c r="N341" s="32" t="s">
        <v>1025</v>
      </c>
      <c r="O341" s="53" t="s">
        <v>874</v>
      </c>
      <c r="P341" s="32" t="s">
        <v>1080</v>
      </c>
      <c r="Q341" s="8">
        <v>0</v>
      </c>
      <c r="R341" s="32" t="s">
        <v>1081</v>
      </c>
      <c r="S341" s="8">
        <f>IF(AND(Q341=0, U341=0), 1, 0 )</f>
        <v>0</v>
      </c>
      <c r="T341" s="32" t="s">
        <v>1082</v>
      </c>
      <c r="U341" s="8">
        <v>1</v>
      </c>
    </row>
    <row r="342" spans="1:21" ht="6" customHeight="1" x14ac:dyDescent="0.3">
      <c r="A342" s="48">
        <v>341</v>
      </c>
      <c r="B342" s="56" t="s">
        <v>361</v>
      </c>
      <c r="C342" s="34" t="str">
        <f>IF(VALUE(Q342)=1,"SUS.Equipamento",IF(VALUE(S342)=1,"SUS.Dispositivo","SUS.Mobília"))</f>
        <v>SUS.Dispositivo</v>
      </c>
      <c r="D342" s="54" t="s">
        <v>1204</v>
      </c>
      <c r="E342" s="55" t="s">
        <v>1205</v>
      </c>
      <c r="F342" s="54" t="s">
        <v>26</v>
      </c>
      <c r="G342" s="55" t="s">
        <v>26</v>
      </c>
      <c r="H342" s="32" t="s">
        <v>26</v>
      </c>
      <c r="I342" s="53" t="s">
        <v>26</v>
      </c>
      <c r="J342" s="32" t="s">
        <v>1079</v>
      </c>
      <c r="K342" s="53" t="str">
        <f>_xlfn.CONCAT("""",B342,"""")</f>
        <v>"EQU.332"</v>
      </c>
      <c r="L342" s="32" t="s">
        <v>1068</v>
      </c>
      <c r="M342" s="53" t="str">
        <f>IFERROR(_xlfn.CONCAT(LEFT(O342,FIND(" ",O342)-1),""""),O342)</f>
        <v>"Flangeadeira"</v>
      </c>
      <c r="N342" s="32" t="s">
        <v>1025</v>
      </c>
      <c r="O342" s="53" t="s">
        <v>875</v>
      </c>
      <c r="P342" s="32" t="s">
        <v>1080</v>
      </c>
      <c r="Q342" s="8">
        <v>0</v>
      </c>
      <c r="R342" s="32" t="s">
        <v>1081</v>
      </c>
      <c r="S342" s="8">
        <f>IF(AND(Q342=0, U342=0), 1, 0 )</f>
        <v>1</v>
      </c>
      <c r="T342" s="32" t="s">
        <v>1082</v>
      </c>
      <c r="U342" s="8">
        <v>0</v>
      </c>
    </row>
    <row r="343" spans="1:21" ht="6" customHeight="1" x14ac:dyDescent="0.3">
      <c r="A343" s="48">
        <v>342</v>
      </c>
      <c r="B343" s="56" t="s">
        <v>362</v>
      </c>
      <c r="C343" s="34" t="str">
        <f>IF(VALUE(Q343)=1,"SUS.Equipamento",IF(VALUE(S343)=1,"SUS.Dispositivo","SUS.Mobília"))</f>
        <v>SUS.Dispositivo</v>
      </c>
      <c r="D343" s="54" t="s">
        <v>1204</v>
      </c>
      <c r="E343" s="55" t="s">
        <v>1205</v>
      </c>
      <c r="F343" s="54" t="s">
        <v>26</v>
      </c>
      <c r="G343" s="55" t="s">
        <v>26</v>
      </c>
      <c r="H343" s="32" t="s">
        <v>26</v>
      </c>
      <c r="I343" s="53" t="s">
        <v>26</v>
      </c>
      <c r="J343" s="32" t="s">
        <v>1079</v>
      </c>
      <c r="K343" s="53" t="str">
        <f>_xlfn.CONCAT("""",B343,"""")</f>
        <v>"EQU.333"</v>
      </c>
      <c r="L343" s="32" t="s">
        <v>1068</v>
      </c>
      <c r="M343" s="53" t="str">
        <f>IFERROR(_xlfn.CONCAT(LEFT(O343,FIND(" ",O343)-1),""""),O343)</f>
        <v>"Megômetro"</v>
      </c>
      <c r="N343" s="32" t="s">
        <v>1025</v>
      </c>
      <c r="O343" s="53" t="s">
        <v>876</v>
      </c>
      <c r="P343" s="32" t="s">
        <v>1080</v>
      </c>
      <c r="Q343" s="8">
        <v>0</v>
      </c>
      <c r="R343" s="32" t="s">
        <v>1081</v>
      </c>
      <c r="S343" s="8">
        <f>IF(AND(Q343=0, U343=0), 1, 0 )</f>
        <v>1</v>
      </c>
      <c r="T343" s="32" t="s">
        <v>1082</v>
      </c>
      <c r="U343" s="8">
        <v>0</v>
      </c>
    </row>
    <row r="344" spans="1:21" ht="6" customHeight="1" x14ac:dyDescent="0.3">
      <c r="A344" s="48">
        <v>343</v>
      </c>
      <c r="B344" s="56" t="s">
        <v>363</v>
      </c>
      <c r="C344" s="34" t="str">
        <f>IF(VALUE(Q344)=1,"SUS.Equipamento",IF(VALUE(S344)=1,"SUS.Dispositivo","SUS.Mobília"))</f>
        <v>SUS.Dispositivo</v>
      </c>
      <c r="D344" s="54" t="s">
        <v>1204</v>
      </c>
      <c r="E344" s="55" t="s">
        <v>1205</v>
      </c>
      <c r="F344" s="54" t="s">
        <v>26</v>
      </c>
      <c r="G344" s="55" t="s">
        <v>26</v>
      </c>
      <c r="H344" s="32" t="s">
        <v>26</v>
      </c>
      <c r="I344" s="53" t="s">
        <v>26</v>
      </c>
      <c r="J344" s="32" t="s">
        <v>1079</v>
      </c>
      <c r="K344" s="53" t="str">
        <f>_xlfn.CONCAT("""",B344,"""")</f>
        <v>"EQU.334"</v>
      </c>
      <c r="L344" s="32" t="s">
        <v>1068</v>
      </c>
      <c r="M344" s="53" t="str">
        <f>IFERROR(_xlfn.CONCAT(LEFT(O344,FIND(" ",O344)-1),""""),O344)</f>
        <v>"Micrótomo"</v>
      </c>
      <c r="N344" s="32" t="s">
        <v>1025</v>
      </c>
      <c r="O344" s="53" t="s">
        <v>1050</v>
      </c>
      <c r="P344" s="32" t="s">
        <v>1080</v>
      </c>
      <c r="Q344" s="8">
        <v>0</v>
      </c>
      <c r="R344" s="32" t="s">
        <v>1081</v>
      </c>
      <c r="S344" s="8">
        <f>IF(AND(Q344=0, U344=0), 1, 0 )</f>
        <v>1</v>
      </c>
      <c r="T344" s="32" t="s">
        <v>1082</v>
      </c>
      <c r="U344" s="8">
        <v>0</v>
      </c>
    </row>
    <row r="345" spans="1:21" ht="6" customHeight="1" x14ac:dyDescent="0.3">
      <c r="A345" s="48">
        <v>344</v>
      </c>
      <c r="B345" s="56" t="s">
        <v>364</v>
      </c>
      <c r="C345" s="34" t="str">
        <f>IF(VALUE(Q345)=1,"SUS.Equipamento",IF(VALUE(S345)=1,"SUS.Dispositivo","SUS.Mobília"))</f>
        <v>SUS.Dispositivo</v>
      </c>
      <c r="D345" s="54" t="s">
        <v>1204</v>
      </c>
      <c r="E345" s="55" t="s">
        <v>1205</v>
      </c>
      <c r="F345" s="54" t="s">
        <v>26</v>
      </c>
      <c r="G345" s="55" t="s">
        <v>26</v>
      </c>
      <c r="H345" s="32" t="s">
        <v>26</v>
      </c>
      <c r="I345" s="53" t="s">
        <v>26</v>
      </c>
      <c r="J345" s="32" t="s">
        <v>1079</v>
      </c>
      <c r="K345" s="53" t="str">
        <f>_xlfn.CONCAT("""",B345,"""")</f>
        <v>"EQU.335"</v>
      </c>
      <c r="L345" s="32" t="s">
        <v>1068</v>
      </c>
      <c r="M345" s="53" t="str">
        <f>IFERROR(_xlfn.CONCAT(LEFT(O345,FIND(" ",O345)-1),""""),O345)</f>
        <v>"Morsa"</v>
      </c>
      <c r="N345" s="32" t="s">
        <v>1025</v>
      </c>
      <c r="O345" s="53" t="s">
        <v>877</v>
      </c>
      <c r="P345" s="32" t="s">
        <v>1080</v>
      </c>
      <c r="Q345" s="8">
        <v>0</v>
      </c>
      <c r="R345" s="32" t="s">
        <v>1081</v>
      </c>
      <c r="S345" s="8">
        <f>IF(AND(Q345=0, U345=0), 1, 0 )</f>
        <v>1</v>
      </c>
      <c r="T345" s="32" t="s">
        <v>1082</v>
      </c>
      <c r="U345" s="8">
        <v>0</v>
      </c>
    </row>
    <row r="346" spans="1:21" ht="6" customHeight="1" x14ac:dyDescent="0.3">
      <c r="A346" s="48">
        <v>345</v>
      </c>
      <c r="B346" s="56" t="s">
        <v>365</v>
      </c>
      <c r="C346" s="34" t="str">
        <f>IF(VALUE(Q346)=1,"SUS.Equipamento",IF(VALUE(S346)=1,"SUS.Dispositivo","SUS.Mobília"))</f>
        <v>SUS.Equipamento</v>
      </c>
      <c r="D346" s="54" t="s">
        <v>1204</v>
      </c>
      <c r="E346" s="55" t="s">
        <v>1205</v>
      </c>
      <c r="F346" s="54" t="s">
        <v>26</v>
      </c>
      <c r="G346" s="55" t="s">
        <v>26</v>
      </c>
      <c r="H346" s="32" t="s">
        <v>26</v>
      </c>
      <c r="I346" s="53" t="s">
        <v>26</v>
      </c>
      <c r="J346" s="32" t="s">
        <v>1079</v>
      </c>
      <c r="K346" s="53" t="str">
        <f>_xlfn.CONCAT("""",B346,"""")</f>
        <v>"EQU.336"</v>
      </c>
      <c r="L346" s="32" t="s">
        <v>1068</v>
      </c>
      <c r="M346" s="53" t="str">
        <f>IFERROR(_xlfn.CONCAT(LEFT(O346,FIND(" ",O346)-1),""""),O346)</f>
        <v>"Amperímetro"</v>
      </c>
      <c r="N346" s="32" t="s">
        <v>1025</v>
      </c>
      <c r="O346" s="53" t="s">
        <v>878</v>
      </c>
      <c r="P346" s="32" t="s">
        <v>1080</v>
      </c>
      <c r="Q346" s="8">
        <v>1</v>
      </c>
      <c r="R346" s="32" t="s">
        <v>1081</v>
      </c>
      <c r="S346" s="8">
        <f>IF(AND(Q346=0, U346=0), 1, 0 )</f>
        <v>0</v>
      </c>
      <c r="T346" s="32" t="s">
        <v>1082</v>
      </c>
      <c r="U346" s="8">
        <v>0</v>
      </c>
    </row>
    <row r="347" spans="1:21" ht="6" customHeight="1" x14ac:dyDescent="0.3">
      <c r="A347" s="48">
        <v>346</v>
      </c>
      <c r="B347" s="56" t="s">
        <v>366</v>
      </c>
      <c r="C347" s="34" t="str">
        <f>IF(VALUE(Q347)=1,"SUS.Equipamento",IF(VALUE(S347)=1,"SUS.Dispositivo","SUS.Mobília"))</f>
        <v>SUS.Equipamento</v>
      </c>
      <c r="D347" s="54" t="s">
        <v>1204</v>
      </c>
      <c r="E347" s="55" t="s">
        <v>1205</v>
      </c>
      <c r="F347" s="54" t="s">
        <v>26</v>
      </c>
      <c r="G347" s="55" t="s">
        <v>26</v>
      </c>
      <c r="H347" s="32" t="s">
        <v>26</v>
      </c>
      <c r="I347" s="53" t="s">
        <v>26</v>
      </c>
      <c r="J347" s="32" t="s">
        <v>1079</v>
      </c>
      <c r="K347" s="53" t="str">
        <f>_xlfn.CONCAT("""",B347,"""")</f>
        <v>"EQU.337"</v>
      </c>
      <c r="L347" s="32" t="s">
        <v>1068</v>
      </c>
      <c r="M347" s="53" t="str">
        <f>IFERROR(_xlfn.CONCAT(LEFT(O347,FIND(" ",O347)-1),""""),O347)</f>
        <v>"Multímetro"</v>
      </c>
      <c r="N347" s="32" t="s">
        <v>1025</v>
      </c>
      <c r="O347" s="53" t="s">
        <v>879</v>
      </c>
      <c r="P347" s="32" t="s">
        <v>1080</v>
      </c>
      <c r="Q347" s="8">
        <v>1</v>
      </c>
      <c r="R347" s="32" t="s">
        <v>1081</v>
      </c>
      <c r="S347" s="8">
        <f>IF(AND(Q347=0, U347=0), 1, 0 )</f>
        <v>0</v>
      </c>
      <c r="T347" s="32" t="s">
        <v>1082</v>
      </c>
      <c r="U347" s="8">
        <v>0</v>
      </c>
    </row>
    <row r="348" spans="1:21" ht="6" customHeight="1" x14ac:dyDescent="0.3">
      <c r="A348" s="48">
        <v>347</v>
      </c>
      <c r="B348" s="56" t="s">
        <v>367</v>
      </c>
      <c r="C348" s="34" t="str">
        <f>IF(VALUE(Q348)=1,"SUS.Equipamento",IF(VALUE(S348)=1,"SUS.Dispositivo","SUS.Mobília"))</f>
        <v>SUS.Equipamento</v>
      </c>
      <c r="D348" s="54" t="s">
        <v>1204</v>
      </c>
      <c r="E348" s="55" t="s">
        <v>1205</v>
      </c>
      <c r="F348" s="54" t="s">
        <v>26</v>
      </c>
      <c r="G348" s="55" t="s">
        <v>26</v>
      </c>
      <c r="H348" s="32" t="s">
        <v>26</v>
      </c>
      <c r="I348" s="53" t="s">
        <v>26</v>
      </c>
      <c r="J348" s="32" t="s">
        <v>1079</v>
      </c>
      <c r="K348" s="53" t="str">
        <f>_xlfn.CONCAT("""",B348,"""")</f>
        <v>"EQU.338"</v>
      </c>
      <c r="L348" s="32" t="s">
        <v>1068</v>
      </c>
      <c r="M348" s="53" t="str">
        <f>IFERROR(_xlfn.CONCAT(LEFT(O348,FIND(" ",O348)-1),""""),O348)</f>
        <v>"Multímetro"</v>
      </c>
      <c r="N348" s="32" t="s">
        <v>1025</v>
      </c>
      <c r="O348" s="53" t="s">
        <v>880</v>
      </c>
      <c r="P348" s="32" t="s">
        <v>1080</v>
      </c>
      <c r="Q348" s="8">
        <v>1</v>
      </c>
      <c r="R348" s="32" t="s">
        <v>1081</v>
      </c>
      <c r="S348" s="8">
        <f>IF(AND(Q348=0, U348=0), 1, 0 )</f>
        <v>0</v>
      </c>
      <c r="T348" s="32" t="s">
        <v>1082</v>
      </c>
      <c r="U348" s="8">
        <v>0</v>
      </c>
    </row>
    <row r="349" spans="1:21" ht="6" customHeight="1" x14ac:dyDescent="0.3">
      <c r="A349" s="48">
        <v>348</v>
      </c>
      <c r="B349" s="56" t="s">
        <v>368</v>
      </c>
      <c r="C349" s="34" t="str">
        <f>IF(VALUE(Q349)=1,"SUS.Equipamento",IF(VALUE(S349)=1,"SUS.Dispositivo","SUS.Mobília"))</f>
        <v>SUS.Dispositivo</v>
      </c>
      <c r="D349" s="54" t="s">
        <v>1204</v>
      </c>
      <c r="E349" s="55" t="s">
        <v>1205</v>
      </c>
      <c r="F349" s="54" t="s">
        <v>26</v>
      </c>
      <c r="G349" s="55" t="s">
        <v>26</v>
      </c>
      <c r="H349" s="32" t="s">
        <v>26</v>
      </c>
      <c r="I349" s="53" t="s">
        <v>26</v>
      </c>
      <c r="J349" s="32" t="s">
        <v>1079</v>
      </c>
      <c r="K349" s="53" t="str">
        <f>_xlfn.CONCAT("""",B349,"""")</f>
        <v>"EQU.339"</v>
      </c>
      <c r="L349" s="32" t="s">
        <v>1068</v>
      </c>
      <c r="M349" s="53" t="str">
        <f>IFERROR(_xlfn.CONCAT(LEFT(O349,FIND(" ",O349)-1),""""),O349)</f>
        <v>"Painel"</v>
      </c>
      <c r="N349" s="32" t="s">
        <v>1025</v>
      </c>
      <c r="O349" s="53" t="s">
        <v>881</v>
      </c>
      <c r="P349" s="32" t="s">
        <v>1080</v>
      </c>
      <c r="Q349" s="8">
        <v>0</v>
      </c>
      <c r="R349" s="32" t="s">
        <v>1081</v>
      </c>
      <c r="S349" s="8">
        <f>IF(AND(Q349=0, U349=0), 1, 0 )</f>
        <v>1</v>
      </c>
      <c r="T349" s="32" t="s">
        <v>1082</v>
      </c>
      <c r="U349" s="8">
        <v>0</v>
      </c>
    </row>
    <row r="350" spans="1:21" ht="6" customHeight="1" x14ac:dyDescent="0.3">
      <c r="A350" s="48">
        <v>349</v>
      </c>
      <c r="B350" s="56" t="s">
        <v>369</v>
      </c>
      <c r="C350" s="34" t="str">
        <f>IF(VALUE(Q350)=1,"SUS.Equipamento",IF(VALUE(S350)=1,"SUS.Dispositivo","SUS.Mobília"))</f>
        <v>SUS.Dispositivo</v>
      </c>
      <c r="D350" s="54" t="s">
        <v>1204</v>
      </c>
      <c r="E350" s="55" t="s">
        <v>1205</v>
      </c>
      <c r="F350" s="54" t="s">
        <v>26</v>
      </c>
      <c r="G350" s="55" t="s">
        <v>26</v>
      </c>
      <c r="H350" s="32" t="s">
        <v>26</v>
      </c>
      <c r="I350" s="53" t="s">
        <v>26</v>
      </c>
      <c r="J350" s="32" t="s">
        <v>1079</v>
      </c>
      <c r="K350" s="53" t="str">
        <f>_xlfn.CONCAT("""",B350,"""")</f>
        <v>"EQU.340"</v>
      </c>
      <c r="L350" s="32" t="s">
        <v>1068</v>
      </c>
      <c r="M350" s="53" t="str">
        <f>IFERROR(_xlfn.CONCAT(LEFT(O350,FIND(" ",O350)-1),""""),O350)</f>
        <v>"Pistola"</v>
      </c>
      <c r="N350" s="32" t="s">
        <v>1025</v>
      </c>
      <c r="O350" s="53" t="s">
        <v>882</v>
      </c>
      <c r="P350" s="32" t="s">
        <v>1080</v>
      </c>
      <c r="Q350" s="8">
        <v>0</v>
      </c>
      <c r="R350" s="32" t="s">
        <v>1081</v>
      </c>
      <c r="S350" s="8">
        <f>IF(AND(Q350=0, U350=0), 1, 0 )</f>
        <v>1</v>
      </c>
      <c r="T350" s="32" t="s">
        <v>1082</v>
      </c>
      <c r="U350" s="8">
        <v>0</v>
      </c>
    </row>
    <row r="351" spans="1:21" ht="6" customHeight="1" x14ac:dyDescent="0.3">
      <c r="A351" s="48">
        <v>350</v>
      </c>
      <c r="B351" s="56" t="s">
        <v>370</v>
      </c>
      <c r="C351" s="34" t="str">
        <f>IF(VALUE(Q351)=1,"SUS.Equipamento",IF(VALUE(S351)=1,"SUS.Dispositivo","SUS.Mobília"))</f>
        <v>SUS.Dispositivo</v>
      </c>
      <c r="D351" s="54" t="s">
        <v>1204</v>
      </c>
      <c r="E351" s="55" t="s">
        <v>1205</v>
      </c>
      <c r="F351" s="54" t="s">
        <v>26</v>
      </c>
      <c r="G351" s="55" t="s">
        <v>26</v>
      </c>
      <c r="H351" s="32" t="s">
        <v>26</v>
      </c>
      <c r="I351" s="53" t="s">
        <v>26</v>
      </c>
      <c r="J351" s="32" t="s">
        <v>1079</v>
      </c>
      <c r="K351" s="53" t="str">
        <f>_xlfn.CONCAT("""",B351,"""")</f>
        <v>"EQU.341"</v>
      </c>
      <c r="L351" s="32" t="s">
        <v>1068</v>
      </c>
      <c r="M351" s="53" t="str">
        <f>IFERROR(_xlfn.CONCAT(LEFT(O351,FIND(" ",O351)-1),""""),O351)</f>
        <v>"Plaina"</v>
      </c>
      <c r="N351" s="32" t="s">
        <v>1025</v>
      </c>
      <c r="O351" s="53" t="s">
        <v>883</v>
      </c>
      <c r="P351" s="32" t="s">
        <v>1080</v>
      </c>
      <c r="Q351" s="8">
        <v>0</v>
      </c>
      <c r="R351" s="32" t="s">
        <v>1081</v>
      </c>
      <c r="S351" s="8">
        <f>IF(AND(Q351=0, U351=0), 1, 0 )</f>
        <v>1</v>
      </c>
      <c r="T351" s="32" t="s">
        <v>1082</v>
      </c>
      <c r="U351" s="8">
        <v>0</v>
      </c>
    </row>
    <row r="352" spans="1:21" ht="6" customHeight="1" x14ac:dyDescent="0.3">
      <c r="A352" s="48">
        <v>351</v>
      </c>
      <c r="B352" s="56" t="s">
        <v>371</v>
      </c>
      <c r="C352" s="34" t="str">
        <f>IF(VALUE(Q352)=1,"SUS.Equipamento",IF(VALUE(S352)=1,"SUS.Dispositivo","SUS.Mobília"))</f>
        <v>SUS.Dispositivo</v>
      </c>
      <c r="D352" s="54" t="s">
        <v>1204</v>
      </c>
      <c r="E352" s="55" t="s">
        <v>1205</v>
      </c>
      <c r="F352" s="54" t="s">
        <v>26</v>
      </c>
      <c r="G352" s="55" t="s">
        <v>26</v>
      </c>
      <c r="H352" s="32" t="s">
        <v>26</v>
      </c>
      <c r="I352" s="53" t="s">
        <v>26</v>
      </c>
      <c r="J352" s="32" t="s">
        <v>1079</v>
      </c>
      <c r="K352" s="53" t="str">
        <f>_xlfn.CONCAT("""",B352,"""")</f>
        <v>"EQU.342"</v>
      </c>
      <c r="L352" s="32" t="s">
        <v>1068</v>
      </c>
      <c r="M352" s="53" t="str">
        <f>IFERROR(_xlfn.CONCAT(LEFT(O352,FIND(" ",O352)-1),""""),O352)</f>
        <v>"Plaina"</v>
      </c>
      <c r="N352" s="32" t="s">
        <v>1025</v>
      </c>
      <c r="O352" s="53" t="s">
        <v>884</v>
      </c>
      <c r="P352" s="32" t="s">
        <v>1080</v>
      </c>
      <c r="Q352" s="8">
        <v>0</v>
      </c>
      <c r="R352" s="32" t="s">
        <v>1081</v>
      </c>
      <c r="S352" s="8">
        <f>IF(AND(Q352=0, U352=0), 1, 0 )</f>
        <v>1</v>
      </c>
      <c r="T352" s="32" t="s">
        <v>1082</v>
      </c>
      <c r="U352" s="8">
        <v>0</v>
      </c>
    </row>
    <row r="353" spans="1:21" ht="6" customHeight="1" x14ac:dyDescent="0.3">
      <c r="A353" s="48">
        <v>352</v>
      </c>
      <c r="B353" s="56" t="s">
        <v>372</v>
      </c>
      <c r="C353" s="34" t="str">
        <f>IF(VALUE(Q353)=1,"SUS.Equipamento",IF(VALUE(S353)=1,"SUS.Dispositivo","SUS.Mobília"))</f>
        <v>SUS.Dispositivo</v>
      </c>
      <c r="D353" s="54" t="s">
        <v>1204</v>
      </c>
      <c r="E353" s="55" t="s">
        <v>1205</v>
      </c>
      <c r="F353" s="54" t="s">
        <v>26</v>
      </c>
      <c r="G353" s="55" t="s">
        <v>26</v>
      </c>
      <c r="H353" s="32" t="s">
        <v>26</v>
      </c>
      <c r="I353" s="53" t="s">
        <v>26</v>
      </c>
      <c r="J353" s="32" t="s">
        <v>1079</v>
      </c>
      <c r="K353" s="53" t="str">
        <f>_xlfn.CONCAT("""",B353,"""")</f>
        <v>"EQU.343"</v>
      </c>
      <c r="L353" s="32" t="s">
        <v>1068</v>
      </c>
      <c r="M353" s="53" t="str">
        <f>IFERROR(_xlfn.CONCAT(LEFT(O353,FIND(" ",O353)-1),""""),O353)</f>
        <v>"Policorte"</v>
      </c>
      <c r="N353" s="32" t="s">
        <v>1025</v>
      </c>
      <c r="O353" s="53" t="s">
        <v>885</v>
      </c>
      <c r="P353" s="32" t="s">
        <v>1080</v>
      </c>
      <c r="Q353" s="8">
        <v>0</v>
      </c>
      <c r="R353" s="32" t="s">
        <v>1081</v>
      </c>
      <c r="S353" s="8">
        <f>IF(AND(Q353=0, U353=0), 1, 0 )</f>
        <v>1</v>
      </c>
      <c r="T353" s="32" t="s">
        <v>1082</v>
      </c>
      <c r="U353" s="8">
        <v>0</v>
      </c>
    </row>
    <row r="354" spans="1:21" ht="6" customHeight="1" x14ac:dyDescent="0.3">
      <c r="A354" s="48">
        <v>353</v>
      </c>
      <c r="B354" s="56" t="s">
        <v>373</v>
      </c>
      <c r="C354" s="34" t="str">
        <f>IF(VALUE(Q354)=1,"SUS.Equipamento",IF(VALUE(S354)=1,"SUS.Dispositivo","SUS.Mobília"))</f>
        <v>SUS.Equipamento</v>
      </c>
      <c r="D354" s="54" t="s">
        <v>1204</v>
      </c>
      <c r="E354" s="55" t="s">
        <v>1205</v>
      </c>
      <c r="F354" s="54" t="s">
        <v>26</v>
      </c>
      <c r="G354" s="55" t="s">
        <v>26</v>
      </c>
      <c r="H354" s="32" t="s">
        <v>26</v>
      </c>
      <c r="I354" s="53" t="s">
        <v>26</v>
      </c>
      <c r="J354" s="32" t="s">
        <v>1079</v>
      </c>
      <c r="K354" s="53" t="str">
        <f>_xlfn.CONCAT("""",B354,"""")</f>
        <v>"EQU.344"</v>
      </c>
      <c r="L354" s="32" t="s">
        <v>1068</v>
      </c>
      <c r="M354" s="53" t="str">
        <f>IFERROR(_xlfn.CONCAT(LEFT(O354,FIND(" ",O354)-1),""""),O354)</f>
        <v>"Prensa"</v>
      </c>
      <c r="N354" s="32" t="s">
        <v>1025</v>
      </c>
      <c r="O354" s="53" t="s">
        <v>886</v>
      </c>
      <c r="P354" s="32" t="s">
        <v>1080</v>
      </c>
      <c r="Q354" s="8">
        <v>1</v>
      </c>
      <c r="R354" s="32" t="s">
        <v>1081</v>
      </c>
      <c r="S354" s="8">
        <f>IF(AND(Q354=0, U354=0), 1, 0 )</f>
        <v>0</v>
      </c>
      <c r="T354" s="32" t="s">
        <v>1082</v>
      </c>
      <c r="U354" s="8">
        <v>0</v>
      </c>
    </row>
    <row r="355" spans="1:21" ht="6" customHeight="1" x14ac:dyDescent="0.3">
      <c r="A355" s="48">
        <v>354</v>
      </c>
      <c r="B355" s="56" t="s">
        <v>374</v>
      </c>
      <c r="C355" s="34" t="str">
        <f>IF(VALUE(Q355)=1,"SUS.Equipamento",IF(VALUE(S355)=1,"SUS.Dispositivo","SUS.Mobília"))</f>
        <v>SUS.Dispositivo</v>
      </c>
      <c r="D355" s="54" t="s">
        <v>1204</v>
      </c>
      <c r="E355" s="55" t="s">
        <v>1205</v>
      </c>
      <c r="F355" s="54" t="s">
        <v>26</v>
      </c>
      <c r="G355" s="55" t="s">
        <v>26</v>
      </c>
      <c r="H355" s="32" t="s">
        <v>26</v>
      </c>
      <c r="I355" s="53" t="s">
        <v>26</v>
      </c>
      <c r="J355" s="32" t="s">
        <v>1079</v>
      </c>
      <c r="K355" s="53" t="str">
        <f>_xlfn.CONCAT("""",B355,"""")</f>
        <v>"EQU.345"</v>
      </c>
      <c r="L355" s="32" t="s">
        <v>1068</v>
      </c>
      <c r="M355" s="53" t="str">
        <f>IFERROR(_xlfn.CONCAT(LEFT(O355,FIND(" ",O355)-1),""""),O355)</f>
        <v>"Seladora"</v>
      </c>
      <c r="N355" s="32" t="s">
        <v>1025</v>
      </c>
      <c r="O355" s="53" t="s">
        <v>887</v>
      </c>
      <c r="P355" s="32" t="s">
        <v>1080</v>
      </c>
      <c r="Q355" s="8">
        <v>0</v>
      </c>
      <c r="R355" s="32" t="s">
        <v>1081</v>
      </c>
      <c r="S355" s="8">
        <f>IF(AND(Q355=0, U355=0), 1, 0 )</f>
        <v>1</v>
      </c>
      <c r="T355" s="32" t="s">
        <v>1082</v>
      </c>
      <c r="U355" s="8">
        <v>0</v>
      </c>
    </row>
    <row r="356" spans="1:21" ht="6" customHeight="1" x14ac:dyDescent="0.3">
      <c r="A356" s="48">
        <v>355</v>
      </c>
      <c r="B356" s="56" t="s">
        <v>375</v>
      </c>
      <c r="C356" s="34" t="str">
        <f>IF(VALUE(Q356)=1,"SUS.Equipamento",IF(VALUE(S356)=1,"SUS.Dispositivo","SUS.Mobília"))</f>
        <v>SUS.Dispositivo</v>
      </c>
      <c r="D356" s="54" t="s">
        <v>1204</v>
      </c>
      <c r="E356" s="55" t="s">
        <v>1205</v>
      </c>
      <c r="F356" s="54" t="s">
        <v>26</v>
      </c>
      <c r="G356" s="55" t="s">
        <v>26</v>
      </c>
      <c r="H356" s="32" t="s">
        <v>26</v>
      </c>
      <c r="I356" s="53" t="s">
        <v>26</v>
      </c>
      <c r="J356" s="32" t="s">
        <v>1079</v>
      </c>
      <c r="K356" s="53" t="str">
        <f>_xlfn.CONCAT("""",B356,"""")</f>
        <v>"EQU.346"</v>
      </c>
      <c r="L356" s="32" t="s">
        <v>1068</v>
      </c>
      <c r="M356" s="53" t="str">
        <f>IFERROR(_xlfn.CONCAT(LEFT(O356,FIND(" ",O356)-1),""""),O356)</f>
        <v>"Serra"</v>
      </c>
      <c r="N356" s="32" t="s">
        <v>1025</v>
      </c>
      <c r="O356" s="53" t="s">
        <v>888</v>
      </c>
      <c r="P356" s="32" t="s">
        <v>1080</v>
      </c>
      <c r="Q356" s="8">
        <v>0</v>
      </c>
      <c r="R356" s="32" t="s">
        <v>1081</v>
      </c>
      <c r="S356" s="8">
        <f>IF(AND(Q356=0, U356=0), 1, 0 )</f>
        <v>1</v>
      </c>
      <c r="T356" s="32" t="s">
        <v>1082</v>
      </c>
      <c r="U356" s="8">
        <v>0</v>
      </c>
    </row>
    <row r="357" spans="1:21" ht="6" customHeight="1" x14ac:dyDescent="0.3">
      <c r="A357" s="48">
        <v>356</v>
      </c>
      <c r="B357" s="56" t="s">
        <v>376</v>
      </c>
      <c r="C357" s="34" t="str">
        <f>IF(VALUE(Q357)=1,"SUS.Equipamento",IF(VALUE(S357)=1,"SUS.Dispositivo","SUS.Mobília"))</f>
        <v>SUS.Dispositivo</v>
      </c>
      <c r="D357" s="54" t="s">
        <v>1204</v>
      </c>
      <c r="E357" s="55" t="s">
        <v>1205</v>
      </c>
      <c r="F357" s="54" t="s">
        <v>26</v>
      </c>
      <c r="G357" s="55" t="s">
        <v>26</v>
      </c>
      <c r="H357" s="32" t="s">
        <v>26</v>
      </c>
      <c r="I357" s="53" t="s">
        <v>26</v>
      </c>
      <c r="J357" s="32" t="s">
        <v>1079</v>
      </c>
      <c r="K357" s="53" t="str">
        <f>_xlfn.CONCAT("""",B357,"""")</f>
        <v>"EQU.347"</v>
      </c>
      <c r="L357" s="32" t="s">
        <v>1068</v>
      </c>
      <c r="M357" s="53" t="str">
        <f>IFERROR(_xlfn.CONCAT(LEFT(O357,FIND(" ",O357)-1),""""),O357)</f>
        <v>"Serra"</v>
      </c>
      <c r="N357" s="32" t="s">
        <v>1025</v>
      </c>
      <c r="O357" s="53" t="s">
        <v>889</v>
      </c>
      <c r="P357" s="32" t="s">
        <v>1080</v>
      </c>
      <c r="Q357" s="8">
        <v>0</v>
      </c>
      <c r="R357" s="32" t="s">
        <v>1081</v>
      </c>
      <c r="S357" s="8">
        <f>IF(AND(Q357=0, U357=0), 1, 0 )</f>
        <v>1</v>
      </c>
      <c r="T357" s="32" t="s">
        <v>1082</v>
      </c>
      <c r="U357" s="8">
        <v>0</v>
      </c>
    </row>
    <row r="358" spans="1:21" ht="6" customHeight="1" x14ac:dyDescent="0.3">
      <c r="A358" s="48">
        <v>357</v>
      </c>
      <c r="B358" s="56" t="s">
        <v>377</v>
      </c>
      <c r="C358" s="34" t="str">
        <f>IF(VALUE(Q358)=1,"SUS.Equipamento",IF(VALUE(S358)=1,"SUS.Dispositivo","SUS.Mobília"))</f>
        <v>SUS.Dispositivo</v>
      </c>
      <c r="D358" s="54" t="s">
        <v>1204</v>
      </c>
      <c r="E358" s="55" t="s">
        <v>1205</v>
      </c>
      <c r="F358" s="54" t="s">
        <v>26</v>
      </c>
      <c r="G358" s="55" t="s">
        <v>26</v>
      </c>
      <c r="H358" s="32" t="s">
        <v>26</v>
      </c>
      <c r="I358" s="53" t="s">
        <v>26</v>
      </c>
      <c r="J358" s="32" t="s">
        <v>1079</v>
      </c>
      <c r="K358" s="53" t="str">
        <f>_xlfn.CONCAT("""",B358,"""")</f>
        <v>"EQU.348"</v>
      </c>
      <c r="L358" s="32" t="s">
        <v>1068</v>
      </c>
      <c r="M358" s="53" t="str">
        <f>IFERROR(_xlfn.CONCAT(LEFT(O358,FIND(" ",O358)-1),""""),O358)</f>
        <v>"Serra"</v>
      </c>
      <c r="N358" s="32" t="s">
        <v>1025</v>
      </c>
      <c r="O358" s="53" t="s">
        <v>890</v>
      </c>
      <c r="P358" s="32" t="s">
        <v>1080</v>
      </c>
      <c r="Q358" s="8">
        <v>0</v>
      </c>
      <c r="R358" s="32" t="s">
        <v>1081</v>
      </c>
      <c r="S358" s="8">
        <f>IF(AND(Q358=0, U358=0), 1, 0 )</f>
        <v>1</v>
      </c>
      <c r="T358" s="32" t="s">
        <v>1082</v>
      </c>
      <c r="U358" s="8">
        <v>0</v>
      </c>
    </row>
    <row r="359" spans="1:21" ht="6" customHeight="1" x14ac:dyDescent="0.3">
      <c r="A359" s="48">
        <v>358</v>
      </c>
      <c r="B359" s="56" t="s">
        <v>378</v>
      </c>
      <c r="C359" s="34" t="str">
        <f>IF(VALUE(Q359)=1,"SUS.Equipamento",IF(VALUE(S359)=1,"SUS.Dispositivo","SUS.Mobília"))</f>
        <v>SUS.Dispositivo</v>
      </c>
      <c r="D359" s="54" t="s">
        <v>1204</v>
      </c>
      <c r="E359" s="55" t="s">
        <v>1205</v>
      </c>
      <c r="F359" s="54" t="s">
        <v>26</v>
      </c>
      <c r="G359" s="55" t="s">
        <v>26</v>
      </c>
      <c r="H359" s="32" t="s">
        <v>26</v>
      </c>
      <c r="I359" s="53" t="s">
        <v>26</v>
      </c>
      <c r="J359" s="32" t="s">
        <v>1079</v>
      </c>
      <c r="K359" s="53" t="str">
        <f>_xlfn.CONCAT("""",B359,"""")</f>
        <v>"EQU.349"</v>
      </c>
      <c r="L359" s="32" t="s">
        <v>1068</v>
      </c>
      <c r="M359" s="53" t="str">
        <f>IFERROR(_xlfn.CONCAT(LEFT(O359,FIND(" ",O359)-1),""""),O359)</f>
        <v>"Serra"</v>
      </c>
      <c r="N359" s="32" t="s">
        <v>1025</v>
      </c>
      <c r="O359" s="53" t="s">
        <v>891</v>
      </c>
      <c r="P359" s="32" t="s">
        <v>1080</v>
      </c>
      <c r="Q359" s="8">
        <v>0</v>
      </c>
      <c r="R359" s="32" t="s">
        <v>1081</v>
      </c>
      <c r="S359" s="8">
        <f>IF(AND(Q359=0, U359=0), 1, 0 )</f>
        <v>1</v>
      </c>
      <c r="T359" s="32" t="s">
        <v>1082</v>
      </c>
      <c r="U359" s="8">
        <v>0</v>
      </c>
    </row>
    <row r="360" spans="1:21" ht="6" customHeight="1" x14ac:dyDescent="0.3">
      <c r="A360" s="48">
        <v>359</v>
      </c>
      <c r="B360" s="56" t="s">
        <v>379</v>
      </c>
      <c r="C360" s="34" t="str">
        <f>IF(VALUE(Q360)=1,"SUS.Equipamento",IF(VALUE(S360)=1,"SUS.Dispositivo","SUS.Mobília"))</f>
        <v>SUS.Equipamento</v>
      </c>
      <c r="D360" s="54" t="s">
        <v>1204</v>
      </c>
      <c r="E360" s="55" t="s">
        <v>1205</v>
      </c>
      <c r="F360" s="54" t="s">
        <v>26</v>
      </c>
      <c r="G360" s="55" t="s">
        <v>26</v>
      </c>
      <c r="H360" s="32" t="s">
        <v>26</v>
      </c>
      <c r="I360" s="53" t="s">
        <v>26</v>
      </c>
      <c r="J360" s="32" t="s">
        <v>1079</v>
      </c>
      <c r="K360" s="53" t="str">
        <f>_xlfn.CONCAT("""",B360,"""")</f>
        <v>"EQU.350"</v>
      </c>
      <c r="L360" s="32" t="s">
        <v>1068</v>
      </c>
      <c r="M360" s="53" t="str">
        <f>IFERROR(_xlfn.CONCAT(LEFT(O360,FIND(" ",O360)-1),""""),O360)</f>
        <v>"Tacômetro"</v>
      </c>
      <c r="N360" s="32" t="s">
        <v>1025</v>
      </c>
      <c r="O360" s="53" t="s">
        <v>892</v>
      </c>
      <c r="P360" s="32" t="s">
        <v>1080</v>
      </c>
      <c r="Q360" s="8">
        <v>1</v>
      </c>
      <c r="R360" s="32" t="s">
        <v>1081</v>
      </c>
      <c r="S360" s="8">
        <f>IF(AND(Q360=0, U360=0), 1, 0 )</f>
        <v>0</v>
      </c>
      <c r="T360" s="32" t="s">
        <v>1082</v>
      </c>
      <c r="U360" s="8">
        <v>0</v>
      </c>
    </row>
    <row r="361" spans="1:21" ht="6" customHeight="1" x14ac:dyDescent="0.3">
      <c r="A361" s="48">
        <v>360</v>
      </c>
      <c r="B361" s="56" t="s">
        <v>380</v>
      </c>
      <c r="C361" s="34" t="str">
        <f>IF(VALUE(Q361)=1,"SUS.Equipamento",IF(VALUE(S361)=1,"SUS.Dispositivo","SUS.Mobília"))</f>
        <v>SUS.Dispositivo</v>
      </c>
      <c r="D361" s="54" t="s">
        <v>1204</v>
      </c>
      <c r="E361" s="55" t="s">
        <v>1205</v>
      </c>
      <c r="F361" s="54" t="s">
        <v>26</v>
      </c>
      <c r="G361" s="55" t="s">
        <v>26</v>
      </c>
      <c r="H361" s="32" t="s">
        <v>26</v>
      </c>
      <c r="I361" s="53" t="s">
        <v>26</v>
      </c>
      <c r="J361" s="32" t="s">
        <v>1079</v>
      </c>
      <c r="K361" s="53" t="str">
        <f>_xlfn.CONCAT("""",B361,"""")</f>
        <v>"EQU.351"</v>
      </c>
      <c r="L361" s="32" t="s">
        <v>1068</v>
      </c>
      <c r="M361" s="53" t="str">
        <f>IFERROR(_xlfn.CONCAT(LEFT(O361,FIND(" ",O361)-1),""""),O361)</f>
        <v>"Torno"</v>
      </c>
      <c r="N361" s="32" t="s">
        <v>1025</v>
      </c>
      <c r="O361" s="53" t="s">
        <v>893</v>
      </c>
      <c r="P361" s="32" t="s">
        <v>1080</v>
      </c>
      <c r="Q361" s="8">
        <v>0</v>
      </c>
      <c r="R361" s="32" t="s">
        <v>1081</v>
      </c>
      <c r="S361" s="8">
        <f>IF(AND(Q361=0, U361=0), 1, 0 )</f>
        <v>1</v>
      </c>
      <c r="T361" s="32" t="s">
        <v>1082</v>
      </c>
      <c r="U361" s="8">
        <v>0</v>
      </c>
    </row>
    <row r="362" spans="1:21" ht="6" customHeight="1" x14ac:dyDescent="0.3">
      <c r="A362" s="48">
        <v>361</v>
      </c>
      <c r="B362" s="56" t="s">
        <v>381</v>
      </c>
      <c r="C362" s="34" t="str">
        <f>IF(VALUE(Q362)=1,"SUS.Equipamento",IF(VALUE(S362)=1,"SUS.Dispositivo","SUS.Mobília"))</f>
        <v>SUS.Dispositivo</v>
      </c>
      <c r="D362" s="54" t="s">
        <v>1204</v>
      </c>
      <c r="E362" s="55" t="s">
        <v>1205</v>
      </c>
      <c r="F362" s="54" t="s">
        <v>26</v>
      </c>
      <c r="G362" s="55" t="s">
        <v>26</v>
      </c>
      <c r="H362" s="32" t="s">
        <v>26</v>
      </c>
      <c r="I362" s="53" t="s">
        <v>26</v>
      </c>
      <c r="J362" s="32" t="s">
        <v>1079</v>
      </c>
      <c r="K362" s="53" t="str">
        <f>_xlfn.CONCAT("""",B362,"""")</f>
        <v>"EQU.352"</v>
      </c>
      <c r="L362" s="32" t="s">
        <v>1068</v>
      </c>
      <c r="M362" s="53" t="str">
        <f>IFERROR(_xlfn.CONCAT(LEFT(O362,FIND(" ",O362)-1),""""),O362)</f>
        <v>"Torno"</v>
      </c>
      <c r="N362" s="32" t="s">
        <v>1025</v>
      </c>
      <c r="O362" s="53" t="s">
        <v>894</v>
      </c>
      <c r="P362" s="32" t="s">
        <v>1080</v>
      </c>
      <c r="Q362" s="8">
        <v>0</v>
      </c>
      <c r="R362" s="32" t="s">
        <v>1081</v>
      </c>
      <c r="S362" s="8">
        <f>IF(AND(Q362=0, U362=0), 1, 0 )</f>
        <v>1</v>
      </c>
      <c r="T362" s="32" t="s">
        <v>1082</v>
      </c>
      <c r="U362" s="8">
        <v>0</v>
      </c>
    </row>
    <row r="363" spans="1:21" ht="6" customHeight="1" x14ac:dyDescent="0.3">
      <c r="A363" s="48">
        <v>362</v>
      </c>
      <c r="B363" s="56" t="s">
        <v>382</v>
      </c>
      <c r="C363" s="34" t="str">
        <f>IF(VALUE(Q363)=1,"SUS.Equipamento",IF(VALUE(S363)=1,"SUS.Dispositivo","SUS.Mobília"))</f>
        <v>SUS.Dispositivo</v>
      </c>
      <c r="D363" s="54" t="s">
        <v>1204</v>
      </c>
      <c r="E363" s="55" t="s">
        <v>1205</v>
      </c>
      <c r="F363" s="54" t="s">
        <v>26</v>
      </c>
      <c r="G363" s="55" t="s">
        <v>26</v>
      </c>
      <c r="H363" s="32" t="s">
        <v>26</v>
      </c>
      <c r="I363" s="53" t="s">
        <v>26</v>
      </c>
      <c r="J363" s="32" t="s">
        <v>1079</v>
      </c>
      <c r="K363" s="53" t="str">
        <f>_xlfn.CONCAT("""",B363,"""")</f>
        <v>"EQU.353"</v>
      </c>
      <c r="L363" s="32" t="s">
        <v>1068</v>
      </c>
      <c r="M363" s="53" t="str">
        <f>IFERROR(_xlfn.CONCAT(LEFT(O363,FIND(" ",O363)-1),""""),O363)</f>
        <v>"Tupia"</v>
      </c>
      <c r="N363" s="32" t="s">
        <v>1025</v>
      </c>
      <c r="O363" s="53" t="s">
        <v>895</v>
      </c>
      <c r="P363" s="32" t="s">
        <v>1080</v>
      </c>
      <c r="Q363" s="8">
        <v>0</v>
      </c>
      <c r="R363" s="32" t="s">
        <v>1081</v>
      </c>
      <c r="S363" s="8">
        <f>IF(AND(Q363=0, U363=0), 1, 0 )</f>
        <v>1</v>
      </c>
      <c r="T363" s="32" t="s">
        <v>1082</v>
      </c>
      <c r="U363" s="8">
        <v>0</v>
      </c>
    </row>
    <row r="364" spans="1:21" ht="6" customHeight="1" x14ac:dyDescent="0.3">
      <c r="A364" s="48">
        <v>363</v>
      </c>
      <c r="B364" s="56" t="s">
        <v>383</v>
      </c>
      <c r="C364" s="34" t="str">
        <f>IF(VALUE(Q364)=1,"SUS.Equipamento",IF(VALUE(S364)=1,"SUS.Dispositivo","SUS.Mobília"))</f>
        <v>SUS.Equipamento</v>
      </c>
      <c r="D364" s="54" t="s">
        <v>1204</v>
      </c>
      <c r="E364" s="55" t="s">
        <v>1205</v>
      </c>
      <c r="F364" s="54" t="s">
        <v>26</v>
      </c>
      <c r="G364" s="55" t="s">
        <v>26</v>
      </c>
      <c r="H364" s="32" t="s">
        <v>26</v>
      </c>
      <c r="I364" s="53" t="s">
        <v>26</v>
      </c>
      <c r="J364" s="32" t="s">
        <v>1079</v>
      </c>
      <c r="K364" s="53" t="str">
        <f>_xlfn.CONCAT("""",B364,"""")</f>
        <v>"EQU.354"</v>
      </c>
      <c r="L364" s="32" t="s">
        <v>1068</v>
      </c>
      <c r="M364" s="53" t="str">
        <f>IFERROR(_xlfn.CONCAT(LEFT(O364,FIND(" ",O364)-1),""""),O364)</f>
        <v>"Lavadora"</v>
      </c>
      <c r="N364" s="32" t="s">
        <v>1025</v>
      </c>
      <c r="O364" s="53" t="s">
        <v>896</v>
      </c>
      <c r="P364" s="32" t="s">
        <v>1080</v>
      </c>
      <c r="Q364" s="8">
        <v>1</v>
      </c>
      <c r="R364" s="32" t="s">
        <v>1081</v>
      </c>
      <c r="S364" s="8">
        <f>IF(AND(Q364=0, U364=0), 1, 0 )</f>
        <v>0</v>
      </c>
      <c r="T364" s="32" t="s">
        <v>1082</v>
      </c>
      <c r="U364" s="8">
        <v>0</v>
      </c>
    </row>
    <row r="365" spans="1:21" ht="6" customHeight="1" x14ac:dyDescent="0.3">
      <c r="A365" s="48">
        <v>364</v>
      </c>
      <c r="B365" s="56" t="s">
        <v>384</v>
      </c>
      <c r="C365" s="34" t="str">
        <f>IF(VALUE(Q365)=1,"SUS.Equipamento",IF(VALUE(S365)=1,"SUS.Dispositivo","SUS.Mobília"))</f>
        <v>SUS.Equipamento</v>
      </c>
      <c r="D365" s="54" t="s">
        <v>1204</v>
      </c>
      <c r="E365" s="55" t="s">
        <v>1205</v>
      </c>
      <c r="F365" s="54" t="s">
        <v>26</v>
      </c>
      <c r="G365" s="55" t="s">
        <v>26</v>
      </c>
      <c r="H365" s="32" t="s">
        <v>26</v>
      </c>
      <c r="I365" s="53" t="s">
        <v>26</v>
      </c>
      <c r="J365" s="32" t="s">
        <v>1079</v>
      </c>
      <c r="K365" s="53" t="str">
        <f>_xlfn.CONCAT("""",B365,"""")</f>
        <v>"EQU.355"</v>
      </c>
      <c r="L365" s="32" t="s">
        <v>1068</v>
      </c>
      <c r="M365" s="53" t="str">
        <f>IFERROR(_xlfn.CONCAT(LEFT(O365,FIND(" ",O365)-1),""""),O365)</f>
        <v>"Prensa"</v>
      </c>
      <c r="N365" s="32" t="s">
        <v>1025</v>
      </c>
      <c r="O365" s="53" t="s">
        <v>897</v>
      </c>
      <c r="P365" s="32" t="s">
        <v>1080</v>
      </c>
      <c r="Q365" s="8">
        <v>1</v>
      </c>
      <c r="R365" s="32" t="s">
        <v>1081</v>
      </c>
      <c r="S365" s="8">
        <f>IF(AND(Q365=0, U365=0), 1, 0 )</f>
        <v>0</v>
      </c>
      <c r="T365" s="32" t="s">
        <v>1082</v>
      </c>
      <c r="U365" s="8">
        <v>0</v>
      </c>
    </row>
    <row r="366" spans="1:21" ht="6" customHeight="1" x14ac:dyDescent="0.3">
      <c r="A366" s="48">
        <v>365</v>
      </c>
      <c r="B366" s="56" t="s">
        <v>385</v>
      </c>
      <c r="C366" s="34" t="str">
        <f>IF(VALUE(Q366)=1,"SUS.Equipamento",IF(VALUE(S366)=1,"SUS.Dispositivo","SUS.Mobília"))</f>
        <v>SUS.Dispositivo</v>
      </c>
      <c r="D366" s="54" t="s">
        <v>1204</v>
      </c>
      <c r="E366" s="55" t="s">
        <v>1205</v>
      </c>
      <c r="F366" s="54" t="s">
        <v>26</v>
      </c>
      <c r="G366" s="55" t="s">
        <v>26</v>
      </c>
      <c r="H366" s="32" t="s">
        <v>26</v>
      </c>
      <c r="I366" s="53" t="s">
        <v>26</v>
      </c>
      <c r="J366" s="32" t="s">
        <v>1079</v>
      </c>
      <c r="K366" s="53" t="str">
        <f>_xlfn.CONCAT("""",B366,"""")</f>
        <v>"EQU.356"</v>
      </c>
      <c r="L366" s="32" t="s">
        <v>1068</v>
      </c>
      <c r="M366" s="53" t="str">
        <f>IFERROR(_xlfn.CONCAT(LEFT(O366,FIND(" ",O366)-1),""""),O366)</f>
        <v>"Osciloscópio"</v>
      </c>
      <c r="N366" s="32" t="s">
        <v>1025</v>
      </c>
      <c r="O366" s="53" t="s">
        <v>898</v>
      </c>
      <c r="P366" s="32" t="s">
        <v>1080</v>
      </c>
      <c r="Q366" s="8">
        <v>0</v>
      </c>
      <c r="R366" s="32" t="s">
        <v>1081</v>
      </c>
      <c r="S366" s="8">
        <f>IF(AND(Q366=0, U366=0), 1, 0 )</f>
        <v>1</v>
      </c>
      <c r="T366" s="32" t="s">
        <v>1082</v>
      </c>
      <c r="U366" s="8">
        <v>0</v>
      </c>
    </row>
    <row r="367" spans="1:21" ht="6" customHeight="1" x14ac:dyDescent="0.3">
      <c r="A367" s="48">
        <v>366</v>
      </c>
      <c r="B367" s="56" t="s">
        <v>386</v>
      </c>
      <c r="C367" s="34" t="str">
        <f>IF(VALUE(Q367)=1,"SUS.Equipamento",IF(VALUE(S367)=1,"SUS.Dispositivo","SUS.Mobília"))</f>
        <v>SUS.Dispositivo</v>
      </c>
      <c r="D367" s="54" t="s">
        <v>1204</v>
      </c>
      <c r="E367" s="55" t="s">
        <v>1205</v>
      </c>
      <c r="F367" s="54" t="s">
        <v>26</v>
      </c>
      <c r="G367" s="55" t="s">
        <v>26</v>
      </c>
      <c r="H367" s="32" t="s">
        <v>26</v>
      </c>
      <c r="I367" s="53" t="s">
        <v>26</v>
      </c>
      <c r="J367" s="32" t="s">
        <v>1079</v>
      </c>
      <c r="K367" s="53" t="str">
        <f>_xlfn.CONCAT("""",B367,"""")</f>
        <v>"EQU.357"</v>
      </c>
      <c r="L367" s="32" t="s">
        <v>1068</v>
      </c>
      <c r="M367" s="53" t="str">
        <f>IFERROR(_xlfn.CONCAT(LEFT(O367,FIND(" ",O367)-1),""""),O367)</f>
        <v>"Politriz"</v>
      </c>
      <c r="N367" s="32" t="s">
        <v>1025</v>
      </c>
      <c r="O367" s="53" t="s">
        <v>1180</v>
      </c>
      <c r="P367" s="32" t="s">
        <v>1080</v>
      </c>
      <c r="Q367" s="8">
        <v>0</v>
      </c>
      <c r="R367" s="32" t="s">
        <v>1081</v>
      </c>
      <c r="S367" s="8">
        <f>IF(AND(Q367=0, U367=0), 1, 0 )</f>
        <v>1</v>
      </c>
      <c r="T367" s="32" t="s">
        <v>1082</v>
      </c>
      <c r="U367" s="8">
        <v>0</v>
      </c>
    </row>
    <row r="368" spans="1:21" ht="6" customHeight="1" x14ac:dyDescent="0.3">
      <c r="A368" s="48">
        <v>367</v>
      </c>
      <c r="B368" s="56" t="s">
        <v>387</v>
      </c>
      <c r="C368" s="34" t="str">
        <f>IF(VALUE(Q368)=1,"SUS.Equipamento",IF(VALUE(S368)=1,"SUS.Dispositivo","SUS.Mobília"))</f>
        <v>SUS.Dispositivo</v>
      </c>
      <c r="D368" s="54" t="s">
        <v>1204</v>
      </c>
      <c r="E368" s="55" t="s">
        <v>1205</v>
      </c>
      <c r="F368" s="54" t="s">
        <v>26</v>
      </c>
      <c r="G368" s="55" t="s">
        <v>26</v>
      </c>
      <c r="H368" s="32" t="s">
        <v>26</v>
      </c>
      <c r="I368" s="53" t="s">
        <v>26</v>
      </c>
      <c r="J368" s="32" t="s">
        <v>1079</v>
      </c>
      <c r="K368" s="53" t="str">
        <f>_xlfn.CONCAT("""",B368,"""")</f>
        <v>"EQU.358"</v>
      </c>
      <c r="L368" s="32" t="s">
        <v>1068</v>
      </c>
      <c r="M368" s="53" t="str">
        <f>IFERROR(_xlfn.CONCAT(LEFT(O368,FIND(" ",O368)-1),""""),O368)</f>
        <v>"Conjunto"</v>
      </c>
      <c r="N368" s="32" t="s">
        <v>1025</v>
      </c>
      <c r="O368" s="53" t="s">
        <v>899</v>
      </c>
      <c r="P368" s="32" t="s">
        <v>1080</v>
      </c>
      <c r="Q368" s="8">
        <v>0</v>
      </c>
      <c r="R368" s="32" t="s">
        <v>1081</v>
      </c>
      <c r="S368" s="8">
        <f>IF(AND(Q368=0, U368=0), 1, 0 )</f>
        <v>1</v>
      </c>
      <c r="T368" s="32" t="s">
        <v>1082</v>
      </c>
      <c r="U368" s="8">
        <v>0</v>
      </c>
    </row>
    <row r="369" spans="1:21" ht="6" customHeight="1" x14ac:dyDescent="0.3">
      <c r="A369" s="48">
        <v>368</v>
      </c>
      <c r="B369" s="56" t="s">
        <v>388</v>
      </c>
      <c r="C369" s="34" t="str">
        <f>IF(VALUE(Q369)=1,"SUS.Equipamento",IF(VALUE(S369)=1,"SUS.Dispositivo","SUS.Mobília"))</f>
        <v>SUS.Dispositivo</v>
      </c>
      <c r="D369" s="54" t="s">
        <v>1204</v>
      </c>
      <c r="E369" s="55" t="s">
        <v>1205</v>
      </c>
      <c r="F369" s="54" t="s">
        <v>26</v>
      </c>
      <c r="G369" s="55" t="s">
        <v>26</v>
      </c>
      <c r="H369" s="32" t="s">
        <v>26</v>
      </c>
      <c r="I369" s="53" t="s">
        <v>26</v>
      </c>
      <c r="J369" s="32" t="s">
        <v>1079</v>
      </c>
      <c r="K369" s="53" t="str">
        <f>_xlfn.CONCAT("""",B369,"""")</f>
        <v>"EQU.359"</v>
      </c>
      <c r="L369" s="32" t="s">
        <v>1068</v>
      </c>
      <c r="M369" s="53" t="str">
        <f>IFERROR(_xlfn.CONCAT(LEFT(O369,FIND(" ",O369)-1),""""),O369)</f>
        <v>"Lixadeira"</v>
      </c>
      <c r="N369" s="32" t="s">
        <v>1025</v>
      </c>
      <c r="O369" s="53" t="s">
        <v>900</v>
      </c>
      <c r="P369" s="32" t="s">
        <v>1080</v>
      </c>
      <c r="Q369" s="8">
        <v>0</v>
      </c>
      <c r="R369" s="32" t="s">
        <v>1081</v>
      </c>
      <c r="S369" s="8">
        <f>IF(AND(Q369=0, U369=0), 1, 0 )</f>
        <v>1</v>
      </c>
      <c r="T369" s="32" t="s">
        <v>1082</v>
      </c>
      <c r="U369" s="8">
        <v>0</v>
      </c>
    </row>
    <row r="370" spans="1:21" ht="6" customHeight="1" x14ac:dyDescent="0.3">
      <c r="A370" s="48">
        <v>369</v>
      </c>
      <c r="B370" s="56" t="s">
        <v>389</v>
      </c>
      <c r="C370" s="34" t="str">
        <f>IF(VALUE(Q370)=1,"SUS.Equipamento",IF(VALUE(S370)=1,"SUS.Dispositivo","SUS.Mobília"))</f>
        <v>SUS.Dispositivo</v>
      </c>
      <c r="D370" s="54" t="s">
        <v>1204</v>
      </c>
      <c r="E370" s="55" t="s">
        <v>1205</v>
      </c>
      <c r="F370" s="54" t="s">
        <v>26</v>
      </c>
      <c r="G370" s="55" t="s">
        <v>26</v>
      </c>
      <c r="H370" s="32" t="s">
        <v>26</v>
      </c>
      <c r="I370" s="53" t="s">
        <v>26</v>
      </c>
      <c r="J370" s="32" t="s">
        <v>1079</v>
      </c>
      <c r="K370" s="53" t="str">
        <f>_xlfn.CONCAT("""",B370,"""")</f>
        <v>"EQU.360"</v>
      </c>
      <c r="L370" s="32" t="s">
        <v>1068</v>
      </c>
      <c r="M370" s="53" t="str">
        <f>IFERROR(_xlfn.CONCAT(LEFT(O370,FIND(" ",O370)-1),""""),O370)</f>
        <v>"Garrote"</v>
      </c>
      <c r="N370" s="32" t="s">
        <v>1025</v>
      </c>
      <c r="O370" s="53" t="s">
        <v>901</v>
      </c>
      <c r="P370" s="32" t="s">
        <v>1080</v>
      </c>
      <c r="Q370" s="8">
        <v>0</v>
      </c>
      <c r="R370" s="32" t="s">
        <v>1081</v>
      </c>
      <c r="S370" s="8">
        <f>IF(AND(Q370=0, U370=0), 1, 0 )</f>
        <v>1</v>
      </c>
      <c r="T370" s="32" t="s">
        <v>1082</v>
      </c>
      <c r="U370" s="8">
        <v>0</v>
      </c>
    </row>
    <row r="371" spans="1:21" ht="6" customHeight="1" x14ac:dyDescent="0.3">
      <c r="A371" s="48">
        <v>370</v>
      </c>
      <c r="B371" s="56" t="s">
        <v>390</v>
      </c>
      <c r="C371" s="34" t="str">
        <f>IF(VALUE(Q371)=1,"SUS.Equipamento",IF(VALUE(S371)=1,"SUS.Dispositivo","SUS.Mobília"))</f>
        <v>SUS.Dispositivo</v>
      </c>
      <c r="D371" s="54" t="s">
        <v>1204</v>
      </c>
      <c r="E371" s="55" t="s">
        <v>1205</v>
      </c>
      <c r="F371" s="54" t="s">
        <v>26</v>
      </c>
      <c r="G371" s="55" t="s">
        <v>26</v>
      </c>
      <c r="H371" s="32" t="s">
        <v>26</v>
      </c>
      <c r="I371" s="53" t="s">
        <v>26</v>
      </c>
      <c r="J371" s="32" t="s">
        <v>1079</v>
      </c>
      <c r="K371" s="53" t="str">
        <f>_xlfn.CONCAT("""",B371,"""")</f>
        <v>"EQU.361"</v>
      </c>
      <c r="L371" s="32" t="s">
        <v>1068</v>
      </c>
      <c r="M371" s="53" t="str">
        <f>IFERROR(_xlfn.CONCAT(LEFT(O371,FIND(" ",O371)-1),""""),O371)</f>
        <v>"Amaciador"</v>
      </c>
      <c r="N371" s="32" t="s">
        <v>1025</v>
      </c>
      <c r="O371" s="53" t="s">
        <v>902</v>
      </c>
      <c r="P371" s="32" t="s">
        <v>1080</v>
      </c>
      <c r="Q371" s="8">
        <v>0</v>
      </c>
      <c r="R371" s="32" t="s">
        <v>1081</v>
      </c>
      <c r="S371" s="8">
        <f>IF(AND(Q371=0, U371=0), 1, 0 )</f>
        <v>1</v>
      </c>
      <c r="T371" s="32" t="s">
        <v>1082</v>
      </c>
      <c r="U371" s="8">
        <v>0</v>
      </c>
    </row>
    <row r="372" spans="1:21" ht="6" customHeight="1" x14ac:dyDescent="0.3">
      <c r="A372" s="48">
        <v>371</v>
      </c>
      <c r="B372" s="56" t="s">
        <v>391</v>
      </c>
      <c r="C372" s="34" t="str">
        <f>IF(VALUE(Q372)=1,"SUS.Equipamento",IF(VALUE(S372)=1,"SUS.Dispositivo","SUS.Mobília"))</f>
        <v>SUS.Equipamento</v>
      </c>
      <c r="D372" s="54" t="s">
        <v>1204</v>
      </c>
      <c r="E372" s="55" t="s">
        <v>1205</v>
      </c>
      <c r="F372" s="54" t="s">
        <v>26</v>
      </c>
      <c r="G372" s="55" t="s">
        <v>26</v>
      </c>
      <c r="H372" s="32" t="s">
        <v>26</v>
      </c>
      <c r="I372" s="53" t="s">
        <v>26</v>
      </c>
      <c r="J372" s="32" t="s">
        <v>1079</v>
      </c>
      <c r="K372" s="53" t="str">
        <f>_xlfn.CONCAT("""",B372,"""")</f>
        <v>"EQU.362"</v>
      </c>
      <c r="L372" s="32" t="s">
        <v>1068</v>
      </c>
      <c r="M372" s="53" t="str">
        <f>IFERROR(_xlfn.CONCAT(LEFT(O372,FIND(" ",O372)-1),""""),O372)</f>
        <v>"Aparelho"</v>
      </c>
      <c r="N372" s="32" t="s">
        <v>1025</v>
      </c>
      <c r="O372" s="53" t="s">
        <v>1051</v>
      </c>
      <c r="P372" s="32" t="s">
        <v>1080</v>
      </c>
      <c r="Q372" s="8">
        <v>1</v>
      </c>
      <c r="R372" s="32" t="s">
        <v>1081</v>
      </c>
      <c r="S372" s="8">
        <f>IF(AND(Q372=0, U372=0), 1, 0 )</f>
        <v>0</v>
      </c>
      <c r="T372" s="32" t="s">
        <v>1082</v>
      </c>
      <c r="U372" s="8">
        <v>0</v>
      </c>
    </row>
    <row r="373" spans="1:21" ht="6" customHeight="1" x14ac:dyDescent="0.3">
      <c r="A373" s="48">
        <v>372</v>
      </c>
      <c r="B373" s="56" t="s">
        <v>392</v>
      </c>
      <c r="C373" s="34" t="str">
        <f>IF(VALUE(Q373)=1,"SUS.Equipamento",IF(VALUE(S373)=1,"SUS.Dispositivo","SUS.Mobília"))</f>
        <v>SUS.Dispositivo</v>
      </c>
      <c r="D373" s="54" t="s">
        <v>1204</v>
      </c>
      <c r="E373" s="55" t="s">
        <v>1205</v>
      </c>
      <c r="F373" s="54" t="s">
        <v>26</v>
      </c>
      <c r="G373" s="55" t="s">
        <v>26</v>
      </c>
      <c r="H373" s="32" t="s">
        <v>26</v>
      </c>
      <c r="I373" s="53" t="s">
        <v>26</v>
      </c>
      <c r="J373" s="32" t="s">
        <v>1079</v>
      </c>
      <c r="K373" s="53" t="str">
        <f>_xlfn.CONCAT("""",B373,"""")</f>
        <v>"EQU.363"</v>
      </c>
      <c r="L373" s="32" t="s">
        <v>1068</v>
      </c>
      <c r="M373" s="53" t="str">
        <f>IFERROR(_xlfn.CONCAT(LEFT(O373,FIND(" ",O373)-1),""""),O373)</f>
        <v>"Balança"</v>
      </c>
      <c r="N373" s="32" t="s">
        <v>1025</v>
      </c>
      <c r="O373" s="53" t="s">
        <v>1052</v>
      </c>
      <c r="P373" s="32" t="s">
        <v>1080</v>
      </c>
      <c r="Q373" s="8">
        <v>0</v>
      </c>
      <c r="R373" s="32" t="s">
        <v>1081</v>
      </c>
      <c r="S373" s="8">
        <f>IF(AND(Q373=0, U373=0), 1, 0 )</f>
        <v>1</v>
      </c>
      <c r="T373" s="32" t="s">
        <v>1082</v>
      </c>
      <c r="U373" s="8">
        <v>0</v>
      </c>
    </row>
    <row r="374" spans="1:21" ht="6" customHeight="1" x14ac:dyDescent="0.3">
      <c r="A374" s="48">
        <v>373</v>
      </c>
      <c r="B374" s="56" t="s">
        <v>393</v>
      </c>
      <c r="C374" s="34" t="str">
        <f>IF(VALUE(Q374)=1,"SUS.Equipamento",IF(VALUE(S374)=1,"SUS.Dispositivo","SUS.Mobília"))</f>
        <v>SUS.Dispositivo</v>
      </c>
      <c r="D374" s="54" t="s">
        <v>1204</v>
      </c>
      <c r="E374" s="55" t="s">
        <v>1205</v>
      </c>
      <c r="F374" s="54" t="s">
        <v>26</v>
      </c>
      <c r="G374" s="55" t="s">
        <v>26</v>
      </c>
      <c r="H374" s="32" t="s">
        <v>26</v>
      </c>
      <c r="I374" s="53" t="s">
        <v>26</v>
      </c>
      <c r="J374" s="32" t="s">
        <v>1079</v>
      </c>
      <c r="K374" s="53" t="str">
        <f>_xlfn.CONCAT("""",B374,"""")</f>
        <v>"EQU.364"</v>
      </c>
      <c r="L374" s="32" t="s">
        <v>1068</v>
      </c>
      <c r="M374" s="53" t="str">
        <f>IFERROR(_xlfn.CONCAT(LEFT(O374,FIND(" ",O374)-1),""""),O374)</f>
        <v>"Batedeira"</v>
      </c>
      <c r="N374" s="32" t="s">
        <v>1025</v>
      </c>
      <c r="O374" s="53" t="s">
        <v>903</v>
      </c>
      <c r="P374" s="32" t="s">
        <v>1080</v>
      </c>
      <c r="Q374" s="8">
        <v>0</v>
      </c>
      <c r="R374" s="32" t="s">
        <v>1081</v>
      </c>
      <c r="S374" s="8">
        <f>IF(AND(Q374=0, U374=0), 1, 0 )</f>
        <v>1</v>
      </c>
      <c r="T374" s="32" t="s">
        <v>1082</v>
      </c>
      <c r="U374" s="8">
        <v>0</v>
      </c>
    </row>
    <row r="375" spans="1:21" ht="6" customHeight="1" x14ac:dyDescent="0.3">
      <c r="A375" s="48">
        <v>374</v>
      </c>
      <c r="B375" s="56" t="s">
        <v>394</v>
      </c>
      <c r="C375" s="34" t="str">
        <f>IF(VALUE(Q375)=1,"SUS.Equipamento",IF(VALUE(S375)=1,"SUS.Dispositivo","SUS.Mobília"))</f>
        <v>SUS.Dispositivo</v>
      </c>
      <c r="D375" s="54" t="s">
        <v>1204</v>
      </c>
      <c r="E375" s="55" t="s">
        <v>1205</v>
      </c>
      <c r="F375" s="54" t="s">
        <v>26</v>
      </c>
      <c r="G375" s="55" t="s">
        <v>26</v>
      </c>
      <c r="H375" s="32" t="s">
        <v>26</v>
      </c>
      <c r="I375" s="53" t="s">
        <v>26</v>
      </c>
      <c r="J375" s="32" t="s">
        <v>1079</v>
      </c>
      <c r="K375" s="53" t="str">
        <f>_xlfn.CONCAT("""",B375,"""")</f>
        <v>"EQU.365"</v>
      </c>
      <c r="L375" s="32" t="s">
        <v>1068</v>
      </c>
      <c r="M375" s="53" t="str">
        <f>IFERROR(_xlfn.CONCAT(LEFT(O375,FIND(" ",O375)-1),""""),O375)</f>
        <v>"Batedeira"</v>
      </c>
      <c r="N375" s="32" t="s">
        <v>1025</v>
      </c>
      <c r="O375" s="53" t="s">
        <v>904</v>
      </c>
      <c r="P375" s="32" t="s">
        <v>1080</v>
      </c>
      <c r="Q375" s="8">
        <v>0</v>
      </c>
      <c r="R375" s="32" t="s">
        <v>1081</v>
      </c>
      <c r="S375" s="8">
        <f>IF(AND(Q375=0, U375=0), 1, 0 )</f>
        <v>1</v>
      </c>
      <c r="T375" s="32" t="s">
        <v>1082</v>
      </c>
      <c r="U375" s="8">
        <v>0</v>
      </c>
    </row>
    <row r="376" spans="1:21" ht="6" customHeight="1" x14ac:dyDescent="0.3">
      <c r="A376" s="48">
        <v>375</v>
      </c>
      <c r="B376" s="56" t="s">
        <v>395</v>
      </c>
      <c r="C376" s="34" t="str">
        <f>IF(VALUE(Q376)=1,"SUS.Equipamento",IF(VALUE(S376)=1,"SUS.Dispositivo","SUS.Mobília"))</f>
        <v>SUS.Dispositivo</v>
      </c>
      <c r="D376" s="54" t="s">
        <v>1204</v>
      </c>
      <c r="E376" s="55" t="s">
        <v>1205</v>
      </c>
      <c r="F376" s="54" t="s">
        <v>26</v>
      </c>
      <c r="G376" s="55" t="s">
        <v>26</v>
      </c>
      <c r="H376" s="32" t="s">
        <v>26</v>
      </c>
      <c r="I376" s="53" t="s">
        <v>26</v>
      </c>
      <c r="J376" s="32" t="s">
        <v>1079</v>
      </c>
      <c r="K376" s="53" t="str">
        <f>_xlfn.CONCAT("""",B376,"""")</f>
        <v>"EQU.366"</v>
      </c>
      <c r="L376" s="32" t="s">
        <v>1068</v>
      </c>
      <c r="M376" s="53" t="str">
        <f>IFERROR(_xlfn.CONCAT(LEFT(O376,FIND(" ",O376)-1),""""),O376)</f>
        <v>"Código"</v>
      </c>
      <c r="N376" s="32" t="s">
        <v>1025</v>
      </c>
      <c r="O376" s="53" t="s">
        <v>741</v>
      </c>
      <c r="P376" s="32" t="s">
        <v>1080</v>
      </c>
      <c r="Q376" s="8">
        <v>0</v>
      </c>
      <c r="R376" s="32" t="s">
        <v>1081</v>
      </c>
      <c r="S376" s="8">
        <f>IF(AND(Q376=0, U376=0), 1, 0 )</f>
        <v>1</v>
      </c>
      <c r="T376" s="32" t="s">
        <v>1082</v>
      </c>
      <c r="U376" s="8">
        <v>0</v>
      </c>
    </row>
    <row r="377" spans="1:21" ht="6" customHeight="1" x14ac:dyDescent="0.3">
      <c r="A377" s="48">
        <v>376</v>
      </c>
      <c r="B377" s="56" t="s">
        <v>396</v>
      </c>
      <c r="C377" s="34" t="str">
        <f>IF(VALUE(Q377)=1,"SUS.Equipamento",IF(VALUE(S377)=1,"SUS.Dispositivo","SUS.Mobília"))</f>
        <v>SUS.Dispositivo</v>
      </c>
      <c r="D377" s="54" t="s">
        <v>1204</v>
      </c>
      <c r="E377" s="55" t="s">
        <v>1205</v>
      </c>
      <c r="F377" s="54" t="s">
        <v>26</v>
      </c>
      <c r="G377" s="55" t="s">
        <v>26</v>
      </c>
      <c r="H377" s="32" t="s">
        <v>26</v>
      </c>
      <c r="I377" s="53" t="s">
        <v>26</v>
      </c>
      <c r="J377" s="32" t="s">
        <v>1079</v>
      </c>
      <c r="K377" s="53" t="str">
        <f>_xlfn.CONCAT("""",B377,"""")</f>
        <v>"EQU.367"</v>
      </c>
      <c r="L377" s="32" t="s">
        <v>1068</v>
      </c>
      <c r="M377" s="53" t="str">
        <f>IFERROR(_xlfn.CONCAT(LEFT(O377,FIND(" ",O377)-1),""""),O377)</f>
        <v>"Cafeteira"</v>
      </c>
      <c r="N377" s="32" t="s">
        <v>1025</v>
      </c>
      <c r="O377" s="53" t="s">
        <v>905</v>
      </c>
      <c r="P377" s="32" t="s">
        <v>1080</v>
      </c>
      <c r="Q377" s="8">
        <v>0</v>
      </c>
      <c r="R377" s="32" t="s">
        <v>1081</v>
      </c>
      <c r="S377" s="8">
        <f>IF(AND(Q377=0, U377=0), 1, 0 )</f>
        <v>1</v>
      </c>
      <c r="T377" s="32" t="s">
        <v>1082</v>
      </c>
      <c r="U377" s="8">
        <v>0</v>
      </c>
    </row>
    <row r="378" spans="1:21" ht="6" customHeight="1" x14ac:dyDescent="0.3">
      <c r="A378" s="48">
        <v>377</v>
      </c>
      <c r="B378" s="56" t="s">
        <v>397</v>
      </c>
      <c r="C378" s="34" t="str">
        <f>IF(VALUE(Q378)=1,"SUS.Equipamento",IF(VALUE(S378)=1,"SUS.Dispositivo","SUS.Mobília"))</f>
        <v>SUS.Dispositivo</v>
      </c>
      <c r="D378" s="54" t="s">
        <v>1204</v>
      </c>
      <c r="E378" s="55" t="s">
        <v>1205</v>
      </c>
      <c r="F378" s="54" t="s">
        <v>26</v>
      </c>
      <c r="G378" s="55" t="s">
        <v>26</v>
      </c>
      <c r="H378" s="32" t="s">
        <v>26</v>
      </c>
      <c r="I378" s="53" t="s">
        <v>26</v>
      </c>
      <c r="J378" s="32" t="s">
        <v>1079</v>
      </c>
      <c r="K378" s="53" t="str">
        <f>_xlfn.CONCAT("""",B378,"""")</f>
        <v>"EQU.368"</v>
      </c>
      <c r="L378" s="32" t="s">
        <v>1068</v>
      </c>
      <c r="M378" s="53" t="str">
        <f>IFERROR(_xlfn.CONCAT(LEFT(O378,FIND(" ",O378)-1),""""),O378)</f>
        <v>"Cafeteira"</v>
      </c>
      <c r="N378" s="32" t="s">
        <v>1025</v>
      </c>
      <c r="O378" s="53" t="s">
        <v>906</v>
      </c>
      <c r="P378" s="32" t="s">
        <v>1080</v>
      </c>
      <c r="Q378" s="8">
        <v>0</v>
      </c>
      <c r="R378" s="32" t="s">
        <v>1081</v>
      </c>
      <c r="S378" s="8">
        <f>IF(AND(Q378=0, U378=0), 1, 0 )</f>
        <v>1</v>
      </c>
      <c r="T378" s="32" t="s">
        <v>1082</v>
      </c>
      <c r="U378" s="8">
        <v>0</v>
      </c>
    </row>
    <row r="379" spans="1:21" ht="6" customHeight="1" x14ac:dyDescent="0.3">
      <c r="A379" s="48">
        <v>378</v>
      </c>
      <c r="B379" s="56" t="s">
        <v>398</v>
      </c>
      <c r="C379" s="34" t="str">
        <f>IF(VALUE(Q379)=1,"SUS.Equipamento",IF(VALUE(S379)=1,"SUS.Dispositivo","SUS.Mobília"))</f>
        <v>SUS.Mobília</v>
      </c>
      <c r="D379" s="54" t="s">
        <v>1204</v>
      </c>
      <c r="E379" s="55" t="s">
        <v>1205</v>
      </c>
      <c r="F379" s="54" t="s">
        <v>26</v>
      </c>
      <c r="G379" s="55" t="s">
        <v>26</v>
      </c>
      <c r="H379" s="32" t="s">
        <v>1190</v>
      </c>
      <c r="I379" s="53" t="s">
        <v>1191</v>
      </c>
      <c r="J379" s="32" t="s">
        <v>1079</v>
      </c>
      <c r="K379" s="53" t="str">
        <f>_xlfn.CONCAT("""",B379,"""")</f>
        <v>"EQU.369"</v>
      </c>
      <c r="L379" s="32" t="s">
        <v>1068</v>
      </c>
      <c r="M379" s="53" t="str">
        <f>IFERROR(_xlfn.CONCAT(LEFT(O379,FIND(" ",O379)-1),""""),O379)</f>
        <v>"Carro"</v>
      </c>
      <c r="N379" s="32" t="s">
        <v>1025</v>
      </c>
      <c r="O379" s="53" t="s">
        <v>907</v>
      </c>
      <c r="P379" s="32" t="s">
        <v>1080</v>
      </c>
      <c r="Q379" s="8">
        <v>0</v>
      </c>
      <c r="R379" s="32" t="s">
        <v>1081</v>
      </c>
      <c r="S379" s="8">
        <f>IF(AND(Q379=0, U379=0), 1, 0 )</f>
        <v>0</v>
      </c>
      <c r="T379" s="32" t="s">
        <v>1082</v>
      </c>
      <c r="U379" s="8">
        <v>1</v>
      </c>
    </row>
    <row r="380" spans="1:21" ht="6" customHeight="1" x14ac:dyDescent="0.3">
      <c r="A380" s="48">
        <v>379</v>
      </c>
      <c r="B380" s="56" t="s">
        <v>399</v>
      </c>
      <c r="C380" s="34" t="str">
        <f>IF(VALUE(Q380)=1,"SUS.Equipamento",IF(VALUE(S380)=1,"SUS.Dispositivo","SUS.Mobília"))</f>
        <v>SUS.Mobília</v>
      </c>
      <c r="D380" s="54" t="s">
        <v>1204</v>
      </c>
      <c r="E380" s="55" t="s">
        <v>1205</v>
      </c>
      <c r="F380" s="54" t="s">
        <v>26</v>
      </c>
      <c r="G380" s="55" t="s">
        <v>26</v>
      </c>
      <c r="H380" s="32" t="s">
        <v>1190</v>
      </c>
      <c r="I380" s="53" t="s">
        <v>1191</v>
      </c>
      <c r="J380" s="32" t="s">
        <v>1079</v>
      </c>
      <c r="K380" s="53" t="str">
        <f>_xlfn.CONCAT("""",B380,"""")</f>
        <v>"EQU.370"</v>
      </c>
      <c r="L380" s="32" t="s">
        <v>1068</v>
      </c>
      <c r="M380" s="53" t="str">
        <f>IFERROR(_xlfn.CONCAT(LEFT(O380,FIND(" ",O380)-1),""""),O380)</f>
        <v>"Carro"</v>
      </c>
      <c r="N380" s="32" t="s">
        <v>1025</v>
      </c>
      <c r="O380" s="53" t="s">
        <v>908</v>
      </c>
      <c r="P380" s="32" t="s">
        <v>1080</v>
      </c>
      <c r="Q380" s="8">
        <v>0</v>
      </c>
      <c r="R380" s="32" t="s">
        <v>1081</v>
      </c>
      <c r="S380" s="8">
        <f>IF(AND(Q380=0, U380=0), 1, 0 )</f>
        <v>0</v>
      </c>
      <c r="T380" s="32" t="s">
        <v>1082</v>
      </c>
      <c r="U380" s="8">
        <v>1</v>
      </c>
    </row>
    <row r="381" spans="1:21" ht="6" customHeight="1" x14ac:dyDescent="0.3">
      <c r="A381" s="48">
        <v>380</v>
      </c>
      <c r="B381" s="56" t="s">
        <v>400</v>
      </c>
      <c r="C381" s="34" t="str">
        <f>IF(VALUE(Q381)=1,"SUS.Equipamento",IF(VALUE(S381)=1,"SUS.Dispositivo","SUS.Mobília"))</f>
        <v>SUS.Dispositivo</v>
      </c>
      <c r="D381" s="54" t="s">
        <v>1204</v>
      </c>
      <c r="E381" s="55" t="s">
        <v>1205</v>
      </c>
      <c r="F381" s="54" t="s">
        <v>26</v>
      </c>
      <c r="G381" s="55" t="s">
        <v>26</v>
      </c>
      <c r="H381" s="32" t="s">
        <v>26</v>
      </c>
      <c r="I381" s="53" t="s">
        <v>26</v>
      </c>
      <c r="J381" s="32" t="s">
        <v>1079</v>
      </c>
      <c r="K381" s="53" t="str">
        <f>_xlfn.CONCAT("""",B381,"""")</f>
        <v>"EQU.371"</v>
      </c>
      <c r="L381" s="32" t="s">
        <v>1068</v>
      </c>
      <c r="M381" s="53" t="str">
        <f>IFERROR(_xlfn.CONCAT(LEFT(O381,FIND(" ",O381)-1),""""),O381)</f>
        <v>"Centrífuga"</v>
      </c>
      <c r="N381" s="32" t="s">
        <v>1025</v>
      </c>
      <c r="O381" s="53" t="s">
        <v>1053</v>
      </c>
      <c r="P381" s="32" t="s">
        <v>1080</v>
      </c>
      <c r="Q381" s="8">
        <v>0</v>
      </c>
      <c r="R381" s="32" t="s">
        <v>1081</v>
      </c>
      <c r="S381" s="8">
        <f>IF(AND(Q381=0, U381=0), 1, 0 )</f>
        <v>1</v>
      </c>
      <c r="T381" s="32" t="s">
        <v>1082</v>
      </c>
      <c r="U381" s="8">
        <v>0</v>
      </c>
    </row>
    <row r="382" spans="1:21" ht="6" customHeight="1" x14ac:dyDescent="0.3">
      <c r="A382" s="48">
        <v>381</v>
      </c>
      <c r="B382" s="56" t="s">
        <v>401</v>
      </c>
      <c r="C382" s="34" t="str">
        <f>IF(VALUE(Q382)=1,"SUS.Equipamento",IF(VALUE(S382)=1,"SUS.Dispositivo","SUS.Mobília"))</f>
        <v>SUS.Dispositivo</v>
      </c>
      <c r="D382" s="54" t="s">
        <v>1204</v>
      </c>
      <c r="E382" s="55" t="s">
        <v>1205</v>
      </c>
      <c r="F382" s="54" t="s">
        <v>26</v>
      </c>
      <c r="G382" s="55" t="s">
        <v>26</v>
      </c>
      <c r="H382" s="32" t="s">
        <v>26</v>
      </c>
      <c r="I382" s="53" t="s">
        <v>26</v>
      </c>
      <c r="J382" s="32" t="s">
        <v>1079</v>
      </c>
      <c r="K382" s="53" t="str">
        <f>_xlfn.CONCAT("""",B382,"""")</f>
        <v>"EQU.372"</v>
      </c>
      <c r="L382" s="32" t="s">
        <v>1068</v>
      </c>
      <c r="M382" s="53" t="str">
        <f>IFERROR(_xlfn.CONCAT(LEFT(O382,FIND(" ",O382)-1),""""),O382)</f>
        <v>"Chapa"</v>
      </c>
      <c r="N382" s="32" t="s">
        <v>1025</v>
      </c>
      <c r="O382" s="53" t="s">
        <v>909</v>
      </c>
      <c r="P382" s="32" t="s">
        <v>1080</v>
      </c>
      <c r="Q382" s="8">
        <v>0</v>
      </c>
      <c r="R382" s="32" t="s">
        <v>1081</v>
      </c>
      <c r="S382" s="8">
        <f>IF(AND(Q382=0, U382=0), 1, 0 )</f>
        <v>1</v>
      </c>
      <c r="T382" s="32" t="s">
        <v>1082</v>
      </c>
      <c r="U382" s="8">
        <v>0</v>
      </c>
    </row>
    <row r="383" spans="1:21" ht="6" customHeight="1" x14ac:dyDescent="0.3">
      <c r="A383" s="48">
        <v>382</v>
      </c>
      <c r="B383" s="56" t="s">
        <v>402</v>
      </c>
      <c r="C383" s="34" t="str">
        <f>IF(VALUE(Q383)=1,"SUS.Equipamento",IF(VALUE(S383)=1,"SUS.Dispositivo","SUS.Mobília"))</f>
        <v>SUS.Dispositivo</v>
      </c>
      <c r="D383" s="54" t="s">
        <v>1204</v>
      </c>
      <c r="E383" s="55" t="s">
        <v>1205</v>
      </c>
      <c r="F383" s="54" t="s">
        <v>26</v>
      </c>
      <c r="G383" s="55" t="s">
        <v>26</v>
      </c>
      <c r="H383" s="32" t="s">
        <v>26</v>
      </c>
      <c r="I383" s="53" t="s">
        <v>26</v>
      </c>
      <c r="J383" s="32" t="s">
        <v>1079</v>
      </c>
      <c r="K383" s="53" t="str">
        <f>_xlfn.CONCAT("""",B383,"""")</f>
        <v>"EQU.373"</v>
      </c>
      <c r="L383" s="32" t="s">
        <v>1068</v>
      </c>
      <c r="M383" s="53" t="str">
        <f>IFERROR(_xlfn.CONCAT(LEFT(O383,FIND(" ",O383)-1),""""),O383)</f>
        <v>"Descascador"</v>
      </c>
      <c r="N383" s="32" t="s">
        <v>1025</v>
      </c>
      <c r="O383" s="53" t="s">
        <v>910</v>
      </c>
      <c r="P383" s="32" t="s">
        <v>1080</v>
      </c>
      <c r="Q383" s="8">
        <v>0</v>
      </c>
      <c r="R383" s="32" t="s">
        <v>1081</v>
      </c>
      <c r="S383" s="8">
        <f>IF(AND(Q383=0, U383=0), 1, 0 )</f>
        <v>1</v>
      </c>
      <c r="T383" s="32" t="s">
        <v>1082</v>
      </c>
      <c r="U383" s="8">
        <v>0</v>
      </c>
    </row>
    <row r="384" spans="1:21" ht="6" customHeight="1" x14ac:dyDescent="0.3">
      <c r="A384" s="48">
        <v>383</v>
      </c>
      <c r="B384" s="56" t="s">
        <v>403</v>
      </c>
      <c r="C384" s="34" t="str">
        <f>IF(VALUE(Q384)=1,"SUS.Equipamento",IF(VALUE(S384)=1,"SUS.Dispositivo","SUS.Mobília"))</f>
        <v>SUS.Dispositivo</v>
      </c>
      <c r="D384" s="54" t="s">
        <v>1204</v>
      </c>
      <c r="E384" s="55" t="s">
        <v>1205</v>
      </c>
      <c r="F384" s="54" t="s">
        <v>26</v>
      </c>
      <c r="G384" s="55" t="s">
        <v>26</v>
      </c>
      <c r="H384" s="32" t="s">
        <v>26</v>
      </c>
      <c r="I384" s="53" t="s">
        <v>26</v>
      </c>
      <c r="J384" s="32" t="s">
        <v>1079</v>
      </c>
      <c r="K384" s="53" t="str">
        <f>_xlfn.CONCAT("""",B384,"""")</f>
        <v>"EQU.374"</v>
      </c>
      <c r="L384" s="32" t="s">
        <v>1068</v>
      </c>
      <c r="M384" s="53" t="str">
        <f>IFERROR(_xlfn.CONCAT(LEFT(O384,FIND(" ",O384)-1),""""),O384)</f>
        <v>"Desumidificador"</v>
      </c>
      <c r="N384" s="32" t="s">
        <v>1025</v>
      </c>
      <c r="O384" s="53" t="s">
        <v>911</v>
      </c>
      <c r="P384" s="32" t="s">
        <v>1080</v>
      </c>
      <c r="Q384" s="8">
        <v>0</v>
      </c>
      <c r="R384" s="32" t="s">
        <v>1081</v>
      </c>
      <c r="S384" s="8">
        <f>IF(AND(Q384=0, U384=0), 1, 0 )</f>
        <v>1</v>
      </c>
      <c r="T384" s="32" t="s">
        <v>1082</v>
      </c>
      <c r="U384" s="8">
        <v>0</v>
      </c>
    </row>
    <row r="385" spans="1:21" ht="6" customHeight="1" x14ac:dyDescent="0.3">
      <c r="A385" s="48">
        <v>384</v>
      </c>
      <c r="B385" s="56" t="s">
        <v>404</v>
      </c>
      <c r="C385" s="34" t="str">
        <f>IF(VALUE(Q385)=1,"SUS.Equipamento",IF(VALUE(S385)=1,"SUS.Dispositivo","SUS.Mobília"))</f>
        <v>SUS.Dispositivo</v>
      </c>
      <c r="D385" s="54" t="s">
        <v>1204</v>
      </c>
      <c r="E385" s="55" t="s">
        <v>1205</v>
      </c>
      <c r="F385" s="54" t="s">
        <v>26</v>
      </c>
      <c r="G385" s="55" t="s">
        <v>26</v>
      </c>
      <c r="H385" s="32" t="s">
        <v>26</v>
      </c>
      <c r="I385" s="53" t="s">
        <v>26</v>
      </c>
      <c r="J385" s="32" t="s">
        <v>1079</v>
      </c>
      <c r="K385" s="53" t="str">
        <f>_xlfn.CONCAT("""",B385,"""")</f>
        <v>"EQU.375"</v>
      </c>
      <c r="L385" s="32" t="s">
        <v>1068</v>
      </c>
      <c r="M385" s="53" t="str">
        <f>IFERROR(_xlfn.CONCAT(LEFT(O385,FIND(" ",O385)-1),""""),O385)</f>
        <v>"Estornador"</v>
      </c>
      <c r="N385" s="32" t="s">
        <v>1025</v>
      </c>
      <c r="O385" s="53" t="s">
        <v>912</v>
      </c>
      <c r="P385" s="32" t="s">
        <v>1080</v>
      </c>
      <c r="Q385" s="8">
        <v>0</v>
      </c>
      <c r="R385" s="32" t="s">
        <v>1081</v>
      </c>
      <c r="S385" s="8">
        <f>IF(AND(Q385=0, U385=0), 1, 0 )</f>
        <v>1</v>
      </c>
      <c r="T385" s="32" t="s">
        <v>1082</v>
      </c>
      <c r="U385" s="8">
        <v>0</v>
      </c>
    </row>
    <row r="386" spans="1:21" ht="6" customHeight="1" x14ac:dyDescent="0.3">
      <c r="A386" s="48">
        <v>385</v>
      </c>
      <c r="B386" s="56" t="s">
        <v>405</v>
      </c>
      <c r="C386" s="34" t="str">
        <f>IF(VALUE(Q386)=1,"SUS.Equipamento",IF(VALUE(S386)=1,"SUS.Dispositivo","SUS.Mobília"))</f>
        <v>SUS.Equipamento</v>
      </c>
      <c r="D386" s="54" t="s">
        <v>1204</v>
      </c>
      <c r="E386" s="55" t="s">
        <v>1205</v>
      </c>
      <c r="F386" s="54" t="s">
        <v>26</v>
      </c>
      <c r="G386" s="55" t="s">
        <v>26</v>
      </c>
      <c r="H386" s="32" t="s">
        <v>26</v>
      </c>
      <c r="I386" s="53" t="s">
        <v>26</v>
      </c>
      <c r="J386" s="32" t="s">
        <v>1079</v>
      </c>
      <c r="K386" s="53" t="str">
        <f>_xlfn.CONCAT("""",B386,"""")</f>
        <v>"EQU.376"</v>
      </c>
      <c r="L386" s="32" t="s">
        <v>1068</v>
      </c>
      <c r="M386" s="53" t="str">
        <f>IFERROR(_xlfn.CONCAT(LEFT(O386,FIND(" ",O386)-1),""""),O386)</f>
        <v>"Espectrofotômetro"</v>
      </c>
      <c r="N386" s="32" t="s">
        <v>1025</v>
      </c>
      <c r="O386" s="53" t="s">
        <v>913</v>
      </c>
      <c r="P386" s="32" t="s">
        <v>1080</v>
      </c>
      <c r="Q386" s="8">
        <v>1</v>
      </c>
      <c r="R386" s="32" t="s">
        <v>1081</v>
      </c>
      <c r="S386" s="8">
        <f>IF(AND(Q386=0, U386=0), 1, 0 )</f>
        <v>0</v>
      </c>
      <c r="T386" s="32" t="s">
        <v>1082</v>
      </c>
      <c r="U386" s="8">
        <v>0</v>
      </c>
    </row>
    <row r="387" spans="1:21" ht="6" customHeight="1" x14ac:dyDescent="0.3">
      <c r="A387" s="48">
        <v>386</v>
      </c>
      <c r="B387" s="56" t="s">
        <v>406</v>
      </c>
      <c r="C387" s="34" t="str">
        <f>IF(VALUE(Q387)=1,"SUS.Equipamento",IF(VALUE(S387)=1,"SUS.Dispositivo","SUS.Mobília"))</f>
        <v>SUS.Dispositivo</v>
      </c>
      <c r="D387" s="54" t="s">
        <v>1204</v>
      </c>
      <c r="E387" s="55" t="s">
        <v>1205</v>
      </c>
      <c r="F387" s="54" t="s">
        <v>26</v>
      </c>
      <c r="G387" s="55" t="s">
        <v>26</v>
      </c>
      <c r="H387" s="32" t="s">
        <v>26</v>
      </c>
      <c r="I387" s="53" t="s">
        <v>26</v>
      </c>
      <c r="J387" s="32" t="s">
        <v>1079</v>
      </c>
      <c r="K387" s="53" t="str">
        <f>_xlfn.CONCAT("""",B387,"""")</f>
        <v>"EQU.377"</v>
      </c>
      <c r="L387" s="32" t="s">
        <v>1068</v>
      </c>
      <c r="M387" s="53" t="str">
        <f>IFERROR(_xlfn.CONCAT(LEFT(O387,FIND(" ",O387)-1),""""),O387)</f>
        <v>"Extrator"</v>
      </c>
      <c r="N387" s="32" t="s">
        <v>1025</v>
      </c>
      <c r="O387" s="53" t="s">
        <v>914</v>
      </c>
      <c r="P387" s="32" t="s">
        <v>1080</v>
      </c>
      <c r="Q387" s="8">
        <v>0</v>
      </c>
      <c r="R387" s="32" t="s">
        <v>1081</v>
      </c>
      <c r="S387" s="8">
        <f>IF(AND(Q387=0, U387=0), 1, 0 )</f>
        <v>1</v>
      </c>
      <c r="T387" s="32" t="s">
        <v>1082</v>
      </c>
      <c r="U387" s="8">
        <v>0</v>
      </c>
    </row>
    <row r="388" spans="1:21" ht="6" customHeight="1" x14ac:dyDescent="0.3">
      <c r="A388" s="48">
        <v>387</v>
      </c>
      <c r="B388" s="56" t="s">
        <v>407</v>
      </c>
      <c r="C388" s="34" t="str">
        <f>IF(VALUE(Q388)=1,"SUS.Equipamento",IF(VALUE(S388)=1,"SUS.Dispositivo","SUS.Mobília"))</f>
        <v>SUS.Dispositivo</v>
      </c>
      <c r="D388" s="54" t="s">
        <v>1204</v>
      </c>
      <c r="E388" s="55" t="s">
        <v>1205</v>
      </c>
      <c r="F388" s="54" t="s">
        <v>26</v>
      </c>
      <c r="G388" s="55" t="s">
        <v>26</v>
      </c>
      <c r="H388" s="32" t="s">
        <v>26</v>
      </c>
      <c r="I388" s="53" t="s">
        <v>26</v>
      </c>
      <c r="J388" s="32" t="s">
        <v>1079</v>
      </c>
      <c r="K388" s="53" t="str">
        <f>_xlfn.CONCAT("""",B388,"""")</f>
        <v>"EQU.378"</v>
      </c>
      <c r="L388" s="32" t="s">
        <v>1068</v>
      </c>
      <c r="M388" s="53" t="str">
        <f>IFERROR(_xlfn.CONCAT(LEFT(O388,FIND(" ",O388)-1),""""),O388)</f>
        <v>"Filtro"</v>
      </c>
      <c r="N388" s="32" t="s">
        <v>1025</v>
      </c>
      <c r="O388" s="53" t="s">
        <v>915</v>
      </c>
      <c r="P388" s="32" t="s">
        <v>1080</v>
      </c>
      <c r="Q388" s="8">
        <v>0</v>
      </c>
      <c r="R388" s="32" t="s">
        <v>1081</v>
      </c>
      <c r="S388" s="8">
        <f>IF(AND(Q388=0, U388=0), 1, 0 )</f>
        <v>1</v>
      </c>
      <c r="T388" s="32" t="s">
        <v>1082</v>
      </c>
      <c r="U388" s="8">
        <v>0</v>
      </c>
    </row>
    <row r="389" spans="1:21" ht="6" customHeight="1" x14ac:dyDescent="0.3">
      <c r="A389" s="48">
        <v>388</v>
      </c>
      <c r="B389" s="56" t="s">
        <v>408</v>
      </c>
      <c r="C389" s="34" t="str">
        <f>IF(VALUE(Q389)=1,"SUS.Equipamento",IF(VALUE(S389)=1,"SUS.Dispositivo","SUS.Mobília"))</f>
        <v>SUS.Equipamento</v>
      </c>
      <c r="D389" s="54" t="s">
        <v>1204</v>
      </c>
      <c r="E389" s="55" t="s">
        <v>1205</v>
      </c>
      <c r="F389" s="54" t="s">
        <v>26</v>
      </c>
      <c r="G389" s="55" t="s">
        <v>26</v>
      </c>
      <c r="H389" s="32" t="s">
        <v>26</v>
      </c>
      <c r="I389" s="53" t="s">
        <v>26</v>
      </c>
      <c r="J389" s="32" t="s">
        <v>1079</v>
      </c>
      <c r="K389" s="53" t="str">
        <f>_xlfn.CONCAT("""",B389,"""")</f>
        <v>"EQU.379"</v>
      </c>
      <c r="L389" s="32" t="s">
        <v>1068</v>
      </c>
      <c r="M389" s="53" t="str">
        <f>IFERROR(_xlfn.CONCAT(LEFT(O389,FIND(" ",O389)-1),""""),O389)</f>
        <v>"Fogão"</v>
      </c>
      <c r="N389" s="32" t="s">
        <v>1025</v>
      </c>
      <c r="O389" s="53" t="s">
        <v>916</v>
      </c>
      <c r="P389" s="32" t="s">
        <v>1080</v>
      </c>
      <c r="Q389" s="8">
        <v>1</v>
      </c>
      <c r="R389" s="32" t="s">
        <v>1081</v>
      </c>
      <c r="S389" s="8">
        <f>IF(AND(Q389=0, U389=0), 1, 0 )</f>
        <v>0</v>
      </c>
      <c r="T389" s="32" t="s">
        <v>1082</v>
      </c>
      <c r="U389" s="8">
        <v>0</v>
      </c>
    </row>
    <row r="390" spans="1:21" ht="6" customHeight="1" x14ac:dyDescent="0.3">
      <c r="A390" s="48">
        <v>389</v>
      </c>
      <c r="B390" s="56" t="s">
        <v>409</v>
      </c>
      <c r="C390" s="34" t="str">
        <f>IF(VALUE(Q390)=1,"SUS.Equipamento",IF(VALUE(S390)=1,"SUS.Dispositivo","SUS.Mobília"))</f>
        <v>SUS.Equipamento</v>
      </c>
      <c r="D390" s="54" t="s">
        <v>1204</v>
      </c>
      <c r="E390" s="55" t="s">
        <v>1205</v>
      </c>
      <c r="F390" s="54" t="s">
        <v>26</v>
      </c>
      <c r="G390" s="55" t="s">
        <v>26</v>
      </c>
      <c r="H390" s="32" t="s">
        <v>26</v>
      </c>
      <c r="I390" s="53" t="s">
        <v>26</v>
      </c>
      <c r="J390" s="32" t="s">
        <v>1079</v>
      </c>
      <c r="K390" s="53" t="str">
        <f>_xlfn.CONCAT("""",B390,"""")</f>
        <v>"EQU.380"</v>
      </c>
      <c r="L390" s="32" t="s">
        <v>1068</v>
      </c>
      <c r="M390" s="53" t="str">
        <f>IFERROR(_xlfn.CONCAT(LEFT(O390,FIND(" ",O390)-1),""""),O390)</f>
        <v>"Fogão"</v>
      </c>
      <c r="N390" s="32" t="s">
        <v>1025</v>
      </c>
      <c r="O390" s="53" t="s">
        <v>917</v>
      </c>
      <c r="P390" s="32" t="s">
        <v>1080</v>
      </c>
      <c r="Q390" s="8">
        <v>1</v>
      </c>
      <c r="R390" s="32" t="s">
        <v>1081</v>
      </c>
      <c r="S390" s="8">
        <f>IF(AND(Q390=0, U390=0), 1, 0 )</f>
        <v>0</v>
      </c>
      <c r="T390" s="32" t="s">
        <v>1082</v>
      </c>
      <c r="U390" s="8">
        <v>0</v>
      </c>
    </row>
    <row r="391" spans="1:21" ht="6" customHeight="1" x14ac:dyDescent="0.3">
      <c r="A391" s="48">
        <v>390</v>
      </c>
      <c r="B391" s="56" t="s">
        <v>410</v>
      </c>
      <c r="C391" s="34" t="str">
        <f>IF(VALUE(Q391)=1,"SUS.Equipamento",IF(VALUE(S391)=1,"SUS.Dispositivo","SUS.Mobília"))</f>
        <v>SUS.Equipamento</v>
      </c>
      <c r="D391" s="54" t="s">
        <v>1204</v>
      </c>
      <c r="E391" s="55" t="s">
        <v>1205</v>
      </c>
      <c r="F391" s="54" t="s">
        <v>26</v>
      </c>
      <c r="G391" s="55" t="s">
        <v>26</v>
      </c>
      <c r="H391" s="32" t="s">
        <v>26</v>
      </c>
      <c r="I391" s="53" t="s">
        <v>26</v>
      </c>
      <c r="J391" s="32" t="s">
        <v>1079</v>
      </c>
      <c r="K391" s="53" t="str">
        <f>_xlfn.CONCAT("""",B391,"""")</f>
        <v>"EQU.381"</v>
      </c>
      <c r="L391" s="32" t="s">
        <v>1068</v>
      </c>
      <c r="M391" s="53" t="str">
        <f>IFERROR(_xlfn.CONCAT(LEFT(O391,FIND(" ",O391)-1),""""),O391)</f>
        <v>"Forno"</v>
      </c>
      <c r="N391" s="32" t="s">
        <v>1025</v>
      </c>
      <c r="O391" s="53" t="s">
        <v>918</v>
      </c>
      <c r="P391" s="32" t="s">
        <v>1080</v>
      </c>
      <c r="Q391" s="8">
        <v>1</v>
      </c>
      <c r="R391" s="32" t="s">
        <v>1081</v>
      </c>
      <c r="S391" s="8">
        <f>IF(AND(Q391=0, U391=0), 1, 0 )</f>
        <v>0</v>
      </c>
      <c r="T391" s="32" t="s">
        <v>1082</v>
      </c>
      <c r="U391" s="8">
        <v>0</v>
      </c>
    </row>
    <row r="392" spans="1:21" ht="6" customHeight="1" x14ac:dyDescent="0.3">
      <c r="A392" s="48">
        <v>391</v>
      </c>
      <c r="B392" s="56" t="s">
        <v>411</v>
      </c>
      <c r="C392" s="34" t="str">
        <f>IF(VALUE(Q392)=1,"SUS.Equipamento",IF(VALUE(S392)=1,"SUS.Dispositivo","SUS.Mobília"))</f>
        <v>SUS.Equipamento</v>
      </c>
      <c r="D392" s="54" t="s">
        <v>1204</v>
      </c>
      <c r="E392" s="55" t="s">
        <v>1205</v>
      </c>
      <c r="F392" s="54" t="s">
        <v>26</v>
      </c>
      <c r="G392" s="55" t="s">
        <v>26</v>
      </c>
      <c r="H392" s="32" t="s">
        <v>26</v>
      </c>
      <c r="I392" s="53" t="s">
        <v>26</v>
      </c>
      <c r="J392" s="32" t="s">
        <v>1079</v>
      </c>
      <c r="K392" s="53" t="str">
        <f>_xlfn.CONCAT("""",B392,"""")</f>
        <v>"EQU.382"</v>
      </c>
      <c r="L392" s="32" t="s">
        <v>1068</v>
      </c>
      <c r="M392" s="53" t="str">
        <f>IFERROR(_xlfn.CONCAT(LEFT(O392,FIND(" ",O392)-1),""""),O392)</f>
        <v>"Forno"</v>
      </c>
      <c r="N392" s="32" t="s">
        <v>1025</v>
      </c>
      <c r="O392" s="53" t="s">
        <v>919</v>
      </c>
      <c r="P392" s="32" t="s">
        <v>1080</v>
      </c>
      <c r="Q392" s="8">
        <v>1</v>
      </c>
      <c r="R392" s="32" t="s">
        <v>1081</v>
      </c>
      <c r="S392" s="8">
        <f>IF(AND(Q392=0, U392=0), 1, 0 )</f>
        <v>0</v>
      </c>
      <c r="T392" s="32" t="s">
        <v>1082</v>
      </c>
      <c r="U392" s="8">
        <v>0</v>
      </c>
    </row>
    <row r="393" spans="1:21" ht="6" customHeight="1" x14ac:dyDescent="0.3">
      <c r="A393" s="48">
        <v>392</v>
      </c>
      <c r="B393" s="56" t="s">
        <v>412</v>
      </c>
      <c r="C393" s="34" t="str">
        <f>IF(VALUE(Q393)=1,"SUS.Equipamento",IF(VALUE(S393)=1,"SUS.Dispositivo","SUS.Mobília"))</f>
        <v>SUS.Equipamento</v>
      </c>
      <c r="D393" s="54" t="s">
        <v>1204</v>
      </c>
      <c r="E393" s="55" t="s">
        <v>1205</v>
      </c>
      <c r="F393" s="54" t="s">
        <v>26</v>
      </c>
      <c r="G393" s="55" t="s">
        <v>26</v>
      </c>
      <c r="H393" s="32" t="s">
        <v>26</v>
      </c>
      <c r="I393" s="53" t="s">
        <v>26</v>
      </c>
      <c r="J393" s="32" t="s">
        <v>1079</v>
      </c>
      <c r="K393" s="53" t="str">
        <f>_xlfn.CONCAT("""",B393,"""")</f>
        <v>"EQU.383"</v>
      </c>
      <c r="L393" s="32" t="s">
        <v>1068</v>
      </c>
      <c r="M393" s="53" t="str">
        <f>IFERROR(_xlfn.CONCAT(LEFT(O393,FIND(" ",O393)-1),""""),O393)</f>
        <v>"Forno"</v>
      </c>
      <c r="N393" s="32" t="s">
        <v>1025</v>
      </c>
      <c r="O393" s="53" t="s">
        <v>1054</v>
      </c>
      <c r="P393" s="32" t="s">
        <v>1080</v>
      </c>
      <c r="Q393" s="8">
        <v>1</v>
      </c>
      <c r="R393" s="32" t="s">
        <v>1081</v>
      </c>
      <c r="S393" s="8">
        <f>IF(AND(Q393=0, U393=0), 1, 0 )</f>
        <v>0</v>
      </c>
      <c r="T393" s="32" t="s">
        <v>1082</v>
      </c>
      <c r="U393" s="8">
        <v>0</v>
      </c>
    </row>
    <row r="394" spans="1:21" ht="6" customHeight="1" x14ac:dyDescent="0.3">
      <c r="A394" s="48">
        <v>393</v>
      </c>
      <c r="B394" s="56" t="s">
        <v>413</v>
      </c>
      <c r="C394" s="34" t="str">
        <f>IF(VALUE(Q394)=1,"SUS.Equipamento",IF(VALUE(S394)=1,"SUS.Dispositivo","SUS.Mobília"))</f>
        <v>SUS.Equipamento</v>
      </c>
      <c r="D394" s="54" t="s">
        <v>1204</v>
      </c>
      <c r="E394" s="55" t="s">
        <v>1205</v>
      </c>
      <c r="F394" s="54" t="s">
        <v>26</v>
      </c>
      <c r="G394" s="55" t="s">
        <v>26</v>
      </c>
      <c r="H394" s="32" t="s">
        <v>26</v>
      </c>
      <c r="I394" s="53" t="s">
        <v>26</v>
      </c>
      <c r="J394" s="32" t="s">
        <v>1079</v>
      </c>
      <c r="K394" s="53" t="str">
        <f>_xlfn.CONCAT("""",B394,"""")</f>
        <v>"EQU.384"</v>
      </c>
      <c r="L394" s="32" t="s">
        <v>1068</v>
      </c>
      <c r="M394" s="53" t="str">
        <f>IFERROR(_xlfn.CONCAT(LEFT(O394,FIND(" ",O394)-1),""""),O394)</f>
        <v>"Fritadeira"</v>
      </c>
      <c r="N394" s="32" t="s">
        <v>1025</v>
      </c>
      <c r="O394" s="53" t="s">
        <v>920</v>
      </c>
      <c r="P394" s="32" t="s">
        <v>1080</v>
      </c>
      <c r="Q394" s="8">
        <v>1</v>
      </c>
      <c r="R394" s="32" t="s">
        <v>1081</v>
      </c>
      <c r="S394" s="8">
        <f>IF(AND(Q394=0, U394=0), 1, 0 )</f>
        <v>0</v>
      </c>
      <c r="T394" s="32" t="s">
        <v>1082</v>
      </c>
      <c r="U394" s="8">
        <v>0</v>
      </c>
    </row>
    <row r="395" spans="1:21" ht="6" customHeight="1" x14ac:dyDescent="0.3">
      <c r="A395" s="48">
        <v>394</v>
      </c>
      <c r="B395" s="56" t="s">
        <v>414</v>
      </c>
      <c r="C395" s="34" t="str">
        <f>IF(VALUE(Q395)=1,"SUS.Equipamento",IF(VALUE(S395)=1,"SUS.Dispositivo","SUS.Mobília"))</f>
        <v>SUS.Equipamento</v>
      </c>
      <c r="D395" s="54" t="s">
        <v>1204</v>
      </c>
      <c r="E395" s="55" t="s">
        <v>1205</v>
      </c>
      <c r="F395" s="54" t="s">
        <v>26</v>
      </c>
      <c r="G395" s="55" t="s">
        <v>26</v>
      </c>
      <c r="H395" s="32" t="s">
        <v>26</v>
      </c>
      <c r="I395" s="53" t="s">
        <v>26</v>
      </c>
      <c r="J395" s="32" t="s">
        <v>1079</v>
      </c>
      <c r="K395" s="53" t="str">
        <f>_xlfn.CONCAT("""",B395,"""")</f>
        <v>"EQU.385"</v>
      </c>
      <c r="L395" s="32" t="s">
        <v>1068</v>
      </c>
      <c r="M395" s="53" t="str">
        <f>IFERROR(_xlfn.CONCAT(LEFT(O395,FIND(" ",O395)-1),""""),O395)</f>
        <v>"Geladeira"</v>
      </c>
      <c r="N395" s="32" t="s">
        <v>1025</v>
      </c>
      <c r="O395" s="53" t="s">
        <v>921</v>
      </c>
      <c r="P395" s="32" t="s">
        <v>1080</v>
      </c>
      <c r="Q395" s="8">
        <v>1</v>
      </c>
      <c r="R395" s="32" t="s">
        <v>1081</v>
      </c>
      <c r="S395" s="8">
        <f>IF(AND(Q395=0, U395=0), 1, 0 )</f>
        <v>0</v>
      </c>
      <c r="T395" s="32" t="s">
        <v>1082</v>
      </c>
      <c r="U395" s="8">
        <v>0</v>
      </c>
    </row>
    <row r="396" spans="1:21" ht="6" customHeight="1" x14ac:dyDescent="0.3">
      <c r="A396" s="48">
        <v>395</v>
      </c>
      <c r="B396" s="56" t="s">
        <v>415</v>
      </c>
      <c r="C396" s="34" t="str">
        <f>IF(VALUE(Q396)=1,"SUS.Equipamento",IF(VALUE(S396)=1,"SUS.Dispositivo","SUS.Mobília"))</f>
        <v>SUS.Equipamento</v>
      </c>
      <c r="D396" s="54" t="s">
        <v>1204</v>
      </c>
      <c r="E396" s="55" t="s">
        <v>1205</v>
      </c>
      <c r="F396" s="54" t="s">
        <v>26</v>
      </c>
      <c r="G396" s="55" t="s">
        <v>26</v>
      </c>
      <c r="H396" s="32" t="s">
        <v>26</v>
      </c>
      <c r="I396" s="53" t="s">
        <v>26</v>
      </c>
      <c r="J396" s="32" t="s">
        <v>1079</v>
      </c>
      <c r="K396" s="53" t="str">
        <f>_xlfn.CONCAT("""",B396,"""")</f>
        <v>"EQU.386"</v>
      </c>
      <c r="L396" s="32" t="s">
        <v>1068</v>
      </c>
      <c r="M396" s="53" t="str">
        <f>IFERROR(_xlfn.CONCAT(LEFT(O396,FIND(" ",O396)-1),""""),O396)</f>
        <v>"Lavadora"</v>
      </c>
      <c r="N396" s="32" t="s">
        <v>1025</v>
      </c>
      <c r="O396" s="53" t="s">
        <v>922</v>
      </c>
      <c r="P396" s="32" t="s">
        <v>1080</v>
      </c>
      <c r="Q396" s="8">
        <v>1</v>
      </c>
      <c r="R396" s="32" t="s">
        <v>1081</v>
      </c>
      <c r="S396" s="8">
        <f>IF(AND(Q396=0, U396=0), 1, 0 )</f>
        <v>0</v>
      </c>
      <c r="T396" s="32" t="s">
        <v>1082</v>
      </c>
      <c r="U396" s="8">
        <v>0</v>
      </c>
    </row>
    <row r="397" spans="1:21" ht="6" customHeight="1" x14ac:dyDescent="0.3">
      <c r="A397" s="48">
        <v>396</v>
      </c>
      <c r="B397" s="56" t="s">
        <v>416</v>
      </c>
      <c r="C397" s="34" t="str">
        <f>IF(VALUE(Q397)=1,"SUS.Equipamento",IF(VALUE(S397)=1,"SUS.Dispositivo","SUS.Mobília"))</f>
        <v>SUS.Equipamento</v>
      </c>
      <c r="D397" s="54" t="s">
        <v>1204</v>
      </c>
      <c r="E397" s="55" t="s">
        <v>1205</v>
      </c>
      <c r="F397" s="54" t="s">
        <v>26</v>
      </c>
      <c r="G397" s="55" t="s">
        <v>26</v>
      </c>
      <c r="H397" s="32" t="s">
        <v>26</v>
      </c>
      <c r="I397" s="53" t="s">
        <v>26</v>
      </c>
      <c r="J397" s="32" t="s">
        <v>1079</v>
      </c>
      <c r="K397" s="53" t="str">
        <f>_xlfn.CONCAT("""",B397,"""")</f>
        <v>"EQU.387"</v>
      </c>
      <c r="L397" s="32" t="s">
        <v>1068</v>
      </c>
      <c r="M397" s="53" t="str">
        <f>IFERROR(_xlfn.CONCAT(LEFT(O397,FIND(" ",O397)-1),""""),O397)</f>
        <v>"Lavadora"</v>
      </c>
      <c r="N397" s="32" t="s">
        <v>1025</v>
      </c>
      <c r="O397" s="53" t="s">
        <v>923</v>
      </c>
      <c r="P397" s="32" t="s">
        <v>1080</v>
      </c>
      <c r="Q397" s="8">
        <v>1</v>
      </c>
      <c r="R397" s="32" t="s">
        <v>1081</v>
      </c>
      <c r="S397" s="8">
        <f>IF(AND(Q397=0, U397=0), 1, 0 )</f>
        <v>0</v>
      </c>
      <c r="T397" s="32" t="s">
        <v>1082</v>
      </c>
      <c r="U397" s="8">
        <v>0</v>
      </c>
    </row>
    <row r="398" spans="1:21" ht="6" customHeight="1" x14ac:dyDescent="0.3">
      <c r="A398" s="48">
        <v>397</v>
      </c>
      <c r="B398" s="56" t="s">
        <v>417</v>
      </c>
      <c r="C398" s="34" t="str">
        <f>IF(VALUE(Q398)=1,"SUS.Equipamento",IF(VALUE(S398)=1,"SUS.Dispositivo","SUS.Mobília"))</f>
        <v>SUS.Dispositivo</v>
      </c>
      <c r="D398" s="54" t="s">
        <v>1204</v>
      </c>
      <c r="E398" s="55" t="s">
        <v>1205</v>
      </c>
      <c r="F398" s="54" t="s">
        <v>26</v>
      </c>
      <c r="G398" s="55" t="s">
        <v>26</v>
      </c>
      <c r="H398" s="32" t="s">
        <v>26</v>
      </c>
      <c r="I398" s="53" t="s">
        <v>26</v>
      </c>
      <c r="J398" s="32" t="s">
        <v>1079</v>
      </c>
      <c r="K398" s="53" t="str">
        <f>_xlfn.CONCAT("""",B398,"""")</f>
        <v>"EQU.388"</v>
      </c>
      <c r="L398" s="32" t="s">
        <v>1068</v>
      </c>
      <c r="M398" s="53" t="str">
        <f>IFERROR(_xlfn.CONCAT(LEFT(O398,FIND(" ",O398)-1),""""),O398)</f>
        <v>"Liquidificador"</v>
      </c>
      <c r="N398" s="32" t="s">
        <v>1025</v>
      </c>
      <c r="O398" s="53" t="s">
        <v>924</v>
      </c>
      <c r="P398" s="32" t="s">
        <v>1080</v>
      </c>
      <c r="Q398" s="8">
        <v>0</v>
      </c>
      <c r="R398" s="32" t="s">
        <v>1081</v>
      </c>
      <c r="S398" s="8">
        <f>IF(AND(Q398=0, U398=0), 1, 0 )</f>
        <v>1</v>
      </c>
      <c r="T398" s="32" t="s">
        <v>1082</v>
      </c>
      <c r="U398" s="8">
        <v>0</v>
      </c>
    </row>
    <row r="399" spans="1:21" ht="6" customHeight="1" x14ac:dyDescent="0.3">
      <c r="A399" s="48">
        <v>398</v>
      </c>
      <c r="B399" s="56" t="s">
        <v>418</v>
      </c>
      <c r="C399" s="34" t="str">
        <f>IF(VALUE(Q399)=1,"SUS.Equipamento",IF(VALUE(S399)=1,"SUS.Dispositivo","SUS.Mobília"))</f>
        <v>SUS.Dispositivo</v>
      </c>
      <c r="D399" s="54" t="s">
        <v>1204</v>
      </c>
      <c r="E399" s="55" t="s">
        <v>1205</v>
      </c>
      <c r="F399" s="54" t="s">
        <v>26</v>
      </c>
      <c r="G399" s="55" t="s">
        <v>26</v>
      </c>
      <c r="H399" s="32" t="s">
        <v>26</v>
      </c>
      <c r="I399" s="53" t="s">
        <v>26</v>
      </c>
      <c r="J399" s="32" t="s">
        <v>1079</v>
      </c>
      <c r="K399" s="53" t="str">
        <f>_xlfn.CONCAT("""",B399,"""")</f>
        <v>"EQU.389"</v>
      </c>
      <c r="L399" s="32" t="s">
        <v>1068</v>
      </c>
      <c r="M399" s="53" t="str">
        <f>IFERROR(_xlfn.CONCAT(LEFT(O399,FIND(" ",O399)-1),""""),O399)</f>
        <v>"Liquidificador"</v>
      </c>
      <c r="N399" s="32" t="s">
        <v>1025</v>
      </c>
      <c r="O399" s="53" t="s">
        <v>925</v>
      </c>
      <c r="P399" s="32" t="s">
        <v>1080</v>
      </c>
      <c r="Q399" s="8">
        <v>0</v>
      </c>
      <c r="R399" s="32" t="s">
        <v>1081</v>
      </c>
      <c r="S399" s="8">
        <f>IF(AND(Q399=0, U399=0), 1, 0 )</f>
        <v>1</v>
      </c>
      <c r="T399" s="32" t="s">
        <v>1082</v>
      </c>
      <c r="U399" s="8">
        <v>0</v>
      </c>
    </row>
    <row r="400" spans="1:21" ht="6" customHeight="1" x14ac:dyDescent="0.3">
      <c r="A400" s="48">
        <v>399</v>
      </c>
      <c r="B400" s="56" t="s">
        <v>419</v>
      </c>
      <c r="C400" s="34" t="str">
        <f>IF(VALUE(Q400)=1,"SUS.Equipamento",IF(VALUE(S400)=1,"SUS.Dispositivo","SUS.Mobília"))</f>
        <v>SUS.Dispositivo</v>
      </c>
      <c r="D400" s="54" t="s">
        <v>1204</v>
      </c>
      <c r="E400" s="55" t="s">
        <v>1205</v>
      </c>
      <c r="F400" s="54" t="s">
        <v>26</v>
      </c>
      <c r="G400" s="55" t="s">
        <v>26</v>
      </c>
      <c r="H400" s="32" t="s">
        <v>26</v>
      </c>
      <c r="I400" s="53" t="s">
        <v>26</v>
      </c>
      <c r="J400" s="32" t="s">
        <v>1079</v>
      </c>
      <c r="K400" s="53" t="str">
        <f>_xlfn.CONCAT("""",B400,"""")</f>
        <v>"EQU.390"</v>
      </c>
      <c r="L400" s="32" t="s">
        <v>1068</v>
      </c>
      <c r="M400" s="53" t="str">
        <f>IFERROR(_xlfn.CONCAT(LEFT(O400,FIND(" ",O400)-1),""""),O400)</f>
        <v>"Código"</v>
      </c>
      <c r="N400" s="32" t="s">
        <v>1025</v>
      </c>
      <c r="O400" s="53" t="s">
        <v>741</v>
      </c>
      <c r="P400" s="32" t="s">
        <v>1080</v>
      </c>
      <c r="Q400" s="8">
        <v>0</v>
      </c>
      <c r="R400" s="32" t="s">
        <v>1081</v>
      </c>
      <c r="S400" s="8">
        <f>IF(AND(Q400=0, U400=0), 1, 0 )</f>
        <v>1</v>
      </c>
      <c r="T400" s="32" t="s">
        <v>1082</v>
      </c>
      <c r="U400" s="8">
        <v>0</v>
      </c>
    </row>
    <row r="401" spans="1:21" ht="6" customHeight="1" x14ac:dyDescent="0.3">
      <c r="A401" s="48">
        <v>400</v>
      </c>
      <c r="B401" s="56" t="s">
        <v>420</v>
      </c>
      <c r="C401" s="34" t="str">
        <f>IF(VALUE(Q401)=1,"SUS.Equipamento",IF(VALUE(S401)=1,"SUS.Dispositivo","SUS.Mobília"))</f>
        <v>SUS.Dispositivo</v>
      </c>
      <c r="D401" s="54" t="s">
        <v>1204</v>
      </c>
      <c r="E401" s="55" t="s">
        <v>1205</v>
      </c>
      <c r="F401" s="54" t="s">
        <v>26</v>
      </c>
      <c r="G401" s="55" t="s">
        <v>26</v>
      </c>
      <c r="H401" s="32" t="s">
        <v>26</v>
      </c>
      <c r="I401" s="53" t="s">
        <v>26</v>
      </c>
      <c r="J401" s="32" t="s">
        <v>1079</v>
      </c>
      <c r="K401" s="53" t="str">
        <f>_xlfn.CONCAT("""",B401,"""")</f>
        <v>"EQU.391"</v>
      </c>
      <c r="L401" s="32" t="s">
        <v>1068</v>
      </c>
      <c r="M401" s="53" t="str">
        <f>IFERROR(_xlfn.CONCAT(LEFT(O401,FIND(" ",O401)-1),""""),O401)</f>
        <v>"Código"</v>
      </c>
      <c r="N401" s="32" t="s">
        <v>1025</v>
      </c>
      <c r="O401" s="53" t="s">
        <v>741</v>
      </c>
      <c r="P401" s="32" t="s">
        <v>1080</v>
      </c>
      <c r="Q401" s="8">
        <v>0</v>
      </c>
      <c r="R401" s="32" t="s">
        <v>1081</v>
      </c>
      <c r="S401" s="8">
        <f>IF(AND(Q401=0, U401=0), 1, 0 )</f>
        <v>1</v>
      </c>
      <c r="T401" s="32" t="s">
        <v>1082</v>
      </c>
      <c r="U401" s="8">
        <v>0</v>
      </c>
    </row>
    <row r="402" spans="1:21" ht="6" customHeight="1" x14ac:dyDescent="0.3">
      <c r="A402" s="48">
        <v>401</v>
      </c>
      <c r="B402" s="56" t="s">
        <v>421</v>
      </c>
      <c r="C402" s="34" t="str">
        <f>IF(VALUE(Q402)=1,"SUS.Equipamento",IF(VALUE(S402)=1,"SUS.Dispositivo","SUS.Mobília"))</f>
        <v>SUS.Dispositivo</v>
      </c>
      <c r="D402" s="54" t="s">
        <v>1204</v>
      </c>
      <c r="E402" s="55" t="s">
        <v>1205</v>
      </c>
      <c r="F402" s="54" t="s">
        <v>26</v>
      </c>
      <c r="G402" s="55" t="s">
        <v>26</v>
      </c>
      <c r="H402" s="32" t="s">
        <v>26</v>
      </c>
      <c r="I402" s="53" t="s">
        <v>26</v>
      </c>
      <c r="J402" s="32" t="s">
        <v>1079</v>
      </c>
      <c r="K402" s="53" t="str">
        <f>_xlfn.CONCAT("""",B402,"""")</f>
        <v>"EQU.392"</v>
      </c>
      <c r="L402" s="32" t="s">
        <v>1068</v>
      </c>
      <c r="M402" s="53" t="str">
        <f>IFERROR(_xlfn.CONCAT(LEFT(O402,FIND(" ",O402)-1),""""),O402)</f>
        <v>"Processador"</v>
      </c>
      <c r="N402" s="32" t="s">
        <v>1025</v>
      </c>
      <c r="O402" s="53" t="s">
        <v>926</v>
      </c>
      <c r="P402" s="32" t="s">
        <v>1080</v>
      </c>
      <c r="Q402" s="8">
        <v>0</v>
      </c>
      <c r="R402" s="32" t="s">
        <v>1081</v>
      </c>
      <c r="S402" s="8">
        <f>IF(AND(Q402=0, U402=0), 1, 0 )</f>
        <v>1</v>
      </c>
      <c r="T402" s="32" t="s">
        <v>1082</v>
      </c>
      <c r="U402" s="8">
        <v>0</v>
      </c>
    </row>
    <row r="403" spans="1:21" ht="6" customHeight="1" x14ac:dyDescent="0.3">
      <c r="A403" s="48">
        <v>402</v>
      </c>
      <c r="B403" s="56" t="s">
        <v>422</v>
      </c>
      <c r="C403" s="34" t="str">
        <f>IF(VALUE(Q403)=1,"SUS.Equipamento",IF(VALUE(S403)=1,"SUS.Dispositivo","SUS.Mobília"))</f>
        <v>SUS.Dispositivo</v>
      </c>
      <c r="D403" s="54" t="s">
        <v>1204</v>
      </c>
      <c r="E403" s="55" t="s">
        <v>1205</v>
      </c>
      <c r="F403" s="54" t="s">
        <v>26</v>
      </c>
      <c r="G403" s="55" t="s">
        <v>26</v>
      </c>
      <c r="H403" s="32" t="s">
        <v>26</v>
      </c>
      <c r="I403" s="53" t="s">
        <v>26</v>
      </c>
      <c r="J403" s="32" t="s">
        <v>1079</v>
      </c>
      <c r="K403" s="53" t="str">
        <f>_xlfn.CONCAT("""",B403,"""")</f>
        <v>"EQU.393"</v>
      </c>
      <c r="L403" s="32" t="s">
        <v>1068</v>
      </c>
      <c r="M403" s="53" t="str">
        <f>IFERROR(_xlfn.CONCAT(LEFT(O403,FIND(" ",O403)-1),""""),O403)</f>
        <v>"Código"</v>
      </c>
      <c r="N403" s="32" t="s">
        <v>1025</v>
      </c>
      <c r="O403" s="53" t="s">
        <v>741</v>
      </c>
      <c r="P403" s="32" t="s">
        <v>1080</v>
      </c>
      <c r="Q403" s="8">
        <v>0</v>
      </c>
      <c r="R403" s="32" t="s">
        <v>1081</v>
      </c>
      <c r="S403" s="8">
        <f>IF(AND(Q403=0, U403=0), 1, 0 )</f>
        <v>1</v>
      </c>
      <c r="T403" s="32" t="s">
        <v>1082</v>
      </c>
      <c r="U403" s="8">
        <v>0</v>
      </c>
    </row>
    <row r="404" spans="1:21" ht="6" customHeight="1" x14ac:dyDescent="0.3">
      <c r="A404" s="48">
        <v>403</v>
      </c>
      <c r="B404" s="56" t="s">
        <v>423</v>
      </c>
      <c r="C404" s="34" t="str">
        <f>IF(VALUE(Q404)=1,"SUS.Equipamento",IF(VALUE(S404)=1,"SUS.Dispositivo","SUS.Mobília"))</f>
        <v>SUS.Dispositivo</v>
      </c>
      <c r="D404" s="54" t="s">
        <v>1204</v>
      </c>
      <c r="E404" s="55" t="s">
        <v>1205</v>
      </c>
      <c r="F404" s="54" t="s">
        <v>26</v>
      </c>
      <c r="G404" s="55" t="s">
        <v>26</v>
      </c>
      <c r="H404" s="32" t="s">
        <v>26</v>
      </c>
      <c r="I404" s="53" t="s">
        <v>26</v>
      </c>
      <c r="J404" s="32" t="s">
        <v>1079</v>
      </c>
      <c r="K404" s="53" t="str">
        <f>_xlfn.CONCAT("""",B404,"""")</f>
        <v>"EQU.394"</v>
      </c>
      <c r="L404" s="32" t="s">
        <v>1068</v>
      </c>
      <c r="M404" s="53" t="str">
        <f>IFERROR(_xlfn.CONCAT(LEFT(O404,FIND(" ",O404)-1),""""),O404)</f>
        <v>"Torneira"</v>
      </c>
      <c r="N404" s="32" t="s">
        <v>1025</v>
      </c>
      <c r="O404" s="53" t="s">
        <v>927</v>
      </c>
      <c r="P404" s="32" t="s">
        <v>1080</v>
      </c>
      <c r="Q404" s="8">
        <v>0</v>
      </c>
      <c r="R404" s="32" t="s">
        <v>1081</v>
      </c>
      <c r="S404" s="8">
        <f>IF(AND(Q404=0, U404=0), 1, 0 )</f>
        <v>1</v>
      </c>
      <c r="T404" s="32" t="s">
        <v>1082</v>
      </c>
      <c r="U404" s="8">
        <v>0</v>
      </c>
    </row>
    <row r="405" spans="1:21" ht="6" customHeight="1" x14ac:dyDescent="0.3">
      <c r="A405" s="48">
        <v>404</v>
      </c>
      <c r="B405" s="56" t="s">
        <v>424</v>
      </c>
      <c r="C405" s="34" t="str">
        <f>IF(VALUE(Q405)=1,"SUS.Equipamento",IF(VALUE(S405)=1,"SUS.Dispositivo","SUS.Mobília"))</f>
        <v>SUS.Dispositivo</v>
      </c>
      <c r="D405" s="54" t="s">
        <v>1204</v>
      </c>
      <c r="E405" s="55" t="s">
        <v>1205</v>
      </c>
      <c r="F405" s="54" t="s">
        <v>26</v>
      </c>
      <c r="G405" s="55" t="s">
        <v>26</v>
      </c>
      <c r="H405" s="32" t="s">
        <v>26</v>
      </c>
      <c r="I405" s="53" t="s">
        <v>26</v>
      </c>
      <c r="J405" s="32" t="s">
        <v>1079</v>
      </c>
      <c r="K405" s="53" t="str">
        <f>_xlfn.CONCAT("""",B405,"""")</f>
        <v>"EQU.395"</v>
      </c>
      <c r="L405" s="32" t="s">
        <v>1068</v>
      </c>
      <c r="M405" s="53" t="str">
        <f>IFERROR(_xlfn.CONCAT(LEFT(O405,FIND(" ",O405)-1),""""),O405)</f>
        <v>"Código"</v>
      </c>
      <c r="N405" s="32" t="s">
        <v>1025</v>
      </c>
      <c r="O405" s="53" t="s">
        <v>741</v>
      </c>
      <c r="P405" s="32" t="s">
        <v>1080</v>
      </c>
      <c r="Q405" s="8">
        <v>0</v>
      </c>
      <c r="R405" s="32" t="s">
        <v>1081</v>
      </c>
      <c r="S405" s="8">
        <f>IF(AND(Q405=0, U405=0), 1, 0 )</f>
        <v>1</v>
      </c>
      <c r="T405" s="32" t="s">
        <v>1082</v>
      </c>
      <c r="U405" s="8">
        <v>0</v>
      </c>
    </row>
    <row r="406" spans="1:21" ht="6" customHeight="1" x14ac:dyDescent="0.3">
      <c r="A406" s="48">
        <v>405</v>
      </c>
      <c r="B406" s="56" t="s">
        <v>425</v>
      </c>
      <c r="C406" s="34" t="str">
        <f>IF(VALUE(Q406)=1,"SUS.Equipamento",IF(VALUE(S406)=1,"SUS.Dispositivo","SUS.Mobília"))</f>
        <v>SUS.Dispositivo</v>
      </c>
      <c r="D406" s="54" t="s">
        <v>1204</v>
      </c>
      <c r="E406" s="55" t="s">
        <v>1205</v>
      </c>
      <c r="F406" s="54" t="s">
        <v>26</v>
      </c>
      <c r="G406" s="55" t="s">
        <v>26</v>
      </c>
      <c r="H406" s="32" t="s">
        <v>26</v>
      </c>
      <c r="I406" s="53" t="s">
        <v>26</v>
      </c>
      <c r="J406" s="32" t="s">
        <v>1079</v>
      </c>
      <c r="K406" s="53" t="str">
        <f>_xlfn.CONCAT("""",B406,"""")</f>
        <v>"EQU.396"</v>
      </c>
      <c r="L406" s="32" t="s">
        <v>1068</v>
      </c>
      <c r="M406" s="53" t="str">
        <f>IFERROR(_xlfn.CONCAT(LEFT(O406,FIND(" ",O406)-1),""""),O406)</f>
        <v>"Triturador"</v>
      </c>
      <c r="N406" s="32" t="s">
        <v>1025</v>
      </c>
      <c r="O406" s="53" t="s">
        <v>928</v>
      </c>
      <c r="P406" s="32" t="s">
        <v>1080</v>
      </c>
      <c r="Q406" s="8">
        <v>0</v>
      </c>
      <c r="R406" s="32" t="s">
        <v>1081</v>
      </c>
      <c r="S406" s="8">
        <f>IF(AND(Q406=0, U406=0), 1, 0 )</f>
        <v>1</v>
      </c>
      <c r="T406" s="32" t="s">
        <v>1082</v>
      </c>
      <c r="U406" s="8">
        <v>0</v>
      </c>
    </row>
    <row r="407" spans="1:21" ht="6" customHeight="1" x14ac:dyDescent="0.3">
      <c r="A407" s="48">
        <v>406</v>
      </c>
      <c r="B407" s="56" t="s">
        <v>426</v>
      </c>
      <c r="C407" s="34" t="str">
        <f>IF(VALUE(Q407)=1,"SUS.Equipamento",IF(VALUE(S407)=1,"SUS.Dispositivo","SUS.Mobília"))</f>
        <v>SUS.Equipamento</v>
      </c>
      <c r="D407" s="54" t="s">
        <v>1204</v>
      </c>
      <c r="E407" s="55" t="s">
        <v>1205</v>
      </c>
      <c r="F407" s="54" t="s">
        <v>26</v>
      </c>
      <c r="G407" s="55" t="s">
        <v>26</v>
      </c>
      <c r="H407" s="32" t="s">
        <v>26</v>
      </c>
      <c r="I407" s="53" t="s">
        <v>26</v>
      </c>
      <c r="J407" s="32" t="s">
        <v>1079</v>
      </c>
      <c r="K407" s="53" t="str">
        <f>_xlfn.CONCAT("""",B407,"""")</f>
        <v>"EQU.397"</v>
      </c>
      <c r="L407" s="32" t="s">
        <v>1068</v>
      </c>
      <c r="M407" s="53" t="str">
        <f>IFERROR(_xlfn.CONCAT(LEFT(O407,FIND(" ",O407)-1),""""),O407)</f>
        <v>"Aparelho"</v>
      </c>
      <c r="N407" s="32" t="s">
        <v>1025</v>
      </c>
      <c r="O407" s="53" t="s">
        <v>929</v>
      </c>
      <c r="P407" s="32" t="s">
        <v>1080</v>
      </c>
      <c r="Q407" s="8">
        <v>1</v>
      </c>
      <c r="R407" s="32" t="s">
        <v>1081</v>
      </c>
      <c r="S407" s="8">
        <f>IF(AND(Q407=0, U407=0), 1, 0 )</f>
        <v>0</v>
      </c>
      <c r="T407" s="32" t="s">
        <v>1082</v>
      </c>
      <c r="U407" s="8">
        <v>0</v>
      </c>
    </row>
    <row r="408" spans="1:21" ht="6" customHeight="1" x14ac:dyDescent="0.3">
      <c r="A408" s="48">
        <v>407</v>
      </c>
      <c r="B408" s="56" t="s">
        <v>427</v>
      </c>
      <c r="C408" s="34" t="str">
        <f>IF(VALUE(Q408)=1,"SUS.Equipamento",IF(VALUE(S408)=1,"SUS.Dispositivo","SUS.Mobília"))</f>
        <v>SUS.Dispositivo</v>
      </c>
      <c r="D408" s="54" t="s">
        <v>1204</v>
      </c>
      <c r="E408" s="55" t="s">
        <v>1205</v>
      </c>
      <c r="F408" s="54" t="s">
        <v>26</v>
      </c>
      <c r="G408" s="55" t="s">
        <v>26</v>
      </c>
      <c r="H408" s="32" t="s">
        <v>26</v>
      </c>
      <c r="I408" s="53" t="s">
        <v>26</v>
      </c>
      <c r="J408" s="32" t="s">
        <v>1079</v>
      </c>
      <c r="K408" s="53" t="str">
        <f>_xlfn.CONCAT("""",B408,"""")</f>
        <v>"EQU.398"</v>
      </c>
      <c r="L408" s="32" t="s">
        <v>1068</v>
      </c>
      <c r="M408" s="53" t="str">
        <f>IFERROR(_xlfn.CONCAT(LEFT(O408,FIND(" ",O408)-1),""""),O408)</f>
        <v>"Ventilador"</v>
      </c>
      <c r="N408" s="32" t="s">
        <v>1025</v>
      </c>
      <c r="O408" s="53" t="s">
        <v>1055</v>
      </c>
      <c r="P408" s="32" t="s">
        <v>1080</v>
      </c>
      <c r="Q408" s="8">
        <v>0</v>
      </c>
      <c r="R408" s="32" t="s">
        <v>1081</v>
      </c>
      <c r="S408" s="8">
        <f>IF(AND(Q408=0, U408=0), 1, 0 )</f>
        <v>1</v>
      </c>
      <c r="T408" s="32" t="s">
        <v>1082</v>
      </c>
      <c r="U408" s="8">
        <v>0</v>
      </c>
    </row>
    <row r="409" spans="1:21" ht="6" customHeight="1" x14ac:dyDescent="0.3">
      <c r="A409" s="48">
        <v>408</v>
      </c>
      <c r="B409" s="56" t="s">
        <v>428</v>
      </c>
      <c r="C409" s="34" t="str">
        <f>IF(VALUE(Q409)=1,"SUS.Equipamento",IF(VALUE(S409)=1,"SUS.Dispositivo","SUS.Mobília"))</f>
        <v>SUS.Equipamento</v>
      </c>
      <c r="D409" s="54" t="s">
        <v>1204</v>
      </c>
      <c r="E409" s="55" t="s">
        <v>1205</v>
      </c>
      <c r="F409" s="54" t="s">
        <v>26</v>
      </c>
      <c r="G409" s="55" t="s">
        <v>26</v>
      </c>
      <c r="H409" s="32" t="s">
        <v>26</v>
      </c>
      <c r="I409" s="53" t="s">
        <v>26</v>
      </c>
      <c r="J409" s="32" t="s">
        <v>1079</v>
      </c>
      <c r="K409" s="53" t="str">
        <f>_xlfn.CONCAT("""",B409,"""")</f>
        <v>"EQU.399"</v>
      </c>
      <c r="L409" s="32" t="s">
        <v>1068</v>
      </c>
      <c r="M409" s="53" t="str">
        <f>IFERROR(_xlfn.CONCAT(LEFT(O409,FIND(" ",O409)-1),""""),O409)</f>
        <v>"Polarímetro"</v>
      </c>
      <c r="N409" s="32" t="s">
        <v>1025</v>
      </c>
      <c r="O409" s="53" t="s">
        <v>930</v>
      </c>
      <c r="P409" s="32" t="s">
        <v>1080</v>
      </c>
      <c r="Q409" s="8">
        <v>1</v>
      </c>
      <c r="R409" s="32" t="s">
        <v>1081</v>
      </c>
      <c r="S409" s="8">
        <f>IF(AND(Q409=0, U409=0), 1, 0 )</f>
        <v>0</v>
      </c>
      <c r="T409" s="32" t="s">
        <v>1082</v>
      </c>
      <c r="U409" s="8">
        <v>0</v>
      </c>
    </row>
    <row r="410" spans="1:21" ht="6" customHeight="1" x14ac:dyDescent="0.3">
      <c r="A410" s="48">
        <v>409</v>
      </c>
      <c r="B410" s="56" t="s">
        <v>429</v>
      </c>
      <c r="C410" s="34" t="str">
        <f>IF(VALUE(Q410)=1,"SUS.Equipamento",IF(VALUE(S410)=1,"SUS.Dispositivo","SUS.Mobília"))</f>
        <v>SUS.Equipamento</v>
      </c>
      <c r="D410" s="54" t="s">
        <v>1204</v>
      </c>
      <c r="E410" s="55" t="s">
        <v>1205</v>
      </c>
      <c r="F410" s="54" t="s">
        <v>26</v>
      </c>
      <c r="G410" s="55" t="s">
        <v>26</v>
      </c>
      <c r="H410" s="32" t="s">
        <v>26</v>
      </c>
      <c r="I410" s="53" t="s">
        <v>26</v>
      </c>
      <c r="J410" s="32" t="s">
        <v>1079</v>
      </c>
      <c r="K410" s="53" t="str">
        <f>_xlfn.CONCAT("""",B410,"""")</f>
        <v>"EQU.400"</v>
      </c>
      <c r="L410" s="32" t="s">
        <v>1068</v>
      </c>
      <c r="M410" s="53" t="str">
        <f>IFERROR(_xlfn.CONCAT(LEFT(O410,FIND(" ",O410)-1),""""),O410)</f>
        <v>"Aparelho"</v>
      </c>
      <c r="N410" s="32" t="s">
        <v>1025</v>
      </c>
      <c r="O410" s="53" t="s">
        <v>931</v>
      </c>
      <c r="P410" s="32" t="s">
        <v>1080</v>
      </c>
      <c r="Q410" s="8">
        <v>1</v>
      </c>
      <c r="R410" s="32" t="s">
        <v>1081</v>
      </c>
      <c r="S410" s="8">
        <f>IF(AND(Q410=0, U410=0), 1, 0 )</f>
        <v>0</v>
      </c>
      <c r="T410" s="32" t="s">
        <v>1082</v>
      </c>
      <c r="U410" s="8">
        <v>0</v>
      </c>
    </row>
    <row r="411" spans="1:21" ht="6" customHeight="1" x14ac:dyDescent="0.3">
      <c r="A411" s="48">
        <v>410</v>
      </c>
      <c r="B411" s="56" t="s">
        <v>430</v>
      </c>
      <c r="C411" s="34" t="str">
        <f>IF(VALUE(Q411)=1,"SUS.Equipamento",IF(VALUE(S411)=1,"SUS.Dispositivo","SUS.Mobília"))</f>
        <v>SUS.Dispositivo</v>
      </c>
      <c r="D411" s="54" t="s">
        <v>1204</v>
      </c>
      <c r="E411" s="55" t="s">
        <v>1205</v>
      </c>
      <c r="F411" s="54" t="s">
        <v>26</v>
      </c>
      <c r="G411" s="55" t="s">
        <v>26</v>
      </c>
      <c r="H411" s="32" t="s">
        <v>26</v>
      </c>
      <c r="I411" s="53" t="s">
        <v>26</v>
      </c>
      <c r="J411" s="32" t="s">
        <v>1079</v>
      </c>
      <c r="K411" s="53" t="str">
        <f>_xlfn.CONCAT("""",B411,"""")</f>
        <v>"EQU.401"</v>
      </c>
      <c r="L411" s="32" t="s">
        <v>1068</v>
      </c>
      <c r="M411" s="53" t="str">
        <f>IFERROR(_xlfn.CONCAT(LEFT(O411,FIND(" ",O411)-1),""""),O411)</f>
        <v>"Banho"</v>
      </c>
      <c r="N411" s="32" t="s">
        <v>1025</v>
      </c>
      <c r="O411" s="53" t="s">
        <v>932</v>
      </c>
      <c r="P411" s="32" t="s">
        <v>1080</v>
      </c>
      <c r="Q411" s="8">
        <v>0</v>
      </c>
      <c r="R411" s="32" t="s">
        <v>1081</v>
      </c>
      <c r="S411" s="8">
        <f>IF(AND(Q411=0, U411=0), 1, 0 )</f>
        <v>1</v>
      </c>
      <c r="T411" s="32" t="s">
        <v>1082</v>
      </c>
      <c r="U411" s="8">
        <v>0</v>
      </c>
    </row>
    <row r="412" spans="1:21" ht="6" customHeight="1" x14ac:dyDescent="0.3">
      <c r="A412" s="48">
        <v>411</v>
      </c>
      <c r="B412" s="56" t="s">
        <v>431</v>
      </c>
      <c r="C412" s="34" t="str">
        <f>IF(VALUE(Q412)=1,"SUS.Equipamento",IF(VALUE(S412)=1,"SUS.Dispositivo","SUS.Mobília"))</f>
        <v>SUS.Dispositivo</v>
      </c>
      <c r="D412" s="54" t="s">
        <v>1204</v>
      </c>
      <c r="E412" s="55" t="s">
        <v>1205</v>
      </c>
      <c r="F412" s="54" t="s">
        <v>26</v>
      </c>
      <c r="G412" s="55" t="s">
        <v>26</v>
      </c>
      <c r="H412" s="32" t="s">
        <v>26</v>
      </c>
      <c r="I412" s="53" t="s">
        <v>26</v>
      </c>
      <c r="J412" s="32" t="s">
        <v>1079</v>
      </c>
      <c r="K412" s="53" t="str">
        <f>_xlfn.CONCAT("""",B412,"""")</f>
        <v>"EQU.402"</v>
      </c>
      <c r="L412" s="32" t="s">
        <v>1068</v>
      </c>
      <c r="M412" s="53" t="str">
        <f>IFERROR(_xlfn.CONCAT(LEFT(O412,FIND(" ",O412)-1),""""),O412)</f>
        <v>"Câmara"</v>
      </c>
      <c r="N412" s="32" t="s">
        <v>1025</v>
      </c>
      <c r="O412" s="53" t="s">
        <v>933</v>
      </c>
      <c r="P412" s="32" t="s">
        <v>1080</v>
      </c>
      <c r="Q412" s="8">
        <v>0</v>
      </c>
      <c r="R412" s="32" t="s">
        <v>1081</v>
      </c>
      <c r="S412" s="8">
        <f>IF(AND(Q412=0, U412=0), 1, 0 )</f>
        <v>1</v>
      </c>
      <c r="T412" s="32" t="s">
        <v>1082</v>
      </c>
      <c r="U412" s="8">
        <v>0</v>
      </c>
    </row>
    <row r="413" spans="1:21" ht="6" customHeight="1" x14ac:dyDescent="0.3">
      <c r="A413" s="48">
        <v>412</v>
      </c>
      <c r="B413" s="56" t="s">
        <v>432</v>
      </c>
      <c r="C413" s="34" t="str">
        <f>IF(VALUE(Q413)=1,"SUS.Equipamento",IF(VALUE(S413)=1,"SUS.Dispositivo","SUS.Mobília"))</f>
        <v>SUS.Mobília</v>
      </c>
      <c r="D413" s="54" t="s">
        <v>1204</v>
      </c>
      <c r="E413" s="55" t="s">
        <v>1205</v>
      </c>
      <c r="F413" s="54" t="s">
        <v>26</v>
      </c>
      <c r="G413" s="55" t="s">
        <v>26</v>
      </c>
      <c r="H413" s="32" t="s">
        <v>1190</v>
      </c>
      <c r="I413" s="53" t="s">
        <v>1191</v>
      </c>
      <c r="J413" s="32" t="s">
        <v>1079</v>
      </c>
      <c r="K413" s="53" t="str">
        <f>_xlfn.CONCAT("""",B413,"""")</f>
        <v>"EQU.403"</v>
      </c>
      <c r="L413" s="32" t="s">
        <v>1068</v>
      </c>
      <c r="M413" s="53" t="str">
        <f>IFERROR(_xlfn.CONCAT(LEFT(O413,FIND(" ",O413)-1),""""),O413)</f>
        <v>"Carro"</v>
      </c>
      <c r="N413" s="32" t="s">
        <v>1025</v>
      </c>
      <c r="O413" s="53" t="s">
        <v>934</v>
      </c>
      <c r="P413" s="32" t="s">
        <v>1080</v>
      </c>
      <c r="Q413" s="8">
        <v>0</v>
      </c>
      <c r="R413" s="32" t="s">
        <v>1081</v>
      </c>
      <c r="S413" s="8">
        <f>IF(AND(Q413=0, U413=0), 1, 0 )</f>
        <v>0</v>
      </c>
      <c r="T413" s="32" t="s">
        <v>1082</v>
      </c>
      <c r="U413" s="8">
        <v>1</v>
      </c>
    </row>
    <row r="414" spans="1:21" ht="6" customHeight="1" x14ac:dyDescent="0.3">
      <c r="A414" s="48">
        <v>413</v>
      </c>
      <c r="B414" s="56" t="s">
        <v>433</v>
      </c>
      <c r="C414" s="34" t="str">
        <f>IF(VALUE(Q414)=1,"SUS.Equipamento",IF(VALUE(S414)=1,"SUS.Dispositivo","SUS.Mobília"))</f>
        <v>SUS.Equipamento</v>
      </c>
      <c r="D414" s="54" t="s">
        <v>1204</v>
      </c>
      <c r="E414" s="55" t="s">
        <v>1205</v>
      </c>
      <c r="F414" s="54" t="s">
        <v>26</v>
      </c>
      <c r="G414" s="55" t="s">
        <v>26</v>
      </c>
      <c r="H414" s="32" t="s">
        <v>26</v>
      </c>
      <c r="I414" s="53" t="s">
        <v>26</v>
      </c>
      <c r="J414" s="32" t="s">
        <v>1079</v>
      </c>
      <c r="K414" s="53" t="str">
        <f>_xlfn.CONCAT("""",B414,"""")</f>
        <v>"EQU.404"</v>
      </c>
      <c r="L414" s="32" t="s">
        <v>1068</v>
      </c>
      <c r="M414" s="53" t="str">
        <f>IFERROR(_xlfn.CONCAT(LEFT(O414,FIND(" ",O414)-1),""""),O414)</f>
        <v>"Fluorímetro"</v>
      </c>
      <c r="N414" s="32" t="s">
        <v>1025</v>
      </c>
      <c r="O414" s="53" t="s">
        <v>935</v>
      </c>
      <c r="P414" s="32" t="s">
        <v>1080</v>
      </c>
      <c r="Q414" s="8">
        <v>1</v>
      </c>
      <c r="R414" s="32" t="s">
        <v>1081</v>
      </c>
      <c r="S414" s="8">
        <f>IF(AND(Q414=0, U414=0), 1, 0 )</f>
        <v>0</v>
      </c>
      <c r="T414" s="32" t="s">
        <v>1082</v>
      </c>
      <c r="U414" s="8">
        <v>0</v>
      </c>
    </row>
    <row r="415" spans="1:21" ht="6" customHeight="1" x14ac:dyDescent="0.3">
      <c r="A415" s="48">
        <v>414</v>
      </c>
      <c r="B415" s="56" t="s">
        <v>434</v>
      </c>
      <c r="C415" s="34" t="str">
        <f>IF(VALUE(Q415)=1,"SUS.Equipamento",IF(VALUE(S415)=1,"SUS.Dispositivo","SUS.Mobília"))</f>
        <v>SUS.Mobília</v>
      </c>
      <c r="D415" s="54" t="s">
        <v>1204</v>
      </c>
      <c r="E415" s="55" t="s">
        <v>1205</v>
      </c>
      <c r="F415" s="54" t="s">
        <v>26</v>
      </c>
      <c r="G415" s="55" t="s">
        <v>26</v>
      </c>
      <c r="H415" s="32" t="s">
        <v>1190</v>
      </c>
      <c r="I415" s="53" t="s">
        <v>1191</v>
      </c>
      <c r="J415" s="32" t="s">
        <v>1079</v>
      </c>
      <c r="K415" s="53" t="str">
        <f>_xlfn.CONCAT("""",B415,"""")</f>
        <v>"EQU.405"</v>
      </c>
      <c r="L415" s="32" t="s">
        <v>1068</v>
      </c>
      <c r="M415" s="53" t="str">
        <f>IFERROR(_xlfn.CONCAT(LEFT(O415,FIND(" ",O415)-1),""""),O415)</f>
        <v>"Mesa"</v>
      </c>
      <c r="N415" s="32" t="s">
        <v>1025</v>
      </c>
      <c r="O415" s="53" t="s">
        <v>936</v>
      </c>
      <c r="P415" s="32" t="s">
        <v>1080</v>
      </c>
      <c r="Q415" s="8">
        <v>0</v>
      </c>
      <c r="R415" s="32" t="s">
        <v>1081</v>
      </c>
      <c r="S415" s="8">
        <f>IF(AND(Q415=0, U415=0), 1, 0 )</f>
        <v>0</v>
      </c>
      <c r="T415" s="32" t="s">
        <v>1082</v>
      </c>
      <c r="U415" s="8">
        <v>1</v>
      </c>
    </row>
    <row r="416" spans="1:21" ht="6" customHeight="1" x14ac:dyDescent="0.3">
      <c r="A416" s="48">
        <v>415</v>
      </c>
      <c r="B416" s="56" t="s">
        <v>435</v>
      </c>
      <c r="C416" s="34" t="str">
        <f>IF(VALUE(Q416)=1,"SUS.Equipamento",IF(VALUE(S416)=1,"SUS.Dispositivo","SUS.Mobília"))</f>
        <v>SUS.Mobília</v>
      </c>
      <c r="D416" s="54" t="s">
        <v>1204</v>
      </c>
      <c r="E416" s="55" t="s">
        <v>1205</v>
      </c>
      <c r="F416" s="54" t="s">
        <v>26</v>
      </c>
      <c r="G416" s="55" t="s">
        <v>26</v>
      </c>
      <c r="H416" s="32" t="s">
        <v>1190</v>
      </c>
      <c r="I416" s="53" t="s">
        <v>1191</v>
      </c>
      <c r="J416" s="32" t="s">
        <v>1079</v>
      </c>
      <c r="K416" s="53" t="str">
        <f>_xlfn.CONCAT("""",B416,"""")</f>
        <v>"EQU.406"</v>
      </c>
      <c r="L416" s="32" t="s">
        <v>1068</v>
      </c>
      <c r="M416" s="53" t="str">
        <f>IFERROR(_xlfn.CONCAT(LEFT(O416,FIND(" ",O416)-1),""""),O416)</f>
        <v>"Mesa"</v>
      </c>
      <c r="N416" s="32" t="s">
        <v>1025</v>
      </c>
      <c r="O416" s="53" t="s">
        <v>937</v>
      </c>
      <c r="P416" s="32" t="s">
        <v>1080</v>
      </c>
      <c r="Q416" s="8">
        <v>0</v>
      </c>
      <c r="R416" s="32" t="s">
        <v>1081</v>
      </c>
      <c r="S416" s="8">
        <f>IF(AND(Q416=0, U416=0), 1, 0 )</f>
        <v>0</v>
      </c>
      <c r="T416" s="32" t="s">
        <v>1082</v>
      </c>
      <c r="U416" s="8">
        <v>1</v>
      </c>
    </row>
    <row r="417" spans="1:21" ht="6" customHeight="1" x14ac:dyDescent="0.3">
      <c r="A417" s="48">
        <v>416</v>
      </c>
      <c r="B417" s="56" t="s">
        <v>436</v>
      </c>
      <c r="C417" s="34" t="str">
        <f>IF(VALUE(Q417)=1,"SUS.Equipamento",IF(VALUE(S417)=1,"SUS.Dispositivo","SUS.Mobília"))</f>
        <v>SUS.Dispositivo</v>
      </c>
      <c r="D417" s="54" t="s">
        <v>1204</v>
      </c>
      <c r="E417" s="55" t="s">
        <v>1205</v>
      </c>
      <c r="F417" s="54" t="s">
        <v>26</v>
      </c>
      <c r="G417" s="55" t="s">
        <v>26</v>
      </c>
      <c r="H417" s="32" t="s">
        <v>26</v>
      </c>
      <c r="I417" s="53" t="s">
        <v>26</v>
      </c>
      <c r="J417" s="32" t="s">
        <v>1079</v>
      </c>
      <c r="K417" s="53" t="str">
        <f>_xlfn.CONCAT("""",B417,"""")</f>
        <v>"EQU.407"</v>
      </c>
      <c r="L417" s="32" t="s">
        <v>1068</v>
      </c>
      <c r="M417" s="53" t="str">
        <f>IFERROR(_xlfn.CONCAT(LEFT(O417,FIND(" ",O417)-1),""""),O417)</f>
        <v>"Secadora"</v>
      </c>
      <c r="N417" s="32" t="s">
        <v>1025</v>
      </c>
      <c r="O417" s="53" t="s">
        <v>938</v>
      </c>
      <c r="P417" s="32" t="s">
        <v>1080</v>
      </c>
      <c r="Q417" s="8">
        <v>0</v>
      </c>
      <c r="R417" s="32" t="s">
        <v>1081</v>
      </c>
      <c r="S417" s="8">
        <f>IF(AND(Q417=0, U417=0), 1, 0 )</f>
        <v>1</v>
      </c>
      <c r="T417" s="32" t="s">
        <v>1082</v>
      </c>
      <c r="U417" s="8">
        <v>0</v>
      </c>
    </row>
    <row r="418" spans="1:21" ht="6" customHeight="1" x14ac:dyDescent="0.3">
      <c r="A418" s="48">
        <v>417</v>
      </c>
      <c r="B418" s="56" t="s">
        <v>437</v>
      </c>
      <c r="C418" s="34" t="str">
        <f>IF(VALUE(Q418)=1,"SUS.Equipamento",IF(VALUE(S418)=1,"SUS.Dispositivo","SUS.Mobília"))</f>
        <v>SUS.Dispositivo</v>
      </c>
      <c r="D418" s="54" t="s">
        <v>1204</v>
      </c>
      <c r="E418" s="55" t="s">
        <v>1205</v>
      </c>
      <c r="F418" s="54" t="s">
        <v>26</v>
      </c>
      <c r="G418" s="55" t="s">
        <v>26</v>
      </c>
      <c r="H418" s="32" t="s">
        <v>26</v>
      </c>
      <c r="I418" s="53" t="s">
        <v>26</v>
      </c>
      <c r="J418" s="32" t="s">
        <v>1079</v>
      </c>
      <c r="K418" s="53" t="str">
        <f>_xlfn.CONCAT("""",B418,"""")</f>
        <v>"EQU.408"</v>
      </c>
      <c r="L418" s="32" t="s">
        <v>1068</v>
      </c>
      <c r="M418" s="53" t="str">
        <f>IFERROR(_xlfn.CONCAT(LEFT(O418,FIND(" ",O418)-1),""""),O418)</f>
        <v>"Código"</v>
      </c>
      <c r="N418" s="32" t="s">
        <v>1025</v>
      </c>
      <c r="O418" s="53" t="s">
        <v>741</v>
      </c>
      <c r="P418" s="32" t="s">
        <v>1080</v>
      </c>
      <c r="Q418" s="8">
        <v>0</v>
      </c>
      <c r="R418" s="32" t="s">
        <v>1081</v>
      </c>
      <c r="S418" s="8">
        <f>IF(AND(Q418=0, U418=0), 1, 0 )</f>
        <v>1</v>
      </c>
      <c r="T418" s="32" t="s">
        <v>1082</v>
      </c>
      <c r="U418" s="8">
        <v>0</v>
      </c>
    </row>
    <row r="419" spans="1:21" ht="6" customHeight="1" x14ac:dyDescent="0.3">
      <c r="A419" s="48">
        <v>418</v>
      </c>
      <c r="B419" s="56" t="s">
        <v>438</v>
      </c>
      <c r="C419" s="34" t="str">
        <f>IF(VALUE(Q419)=1,"SUS.Equipamento",IF(VALUE(S419)=1,"SUS.Dispositivo","SUS.Mobília"))</f>
        <v>SUS.Mobília</v>
      </c>
      <c r="D419" s="54" t="s">
        <v>1204</v>
      </c>
      <c r="E419" s="55" t="s">
        <v>1205</v>
      </c>
      <c r="F419" s="54" t="s">
        <v>26</v>
      </c>
      <c r="G419" s="55" t="s">
        <v>26</v>
      </c>
      <c r="H419" s="32" t="s">
        <v>1190</v>
      </c>
      <c r="I419" s="53" t="s">
        <v>1193</v>
      </c>
      <c r="J419" s="32" t="s">
        <v>1079</v>
      </c>
      <c r="K419" s="53" t="str">
        <f>_xlfn.CONCAT("""",B419,"""")</f>
        <v>"EQU.409"</v>
      </c>
      <c r="L419" s="32" t="s">
        <v>1068</v>
      </c>
      <c r="M419" s="53" t="str">
        <f>IFERROR(_xlfn.CONCAT(LEFT(O419,FIND(" ",O419)-1),""""),O419)</f>
        <v>"Carro"</v>
      </c>
      <c r="N419" s="32" t="s">
        <v>1025</v>
      </c>
      <c r="O419" s="53" t="s">
        <v>939</v>
      </c>
      <c r="P419" s="32" t="s">
        <v>1080</v>
      </c>
      <c r="Q419" s="8">
        <v>0</v>
      </c>
      <c r="R419" s="32" t="s">
        <v>1081</v>
      </c>
      <c r="S419" s="8">
        <f>IF(AND(Q419=0, U419=0), 1, 0 )</f>
        <v>0</v>
      </c>
      <c r="T419" s="32" t="s">
        <v>1082</v>
      </c>
      <c r="U419" s="8">
        <v>1</v>
      </c>
    </row>
    <row r="420" spans="1:21" ht="6" customHeight="1" x14ac:dyDescent="0.3">
      <c r="A420" s="48">
        <v>419</v>
      </c>
      <c r="B420" s="56" t="s">
        <v>439</v>
      </c>
      <c r="C420" s="34" t="str">
        <f>IF(VALUE(Q420)=1,"SUS.Equipamento",IF(VALUE(S420)=1,"SUS.Dispositivo","SUS.Mobília"))</f>
        <v>SUS.Dispositivo</v>
      </c>
      <c r="D420" s="54" t="s">
        <v>1204</v>
      </c>
      <c r="E420" s="55" t="s">
        <v>1205</v>
      </c>
      <c r="F420" s="54" t="s">
        <v>26</v>
      </c>
      <c r="G420" s="55" t="s">
        <v>26</v>
      </c>
      <c r="H420" s="32" t="s">
        <v>26</v>
      </c>
      <c r="I420" s="53" t="s">
        <v>26</v>
      </c>
      <c r="J420" s="32" t="s">
        <v>1079</v>
      </c>
      <c r="K420" s="53" t="str">
        <f>_xlfn.CONCAT("""",B420,"""")</f>
        <v>"EQU.410"</v>
      </c>
      <c r="L420" s="32" t="s">
        <v>1068</v>
      </c>
      <c r="M420" s="53" t="str">
        <f>IFERROR(_xlfn.CONCAT(LEFT(O420,FIND(" ",O420)-1),""""),O420)</f>
        <v>"Estufa"</v>
      </c>
      <c r="N420" s="32" t="s">
        <v>1025</v>
      </c>
      <c r="O420" s="53" t="s">
        <v>940</v>
      </c>
      <c r="P420" s="32" t="s">
        <v>1080</v>
      </c>
      <c r="Q420" s="8">
        <v>0</v>
      </c>
      <c r="R420" s="32" t="s">
        <v>1081</v>
      </c>
      <c r="S420" s="8">
        <f>IF(AND(Q420=0, U420=0), 1, 0 )</f>
        <v>1</v>
      </c>
      <c r="T420" s="32" t="s">
        <v>1082</v>
      </c>
      <c r="U420" s="8">
        <v>0</v>
      </c>
    </row>
    <row r="421" spans="1:21" ht="6" customHeight="1" x14ac:dyDescent="0.3">
      <c r="A421" s="48">
        <v>420</v>
      </c>
      <c r="B421" s="56" t="s">
        <v>440</v>
      </c>
      <c r="C421" s="34" t="str">
        <f>IF(VALUE(Q421)=1,"SUS.Equipamento",IF(VALUE(S421)=1,"SUS.Dispositivo","SUS.Mobília"))</f>
        <v>SUS.Dispositivo</v>
      </c>
      <c r="D421" s="54" t="s">
        <v>1204</v>
      </c>
      <c r="E421" s="55" t="s">
        <v>1205</v>
      </c>
      <c r="F421" s="54" t="s">
        <v>26</v>
      </c>
      <c r="G421" s="55" t="s">
        <v>26</v>
      </c>
      <c r="H421" s="32" t="s">
        <v>26</v>
      </c>
      <c r="I421" s="53" t="s">
        <v>26</v>
      </c>
      <c r="J421" s="32" t="s">
        <v>1079</v>
      </c>
      <c r="K421" s="53" t="str">
        <f>_xlfn.CONCAT("""",B421,"""")</f>
        <v>"EQU.411"</v>
      </c>
      <c r="L421" s="32" t="s">
        <v>1068</v>
      </c>
      <c r="M421" s="53" t="str">
        <f>IFERROR(_xlfn.CONCAT(LEFT(O421,FIND(" ",O421)-1),""""),O421)</f>
        <v>"Código"</v>
      </c>
      <c r="N421" s="32" t="s">
        <v>1025</v>
      </c>
      <c r="O421" s="53" t="s">
        <v>741</v>
      </c>
      <c r="P421" s="32" t="s">
        <v>1080</v>
      </c>
      <c r="Q421" s="8">
        <v>0</v>
      </c>
      <c r="R421" s="32" t="s">
        <v>1081</v>
      </c>
      <c r="S421" s="8">
        <f>IF(AND(Q421=0, U421=0), 1, 0 )</f>
        <v>1</v>
      </c>
      <c r="T421" s="32" t="s">
        <v>1082</v>
      </c>
      <c r="U421" s="8">
        <v>0</v>
      </c>
    </row>
    <row r="422" spans="1:21" ht="6" customHeight="1" x14ac:dyDescent="0.3">
      <c r="A422" s="48">
        <v>421</v>
      </c>
      <c r="B422" s="56" t="s">
        <v>441</v>
      </c>
      <c r="C422" s="34" t="str">
        <f>IF(VALUE(Q422)=1,"SUS.Equipamento",IF(VALUE(S422)=1,"SUS.Dispositivo","SUS.Mobília"))</f>
        <v>SUS.Equipamento</v>
      </c>
      <c r="D422" s="54" t="s">
        <v>1204</v>
      </c>
      <c r="E422" s="55" t="s">
        <v>1205</v>
      </c>
      <c r="F422" s="54" t="s">
        <v>1184</v>
      </c>
      <c r="G422" s="55" t="s">
        <v>1185</v>
      </c>
      <c r="H422" s="32" t="s">
        <v>26</v>
      </c>
      <c r="I422" s="53" t="s">
        <v>26</v>
      </c>
      <c r="J422" s="32" t="s">
        <v>1079</v>
      </c>
      <c r="K422" s="53" t="str">
        <f>_xlfn.CONCAT("""",B422,"""")</f>
        <v>"EQU.412"</v>
      </c>
      <c r="L422" s="32" t="s">
        <v>1068</v>
      </c>
      <c r="M422" s="53" t="str">
        <f>IFERROR(_xlfn.CONCAT(LEFT(O422,FIND(" ",O422)-1),""""),O422)</f>
        <v>"Câmara"</v>
      </c>
      <c r="N422" s="32" t="s">
        <v>1025</v>
      </c>
      <c r="O422" s="53" t="s">
        <v>941</v>
      </c>
      <c r="P422" s="32" t="s">
        <v>1080</v>
      </c>
      <c r="Q422" s="8">
        <v>1</v>
      </c>
      <c r="R422" s="32" t="s">
        <v>1081</v>
      </c>
      <c r="S422" s="8">
        <f>IF(AND(Q422=0, U422=0), 1, 0 )</f>
        <v>0</v>
      </c>
      <c r="T422" s="32" t="s">
        <v>1082</v>
      </c>
      <c r="U422" s="8">
        <v>0</v>
      </c>
    </row>
    <row r="423" spans="1:21" ht="6" customHeight="1" x14ac:dyDescent="0.3">
      <c r="A423" s="48">
        <v>422</v>
      </c>
      <c r="B423" s="56" t="s">
        <v>442</v>
      </c>
      <c r="C423" s="34" t="str">
        <f>IF(VALUE(Q423)=1,"SUS.Equipamento",IF(VALUE(S423)=1,"SUS.Dispositivo","SUS.Mobília"))</f>
        <v>SUS.Mobília</v>
      </c>
      <c r="D423" s="54" t="s">
        <v>1204</v>
      </c>
      <c r="E423" s="55" t="s">
        <v>1205</v>
      </c>
      <c r="F423" s="54" t="s">
        <v>26</v>
      </c>
      <c r="G423" s="55" t="s">
        <v>26</v>
      </c>
      <c r="H423" s="32" t="s">
        <v>1190</v>
      </c>
      <c r="I423" s="53" t="s">
        <v>1193</v>
      </c>
      <c r="J423" s="32" t="s">
        <v>1079</v>
      </c>
      <c r="K423" s="53" t="str">
        <f>_xlfn.CONCAT("""",B423,"""")</f>
        <v>"EQU.413"</v>
      </c>
      <c r="L423" s="32" t="s">
        <v>1068</v>
      </c>
      <c r="M423" s="53" t="str">
        <f>IFERROR(_xlfn.CONCAT(LEFT(O423,FIND(" ",O423)-1),""""),O423)</f>
        <v>"Carro"</v>
      </c>
      <c r="N423" s="32" t="s">
        <v>1025</v>
      </c>
      <c r="O423" s="53" t="s">
        <v>942</v>
      </c>
      <c r="P423" s="32" t="s">
        <v>1080</v>
      </c>
      <c r="Q423" s="8">
        <v>0</v>
      </c>
      <c r="R423" s="32" t="s">
        <v>1081</v>
      </c>
      <c r="S423" s="8">
        <f>IF(AND(Q423=0, U423=0), 1, 0 )</f>
        <v>0</v>
      </c>
      <c r="T423" s="32" t="s">
        <v>1082</v>
      </c>
      <c r="U423" s="8">
        <v>1</v>
      </c>
    </row>
    <row r="424" spans="1:21" ht="6" customHeight="1" x14ac:dyDescent="0.3">
      <c r="A424" s="48">
        <v>423</v>
      </c>
      <c r="B424" s="56" t="s">
        <v>443</v>
      </c>
      <c r="C424" s="34" t="str">
        <f>IF(VALUE(Q424)=1,"SUS.Equipamento",IF(VALUE(S424)=1,"SUS.Dispositivo","SUS.Mobília"))</f>
        <v>SUS.Dispositivo</v>
      </c>
      <c r="D424" s="54" t="s">
        <v>1204</v>
      </c>
      <c r="E424" s="55" t="s">
        <v>1205</v>
      </c>
      <c r="F424" s="54" t="s">
        <v>26</v>
      </c>
      <c r="G424" s="55" t="s">
        <v>26</v>
      </c>
      <c r="H424" s="32" t="s">
        <v>26</v>
      </c>
      <c r="I424" s="53" t="s">
        <v>26</v>
      </c>
      <c r="J424" s="32" t="s">
        <v>1079</v>
      </c>
      <c r="K424" s="53" t="str">
        <f>_xlfn.CONCAT("""",B424,"""")</f>
        <v>"EQU.414"</v>
      </c>
      <c r="L424" s="32" t="s">
        <v>1068</v>
      </c>
      <c r="M424" s="53" t="str">
        <f>IFERROR(_xlfn.CONCAT(LEFT(O424,FIND(" ",O424)-1),""""),O424)</f>
        <v>"Dobradeira"</v>
      </c>
      <c r="N424" s="32" t="s">
        <v>1025</v>
      </c>
      <c r="O424" s="53" t="s">
        <v>1056</v>
      </c>
      <c r="P424" s="32" t="s">
        <v>1080</v>
      </c>
      <c r="Q424" s="8">
        <v>0</v>
      </c>
      <c r="R424" s="32" t="s">
        <v>1081</v>
      </c>
      <c r="S424" s="8">
        <f>IF(AND(Q424=0, U424=0), 1, 0 )</f>
        <v>1</v>
      </c>
      <c r="T424" s="32" t="s">
        <v>1082</v>
      </c>
      <c r="U424" s="8">
        <v>0</v>
      </c>
    </row>
    <row r="425" spans="1:21" ht="6" customHeight="1" x14ac:dyDescent="0.3">
      <c r="A425" s="48">
        <v>424</v>
      </c>
      <c r="B425" s="56" t="s">
        <v>444</v>
      </c>
      <c r="C425" s="34" t="str">
        <f>IF(VALUE(Q425)=1,"SUS.Equipamento",IF(VALUE(S425)=1,"SUS.Dispositivo","SUS.Mobília"))</f>
        <v>SUS.Equipamento</v>
      </c>
      <c r="D425" s="54" t="s">
        <v>1204</v>
      </c>
      <c r="E425" s="55" t="s">
        <v>1205</v>
      </c>
      <c r="F425" s="54" t="s">
        <v>26</v>
      </c>
      <c r="G425" s="55" t="s">
        <v>26</v>
      </c>
      <c r="H425" s="32" t="s">
        <v>26</v>
      </c>
      <c r="I425" s="53" t="s">
        <v>26</v>
      </c>
      <c r="J425" s="32" t="s">
        <v>1079</v>
      </c>
      <c r="K425" s="53" t="str">
        <f>_xlfn.CONCAT("""",B425,"""")</f>
        <v>"EQU.415"</v>
      </c>
      <c r="L425" s="32" t="s">
        <v>1068</v>
      </c>
      <c r="M425" s="53" t="str">
        <f>IFERROR(_xlfn.CONCAT(LEFT(O425,FIND(" ",O425)-1),""""),O425)</f>
        <v>"Impressora"</v>
      </c>
      <c r="N425" s="32" t="s">
        <v>1025</v>
      </c>
      <c r="O425" s="53" t="s">
        <v>943</v>
      </c>
      <c r="P425" s="32" t="s">
        <v>1080</v>
      </c>
      <c r="Q425" s="8">
        <v>1</v>
      </c>
      <c r="R425" s="32" t="s">
        <v>1081</v>
      </c>
      <c r="S425" s="8">
        <f>IF(AND(Q425=0, U425=0), 1, 0 )</f>
        <v>0</v>
      </c>
      <c r="T425" s="32" t="s">
        <v>1082</v>
      </c>
      <c r="U425" s="8">
        <v>0</v>
      </c>
    </row>
    <row r="426" spans="1:21" ht="6" customHeight="1" x14ac:dyDescent="0.3">
      <c r="A426" s="48">
        <v>425</v>
      </c>
      <c r="B426" s="56" t="s">
        <v>445</v>
      </c>
      <c r="C426" s="34" t="str">
        <f>IF(VALUE(Q426)=1,"SUS.Equipamento",IF(VALUE(S426)=1,"SUS.Dispositivo","SUS.Mobília"))</f>
        <v>SUS.Equipamento</v>
      </c>
      <c r="D426" s="54" t="s">
        <v>1204</v>
      </c>
      <c r="E426" s="55" t="s">
        <v>1205</v>
      </c>
      <c r="F426" s="54" t="s">
        <v>26</v>
      </c>
      <c r="G426" s="55" t="s">
        <v>26</v>
      </c>
      <c r="H426" s="32" t="s">
        <v>26</v>
      </c>
      <c r="I426" s="53" t="s">
        <v>26</v>
      </c>
      <c r="J426" s="32" t="s">
        <v>1079</v>
      </c>
      <c r="K426" s="53" t="str">
        <f>_xlfn.CONCAT("""",B426,"""")</f>
        <v>"EQU.416"</v>
      </c>
      <c r="L426" s="32" t="s">
        <v>1068</v>
      </c>
      <c r="M426" s="53" t="str">
        <f>IFERROR(_xlfn.CONCAT(LEFT(O426,FIND(" ",O426)-1),""""),O426)</f>
        <v>"Aparelho"</v>
      </c>
      <c r="N426" s="32" t="s">
        <v>1025</v>
      </c>
      <c r="O426" s="53" t="s">
        <v>944</v>
      </c>
      <c r="P426" s="32" t="s">
        <v>1080</v>
      </c>
      <c r="Q426" s="8">
        <v>1</v>
      </c>
      <c r="R426" s="32" t="s">
        <v>1081</v>
      </c>
      <c r="S426" s="8">
        <f>IF(AND(Q426=0, U426=0), 1, 0 )</f>
        <v>0</v>
      </c>
      <c r="T426" s="32" t="s">
        <v>1082</v>
      </c>
      <c r="U426" s="8">
        <v>0</v>
      </c>
    </row>
    <row r="427" spans="1:21" ht="6" customHeight="1" x14ac:dyDescent="0.3">
      <c r="A427" s="48">
        <v>426</v>
      </c>
      <c r="B427" s="56" t="s">
        <v>446</v>
      </c>
      <c r="C427" s="34" t="str">
        <f>IF(VALUE(Q427)=1,"SUS.Equipamento",IF(VALUE(S427)=1,"SUS.Dispositivo","SUS.Mobília"))</f>
        <v>SUS.Mobília</v>
      </c>
      <c r="D427" s="54" t="s">
        <v>1204</v>
      </c>
      <c r="E427" s="55" t="s">
        <v>1205</v>
      </c>
      <c r="F427" s="54" t="s">
        <v>26</v>
      </c>
      <c r="G427" s="55" t="s">
        <v>26</v>
      </c>
      <c r="H427" s="32" t="s">
        <v>1190</v>
      </c>
      <c r="I427" s="53" t="s">
        <v>1197</v>
      </c>
      <c r="J427" s="32" t="s">
        <v>1079</v>
      </c>
      <c r="K427" s="53" t="str">
        <f>_xlfn.CONCAT("""",B427,"""")</f>
        <v>"EQU.417"</v>
      </c>
      <c r="L427" s="32" t="s">
        <v>1068</v>
      </c>
      <c r="M427" s="53" t="str">
        <f>IFERROR(_xlfn.CONCAT(LEFT(O427,FIND(" ",O427)-1),""""),O427)</f>
        <v>"Carro"</v>
      </c>
      <c r="N427" s="32" t="s">
        <v>1025</v>
      </c>
      <c r="O427" s="53" t="s">
        <v>945</v>
      </c>
      <c r="P427" s="32" t="s">
        <v>1080</v>
      </c>
      <c r="Q427" s="8">
        <v>0</v>
      </c>
      <c r="R427" s="32" t="s">
        <v>1081</v>
      </c>
      <c r="S427" s="8">
        <f>IF(AND(Q427=0, U427=0), 1, 0 )</f>
        <v>0</v>
      </c>
      <c r="T427" s="32" t="s">
        <v>1082</v>
      </c>
      <c r="U427" s="8">
        <v>1</v>
      </c>
    </row>
    <row r="428" spans="1:21" ht="6" customHeight="1" x14ac:dyDescent="0.3">
      <c r="A428" s="48">
        <v>427</v>
      </c>
      <c r="B428" s="56" t="s">
        <v>447</v>
      </c>
      <c r="C428" s="34" t="str">
        <f>IF(VALUE(Q428)=1,"SUS.Equipamento",IF(VALUE(S428)=1,"SUS.Dispositivo","SUS.Mobília"))</f>
        <v>SUS.Dispositivo</v>
      </c>
      <c r="D428" s="54" t="s">
        <v>1204</v>
      </c>
      <c r="E428" s="55" t="s">
        <v>1205</v>
      </c>
      <c r="F428" s="54" t="s">
        <v>26</v>
      </c>
      <c r="G428" s="55" t="s">
        <v>26</v>
      </c>
      <c r="H428" s="32" t="s">
        <v>26</v>
      </c>
      <c r="I428" s="53" t="s">
        <v>26</v>
      </c>
      <c r="J428" s="32" t="s">
        <v>1079</v>
      </c>
      <c r="K428" s="53" t="str">
        <f>_xlfn.CONCAT("""",B428,"""")</f>
        <v>"EQU.418"</v>
      </c>
      <c r="L428" s="32" t="s">
        <v>1068</v>
      </c>
      <c r="M428" s="53" t="str">
        <f>IFERROR(_xlfn.CONCAT(LEFT(O428,FIND(" ",O428)-1),""""),O428)</f>
        <v>"Autoclave"</v>
      </c>
      <c r="N428" s="32" t="s">
        <v>1025</v>
      </c>
      <c r="O428" s="53" t="s">
        <v>946</v>
      </c>
      <c r="P428" s="32" t="s">
        <v>1080</v>
      </c>
      <c r="Q428" s="8">
        <v>0</v>
      </c>
      <c r="R428" s="32" t="s">
        <v>1081</v>
      </c>
      <c r="S428" s="8">
        <f>IF(AND(Q428=0, U428=0), 1, 0 )</f>
        <v>1</v>
      </c>
      <c r="T428" s="32" t="s">
        <v>1082</v>
      </c>
      <c r="U428" s="8">
        <v>0</v>
      </c>
    </row>
    <row r="429" spans="1:21" ht="6" customHeight="1" x14ac:dyDescent="0.3">
      <c r="A429" s="48">
        <v>428</v>
      </c>
      <c r="B429" s="56" t="s">
        <v>448</v>
      </c>
      <c r="C429" s="34" t="str">
        <f>IF(VALUE(Q429)=1,"SUS.Equipamento",IF(VALUE(S429)=1,"SUS.Dispositivo","SUS.Mobília"))</f>
        <v>SUS.Mobília</v>
      </c>
      <c r="D429" s="54" t="s">
        <v>1204</v>
      </c>
      <c r="E429" s="55" t="s">
        <v>1205</v>
      </c>
      <c r="F429" s="54" t="s">
        <v>26</v>
      </c>
      <c r="G429" s="55" t="s">
        <v>26</v>
      </c>
      <c r="H429" s="32" t="s">
        <v>1190</v>
      </c>
      <c r="I429" s="53" t="s">
        <v>1193</v>
      </c>
      <c r="J429" s="32" t="s">
        <v>1079</v>
      </c>
      <c r="K429" s="53" t="str">
        <f>_xlfn.CONCAT("""",B429,"""")</f>
        <v>"EQU.419"</v>
      </c>
      <c r="L429" s="32" t="s">
        <v>1068</v>
      </c>
      <c r="M429" s="53" t="str">
        <f>IFERROR(_xlfn.CONCAT(LEFT(O429,FIND(" ",O429)-1),""""),O429)</f>
        <v>"Carro"</v>
      </c>
      <c r="N429" s="32" t="s">
        <v>1025</v>
      </c>
      <c r="O429" s="53" t="s">
        <v>947</v>
      </c>
      <c r="P429" s="32" t="s">
        <v>1080</v>
      </c>
      <c r="Q429" s="8">
        <v>0</v>
      </c>
      <c r="R429" s="32" t="s">
        <v>1081</v>
      </c>
      <c r="S429" s="8">
        <f>IF(AND(Q429=0, U429=0), 1, 0 )</f>
        <v>0</v>
      </c>
      <c r="T429" s="32" t="s">
        <v>1082</v>
      </c>
      <c r="U429" s="8">
        <v>1</v>
      </c>
    </row>
    <row r="430" spans="1:21" ht="6" customHeight="1" x14ac:dyDescent="0.3">
      <c r="A430" s="48">
        <v>429</v>
      </c>
      <c r="B430" s="56" t="s">
        <v>449</v>
      </c>
      <c r="C430" s="34" t="str">
        <f>IF(VALUE(Q430)=1,"SUS.Equipamento",IF(VALUE(S430)=1,"SUS.Dispositivo","SUS.Mobília"))</f>
        <v>SUS.Mobília</v>
      </c>
      <c r="D430" s="54" t="s">
        <v>1204</v>
      </c>
      <c r="E430" s="55" t="s">
        <v>1205</v>
      </c>
      <c r="F430" s="54" t="s">
        <v>26</v>
      </c>
      <c r="G430" s="55" t="s">
        <v>26</v>
      </c>
      <c r="H430" s="32" t="s">
        <v>1190</v>
      </c>
      <c r="I430" s="53" t="s">
        <v>1198</v>
      </c>
      <c r="J430" s="32" t="s">
        <v>1079</v>
      </c>
      <c r="K430" s="53" t="str">
        <f>_xlfn.CONCAT("""",B430,"""")</f>
        <v>"EQU.420"</v>
      </c>
      <c r="L430" s="32" t="s">
        <v>1068</v>
      </c>
      <c r="M430" s="53" t="str">
        <f>IFERROR(_xlfn.CONCAT(LEFT(O430,FIND(" ",O430)-1),""""),O430)</f>
        <v>"Mesa"</v>
      </c>
      <c r="N430" s="32" t="s">
        <v>1025</v>
      </c>
      <c r="O430" s="53" t="s">
        <v>948</v>
      </c>
      <c r="P430" s="32" t="s">
        <v>1080</v>
      </c>
      <c r="Q430" s="8">
        <v>0</v>
      </c>
      <c r="R430" s="32" t="s">
        <v>1081</v>
      </c>
      <c r="S430" s="8">
        <f>IF(AND(Q430=0, U430=0), 1, 0 )</f>
        <v>0</v>
      </c>
      <c r="T430" s="32" t="s">
        <v>1082</v>
      </c>
      <c r="U430" s="8">
        <v>1</v>
      </c>
    </row>
    <row r="431" spans="1:21" ht="6" customHeight="1" x14ac:dyDescent="0.3">
      <c r="A431" s="48">
        <v>430</v>
      </c>
      <c r="B431" s="56" t="s">
        <v>450</v>
      </c>
      <c r="C431" s="34" t="str">
        <f>IF(VALUE(Q431)=1,"SUS.Equipamento",IF(VALUE(S431)=1,"SUS.Dispositivo","SUS.Mobília"))</f>
        <v>SUS.Equipamento</v>
      </c>
      <c r="D431" s="54" t="s">
        <v>1204</v>
      </c>
      <c r="E431" s="55" t="s">
        <v>1205</v>
      </c>
      <c r="F431" s="54" t="s">
        <v>26</v>
      </c>
      <c r="G431" s="55" t="s">
        <v>26</v>
      </c>
      <c r="H431" s="32" t="s">
        <v>26</v>
      </c>
      <c r="I431" s="53" t="s">
        <v>26</v>
      </c>
      <c r="J431" s="32" t="s">
        <v>1079</v>
      </c>
      <c r="K431" s="53" t="str">
        <f>_xlfn.CONCAT("""",B431,"""")</f>
        <v>"EQU.421"</v>
      </c>
      <c r="L431" s="32" t="s">
        <v>1068</v>
      </c>
      <c r="M431" s="53" t="str">
        <f>IFERROR(_xlfn.CONCAT(LEFT(O431,FIND(" ",O431)-1),""""),O431)</f>
        <v>"Lavadora"</v>
      </c>
      <c r="N431" s="32" t="s">
        <v>1025</v>
      </c>
      <c r="O431" s="53" t="s">
        <v>949</v>
      </c>
      <c r="P431" s="32" t="s">
        <v>1080</v>
      </c>
      <c r="Q431" s="8">
        <v>1</v>
      </c>
      <c r="R431" s="32" t="s">
        <v>1081</v>
      </c>
      <c r="S431" s="8">
        <f>IF(AND(Q431=0, U431=0), 1, 0 )</f>
        <v>0</v>
      </c>
      <c r="T431" s="32" t="s">
        <v>1082</v>
      </c>
      <c r="U431" s="8">
        <v>0</v>
      </c>
    </row>
    <row r="432" spans="1:21" ht="6" customHeight="1" x14ac:dyDescent="0.3">
      <c r="A432" s="48">
        <v>431</v>
      </c>
      <c r="B432" s="56" t="s">
        <v>451</v>
      </c>
      <c r="C432" s="34" t="str">
        <f>IF(VALUE(Q432)=1,"SUS.Equipamento",IF(VALUE(S432)=1,"SUS.Dispositivo","SUS.Mobília"))</f>
        <v>SUS.Mobília</v>
      </c>
      <c r="D432" s="54" t="s">
        <v>1204</v>
      </c>
      <c r="E432" s="55" t="s">
        <v>1205</v>
      </c>
      <c r="F432" s="54" t="s">
        <v>26</v>
      </c>
      <c r="G432" s="55" t="s">
        <v>26</v>
      </c>
      <c r="H432" s="32" t="s">
        <v>1190</v>
      </c>
      <c r="I432" s="53" t="s">
        <v>1197</v>
      </c>
      <c r="J432" s="32" t="s">
        <v>1079</v>
      </c>
      <c r="K432" s="53" t="str">
        <f>_xlfn.CONCAT("""",B432,"""")</f>
        <v>"EQU.422"</v>
      </c>
      <c r="L432" s="32" t="s">
        <v>1068</v>
      </c>
      <c r="M432" s="53" t="str">
        <f>IFERROR(_xlfn.CONCAT(LEFT(O432,FIND(" ",O432)-1),""""),O432)</f>
        <v>"Carro"</v>
      </c>
      <c r="N432" s="32" t="s">
        <v>1025</v>
      </c>
      <c r="O432" s="53" t="s">
        <v>1057</v>
      </c>
      <c r="P432" s="32" t="s">
        <v>1080</v>
      </c>
      <c r="Q432" s="8">
        <v>0</v>
      </c>
      <c r="R432" s="32" t="s">
        <v>1081</v>
      </c>
      <c r="S432" s="8">
        <f>IF(AND(Q432=0, U432=0), 1, 0 )</f>
        <v>0</v>
      </c>
      <c r="T432" s="32" t="s">
        <v>1082</v>
      </c>
      <c r="U432" s="8">
        <v>1</v>
      </c>
    </row>
    <row r="433" spans="1:21" ht="6" customHeight="1" x14ac:dyDescent="0.3">
      <c r="A433" s="48">
        <v>432</v>
      </c>
      <c r="B433" s="56" t="s">
        <v>452</v>
      </c>
      <c r="C433" s="34" t="str">
        <f>IF(VALUE(Q433)=1,"SUS.Equipamento",IF(VALUE(S433)=1,"SUS.Dispositivo","SUS.Mobília"))</f>
        <v>SUS.Dispositivo</v>
      </c>
      <c r="D433" s="54" t="s">
        <v>1204</v>
      </c>
      <c r="E433" s="55" t="s">
        <v>1205</v>
      </c>
      <c r="F433" s="54" t="s">
        <v>26</v>
      </c>
      <c r="G433" s="55" t="s">
        <v>26</v>
      </c>
      <c r="H433" s="32" t="s">
        <v>26</v>
      </c>
      <c r="I433" s="53" t="s">
        <v>26</v>
      </c>
      <c r="J433" s="32" t="s">
        <v>1079</v>
      </c>
      <c r="K433" s="53" t="str">
        <f>_xlfn.CONCAT("""",B433,"""")</f>
        <v>"EQU.423"</v>
      </c>
      <c r="L433" s="32" t="s">
        <v>1068</v>
      </c>
      <c r="M433" s="53" t="str">
        <f>IFERROR(_xlfn.CONCAT(LEFT(O433,FIND(" ",O433)-1),""""),O433)</f>
        <v>"Código"</v>
      </c>
      <c r="N433" s="32" t="s">
        <v>1025</v>
      </c>
      <c r="O433" s="53" t="s">
        <v>741</v>
      </c>
      <c r="P433" s="32" t="s">
        <v>1080</v>
      </c>
      <c r="Q433" s="8">
        <v>0</v>
      </c>
      <c r="R433" s="32" t="s">
        <v>1081</v>
      </c>
      <c r="S433" s="8">
        <f>IF(AND(Q433=0, U433=0), 1, 0 )</f>
        <v>1</v>
      </c>
      <c r="T433" s="32" t="s">
        <v>1082</v>
      </c>
      <c r="U433" s="8">
        <v>0</v>
      </c>
    </row>
    <row r="434" spans="1:21" ht="6" customHeight="1" x14ac:dyDescent="0.3">
      <c r="A434" s="48">
        <v>433</v>
      </c>
      <c r="B434" s="56" t="s">
        <v>453</v>
      </c>
      <c r="C434" s="34" t="str">
        <f>IF(VALUE(Q434)=1,"SUS.Equipamento",IF(VALUE(S434)=1,"SUS.Dispositivo","SUS.Mobília"))</f>
        <v>SUS.Dispositivo</v>
      </c>
      <c r="D434" s="54" t="s">
        <v>1204</v>
      </c>
      <c r="E434" s="55" t="s">
        <v>1205</v>
      </c>
      <c r="F434" s="54" t="s">
        <v>26</v>
      </c>
      <c r="G434" s="55" t="s">
        <v>26</v>
      </c>
      <c r="H434" s="32" t="s">
        <v>26</v>
      </c>
      <c r="I434" s="53" t="s">
        <v>26</v>
      </c>
      <c r="J434" s="32" t="s">
        <v>1079</v>
      </c>
      <c r="K434" s="53" t="str">
        <f>_xlfn.CONCAT("""",B434,"""")</f>
        <v>"EQU.424"</v>
      </c>
      <c r="L434" s="32" t="s">
        <v>1068</v>
      </c>
      <c r="M434" s="53" t="str">
        <f>IFERROR(_xlfn.CONCAT(LEFT(O434,FIND(" ",O434)-1),""""),O434)</f>
        <v>"Protetor"</v>
      </c>
      <c r="N434" s="32" t="s">
        <v>1025</v>
      </c>
      <c r="O434" s="53" t="s">
        <v>950</v>
      </c>
      <c r="P434" s="32" t="s">
        <v>1080</v>
      </c>
      <c r="Q434" s="8">
        <v>0</v>
      </c>
      <c r="R434" s="32" t="s">
        <v>1081</v>
      </c>
      <c r="S434" s="8">
        <f>IF(AND(Q434=0, U434=0), 1, 0 )</f>
        <v>1</v>
      </c>
      <c r="T434" s="32" t="s">
        <v>1082</v>
      </c>
      <c r="U434" s="8">
        <v>0</v>
      </c>
    </row>
    <row r="435" spans="1:21" ht="6" customHeight="1" x14ac:dyDescent="0.3">
      <c r="A435" s="48">
        <v>434</v>
      </c>
      <c r="B435" s="56" t="s">
        <v>454</v>
      </c>
      <c r="C435" s="34" t="str">
        <f>IF(VALUE(Q435)=1,"SUS.Equipamento",IF(VALUE(S435)=1,"SUS.Dispositivo","SUS.Mobília"))</f>
        <v>SUS.Dispositivo</v>
      </c>
      <c r="D435" s="54" t="s">
        <v>1204</v>
      </c>
      <c r="E435" s="55" t="s">
        <v>1205</v>
      </c>
      <c r="F435" s="54" t="s">
        <v>26</v>
      </c>
      <c r="G435" s="55" t="s">
        <v>26</v>
      </c>
      <c r="H435" s="32" t="s">
        <v>26</v>
      </c>
      <c r="I435" s="53" t="s">
        <v>26</v>
      </c>
      <c r="J435" s="32" t="s">
        <v>1079</v>
      </c>
      <c r="K435" s="53" t="str">
        <f>_xlfn.CONCAT("""",B435,"""")</f>
        <v>"EQU.425"</v>
      </c>
      <c r="L435" s="32" t="s">
        <v>1068</v>
      </c>
      <c r="M435" s="53" t="str">
        <f>IFERROR(_xlfn.CONCAT(LEFT(O435,FIND(" ",O435)-1),""""),O435)</f>
        <v>"Sistema"</v>
      </c>
      <c r="N435" s="32" t="s">
        <v>1025</v>
      </c>
      <c r="O435" s="53" t="s">
        <v>951</v>
      </c>
      <c r="P435" s="32" t="s">
        <v>1080</v>
      </c>
      <c r="Q435" s="8">
        <v>0</v>
      </c>
      <c r="R435" s="32" t="s">
        <v>1081</v>
      </c>
      <c r="S435" s="8">
        <f>IF(AND(Q435=0, U435=0), 1, 0 )</f>
        <v>1</v>
      </c>
      <c r="T435" s="32" t="s">
        <v>1082</v>
      </c>
      <c r="U435" s="8">
        <v>0</v>
      </c>
    </row>
    <row r="436" spans="1:21" ht="6" customHeight="1" x14ac:dyDescent="0.3">
      <c r="A436" s="48">
        <v>435</v>
      </c>
      <c r="B436" s="56" t="s">
        <v>455</v>
      </c>
      <c r="C436" s="34" t="str">
        <f>IF(VALUE(Q436)=1,"SUS.Equipamento",IF(VALUE(S436)=1,"SUS.Dispositivo","SUS.Mobília"))</f>
        <v>SUS.Dispositivo</v>
      </c>
      <c r="D436" s="54" t="s">
        <v>1204</v>
      </c>
      <c r="E436" s="55" t="s">
        <v>1205</v>
      </c>
      <c r="F436" s="54" t="s">
        <v>26</v>
      </c>
      <c r="G436" s="55" t="s">
        <v>26</v>
      </c>
      <c r="H436" s="32" t="s">
        <v>26</v>
      </c>
      <c r="I436" s="53" t="s">
        <v>26</v>
      </c>
      <c r="J436" s="32" t="s">
        <v>1079</v>
      </c>
      <c r="K436" s="53" t="str">
        <f>_xlfn.CONCAT("""",B436,"""")</f>
        <v>"EQU.426"</v>
      </c>
      <c r="L436" s="32" t="s">
        <v>1068</v>
      </c>
      <c r="M436" s="53" t="str">
        <f>IFERROR(_xlfn.CONCAT(LEFT(O436,FIND(" ",O436)-1),""""),O436)</f>
        <v>"Microscópio"</v>
      </c>
      <c r="N436" s="32" t="s">
        <v>1025</v>
      </c>
      <c r="O436" s="53" t="s">
        <v>952</v>
      </c>
      <c r="P436" s="32" t="s">
        <v>1080</v>
      </c>
      <c r="Q436" s="8">
        <v>0</v>
      </c>
      <c r="R436" s="32" t="s">
        <v>1081</v>
      </c>
      <c r="S436" s="8">
        <f>IF(AND(Q436=0, U436=0), 1, 0 )</f>
        <v>1</v>
      </c>
      <c r="T436" s="32" t="s">
        <v>1082</v>
      </c>
      <c r="U436" s="8">
        <v>0</v>
      </c>
    </row>
    <row r="437" spans="1:21" ht="6" customHeight="1" x14ac:dyDescent="0.3">
      <c r="A437" s="48">
        <v>436</v>
      </c>
      <c r="B437" s="56" t="s">
        <v>456</v>
      </c>
      <c r="C437" s="34" t="str">
        <f>IF(VALUE(Q437)=1,"SUS.Equipamento",IF(VALUE(S437)=1,"SUS.Dispositivo","SUS.Mobília"))</f>
        <v>SUS.Dispositivo</v>
      </c>
      <c r="D437" s="54" t="s">
        <v>1204</v>
      </c>
      <c r="E437" s="55" t="s">
        <v>1205</v>
      </c>
      <c r="F437" s="54" t="s">
        <v>26</v>
      </c>
      <c r="G437" s="55" t="s">
        <v>26</v>
      </c>
      <c r="H437" s="32" t="s">
        <v>26</v>
      </c>
      <c r="I437" s="53" t="s">
        <v>26</v>
      </c>
      <c r="J437" s="32" t="s">
        <v>1079</v>
      </c>
      <c r="K437" s="53" t="str">
        <f>_xlfn.CONCAT("""",B437,"""")</f>
        <v>"EQU.427"</v>
      </c>
      <c r="L437" s="32" t="s">
        <v>1068</v>
      </c>
      <c r="M437" s="53" t="str">
        <f>IFERROR(_xlfn.CONCAT(LEFT(O437,FIND(" ",O437)-1),""""),O437)</f>
        <v>"Refrator"</v>
      </c>
      <c r="N437" s="32" t="s">
        <v>1025</v>
      </c>
      <c r="O437" s="53" t="s">
        <v>1058</v>
      </c>
      <c r="P437" s="32" t="s">
        <v>1080</v>
      </c>
      <c r="Q437" s="8">
        <v>0</v>
      </c>
      <c r="R437" s="32" t="s">
        <v>1081</v>
      </c>
      <c r="S437" s="8">
        <f>IF(AND(Q437=0, U437=0), 1, 0 )</f>
        <v>1</v>
      </c>
      <c r="T437" s="32" t="s">
        <v>1082</v>
      </c>
      <c r="U437" s="8">
        <v>0</v>
      </c>
    </row>
    <row r="438" spans="1:21" ht="6" customHeight="1" x14ac:dyDescent="0.3">
      <c r="A438" s="48">
        <v>437</v>
      </c>
      <c r="B438" s="56" t="s">
        <v>457</v>
      </c>
      <c r="C438" s="34" t="str">
        <f>IF(VALUE(Q438)=1,"SUS.Equipamento",IF(VALUE(S438)=1,"SUS.Dispositivo","SUS.Mobília"))</f>
        <v>SUS.Dispositivo</v>
      </c>
      <c r="D438" s="54" t="s">
        <v>1204</v>
      </c>
      <c r="E438" s="55" t="s">
        <v>1205</v>
      </c>
      <c r="F438" s="54" t="s">
        <v>26</v>
      </c>
      <c r="G438" s="55" t="s">
        <v>26</v>
      </c>
      <c r="H438" s="32" t="s">
        <v>26</v>
      </c>
      <c r="I438" s="53" t="s">
        <v>26</v>
      </c>
      <c r="J438" s="32" t="s">
        <v>1079</v>
      </c>
      <c r="K438" s="53" t="str">
        <f>_xlfn.CONCAT("""",B438,"""")</f>
        <v>"EQU.428"</v>
      </c>
      <c r="L438" s="32" t="s">
        <v>1068</v>
      </c>
      <c r="M438" s="53" t="str">
        <f>IFERROR(_xlfn.CONCAT(LEFT(O438,FIND(" ",O438)-1),""""),O438)</f>
        <v>"Serra"</v>
      </c>
      <c r="N438" s="32" t="s">
        <v>1025</v>
      </c>
      <c r="O438" s="53" t="s">
        <v>953</v>
      </c>
      <c r="P438" s="32" t="s">
        <v>1080</v>
      </c>
      <c r="Q438" s="8">
        <v>0</v>
      </c>
      <c r="R438" s="32" t="s">
        <v>1081</v>
      </c>
      <c r="S438" s="8">
        <f>IF(AND(Q438=0, U438=0), 1, 0 )</f>
        <v>1</v>
      </c>
      <c r="T438" s="32" t="s">
        <v>1082</v>
      </c>
      <c r="U438" s="8">
        <v>0</v>
      </c>
    </row>
    <row r="439" spans="1:21" ht="6" customHeight="1" x14ac:dyDescent="0.3">
      <c r="A439" s="48">
        <v>438</v>
      </c>
      <c r="B439" s="56" t="s">
        <v>458</v>
      </c>
      <c r="C439" s="34" t="str">
        <f>IF(VALUE(Q439)=1,"SUS.Equipamento",IF(VALUE(S439)=1,"SUS.Dispositivo","SUS.Mobília"))</f>
        <v>SUS.Dispositivo</v>
      </c>
      <c r="D439" s="54" t="s">
        <v>1204</v>
      </c>
      <c r="E439" s="55" t="s">
        <v>1205</v>
      </c>
      <c r="F439" s="54" t="s">
        <v>26</v>
      </c>
      <c r="G439" s="55" t="s">
        <v>26</v>
      </c>
      <c r="H439" s="32" t="s">
        <v>26</v>
      </c>
      <c r="I439" s="53" t="s">
        <v>26</v>
      </c>
      <c r="J439" s="32" t="s">
        <v>1079</v>
      </c>
      <c r="K439" s="53" t="str">
        <f>_xlfn.CONCAT("""",B439,"""")</f>
        <v>"EQU.429"</v>
      </c>
      <c r="L439" s="32" t="s">
        <v>1068</v>
      </c>
      <c r="M439" s="53" t="str">
        <f>IFERROR(_xlfn.CONCAT(LEFT(O439,FIND(" ",O439)-1),""""),O439)</f>
        <v>"Topógrafo"</v>
      </c>
      <c r="N439" s="32" t="s">
        <v>1025</v>
      </c>
      <c r="O439" s="53" t="s">
        <v>954</v>
      </c>
      <c r="P439" s="32" t="s">
        <v>1080</v>
      </c>
      <c r="Q439" s="8">
        <v>0</v>
      </c>
      <c r="R439" s="32" t="s">
        <v>1081</v>
      </c>
      <c r="S439" s="8">
        <f>IF(AND(Q439=0, U439=0), 1, 0 )</f>
        <v>1</v>
      </c>
      <c r="T439" s="32" t="s">
        <v>1082</v>
      </c>
      <c r="U439" s="8">
        <v>0</v>
      </c>
    </row>
    <row r="440" spans="1:21" ht="6" customHeight="1" x14ac:dyDescent="0.3">
      <c r="A440" s="48">
        <v>439</v>
      </c>
      <c r="B440" s="56" t="s">
        <v>459</v>
      </c>
      <c r="C440" s="34" t="str">
        <f>IF(VALUE(Q440)=1,"SUS.Equipamento",IF(VALUE(S440)=1,"SUS.Dispositivo","SUS.Mobília"))</f>
        <v>SUS.Dispositivo</v>
      </c>
      <c r="D440" s="54" t="s">
        <v>1204</v>
      </c>
      <c r="E440" s="55" t="s">
        <v>1205</v>
      </c>
      <c r="F440" s="54" t="s">
        <v>26</v>
      </c>
      <c r="G440" s="55" t="s">
        <v>26</v>
      </c>
      <c r="H440" s="32" t="s">
        <v>26</v>
      </c>
      <c r="I440" s="53" t="s">
        <v>26</v>
      </c>
      <c r="J440" s="32" t="s">
        <v>1079</v>
      </c>
      <c r="K440" s="53" t="str">
        <f>_xlfn.CONCAT("""",B440,"""")</f>
        <v>"EQU.430"</v>
      </c>
      <c r="L440" s="32" t="s">
        <v>1068</v>
      </c>
      <c r="M440" s="53" t="str">
        <f>IFERROR(_xlfn.CONCAT(LEFT(O440,FIND(" ",O440)-1),""""),O440)</f>
        <v>"Faixas"</v>
      </c>
      <c r="N440" s="32" t="s">
        <v>1025</v>
      </c>
      <c r="O440" s="53" t="s">
        <v>955</v>
      </c>
      <c r="P440" s="32" t="s">
        <v>1080</v>
      </c>
      <c r="Q440" s="8">
        <v>0</v>
      </c>
      <c r="R440" s="32" t="s">
        <v>1081</v>
      </c>
      <c r="S440" s="8">
        <f>IF(AND(Q440=0, U440=0), 1, 0 )</f>
        <v>1</v>
      </c>
      <c r="T440" s="32" t="s">
        <v>1082</v>
      </c>
      <c r="U440" s="8">
        <v>0</v>
      </c>
    </row>
    <row r="441" spans="1:21" ht="6" customHeight="1" x14ac:dyDescent="0.3">
      <c r="A441" s="48">
        <v>440</v>
      </c>
      <c r="B441" s="56" t="s">
        <v>460</v>
      </c>
      <c r="C441" s="34" t="str">
        <f>IF(VALUE(Q441)=1,"SUS.Equipamento",IF(VALUE(S441)=1,"SUS.Dispositivo","SUS.Mobília"))</f>
        <v>SUS.Dispositivo</v>
      </c>
      <c r="D441" s="54" t="s">
        <v>1204</v>
      </c>
      <c r="E441" s="55" t="s">
        <v>1205</v>
      </c>
      <c r="F441" s="54" t="s">
        <v>26</v>
      </c>
      <c r="G441" s="55" t="s">
        <v>26</v>
      </c>
      <c r="H441" s="32" t="s">
        <v>26</v>
      </c>
      <c r="I441" s="53" t="s">
        <v>26</v>
      </c>
      <c r="J441" s="32" t="s">
        <v>1079</v>
      </c>
      <c r="K441" s="53" t="str">
        <f>_xlfn.CONCAT("""",B441,"""")</f>
        <v>"EQU.431"</v>
      </c>
      <c r="L441" s="32" t="s">
        <v>1068</v>
      </c>
      <c r="M441" s="53" t="str">
        <f>IFERROR(_xlfn.CONCAT(LEFT(O441,FIND(" ",O441)-1),""""),O441)</f>
        <v>"Ganho"</v>
      </c>
      <c r="N441" s="32" t="s">
        <v>1025</v>
      </c>
      <c r="O441" s="53" t="s">
        <v>956</v>
      </c>
      <c r="P441" s="32" t="s">
        <v>1080</v>
      </c>
      <c r="Q441" s="8">
        <v>0</v>
      </c>
      <c r="R441" s="32" t="s">
        <v>1081</v>
      </c>
      <c r="S441" s="8">
        <f>IF(AND(Q441=0, U441=0), 1, 0 )</f>
        <v>1</v>
      </c>
      <c r="T441" s="32" t="s">
        <v>1082</v>
      </c>
      <c r="U441" s="8">
        <v>0</v>
      </c>
    </row>
    <row r="442" spans="1:21" ht="6" customHeight="1" x14ac:dyDescent="0.3">
      <c r="A442" s="48">
        <v>441</v>
      </c>
      <c r="B442" s="56" t="s">
        <v>461</v>
      </c>
      <c r="C442" s="34" t="str">
        <f>IF(VALUE(Q442)=1,"SUS.Equipamento",IF(VALUE(S442)=1,"SUS.Dispositivo","SUS.Mobília"))</f>
        <v>SUS.Equipamento</v>
      </c>
      <c r="D442" s="54" t="s">
        <v>1204</v>
      </c>
      <c r="E442" s="55" t="s">
        <v>1205</v>
      </c>
      <c r="F442" s="54" t="s">
        <v>26</v>
      </c>
      <c r="G442" s="55" t="s">
        <v>26</v>
      </c>
      <c r="H442" s="32" t="s">
        <v>26</v>
      </c>
      <c r="I442" s="53" t="s">
        <v>26</v>
      </c>
      <c r="J442" s="32" t="s">
        <v>1079</v>
      </c>
      <c r="K442" s="53" t="str">
        <f>_xlfn.CONCAT("""",B442,"""")</f>
        <v>"EQU.432"</v>
      </c>
      <c r="L442" s="32" t="s">
        <v>1068</v>
      </c>
      <c r="M442" s="53" t="str">
        <f>IFERROR(_xlfn.CONCAT(LEFT(O442,FIND(" ",O442)-1),""""),O442)</f>
        <v>"Microcentrífuga"</v>
      </c>
      <c r="N442" s="32" t="s">
        <v>1025</v>
      </c>
      <c r="O442" s="53" t="s">
        <v>957</v>
      </c>
      <c r="P442" s="32" t="s">
        <v>1080</v>
      </c>
      <c r="Q442" s="8">
        <v>1</v>
      </c>
      <c r="R442" s="32" t="s">
        <v>1081</v>
      </c>
      <c r="S442" s="8">
        <f>IF(AND(Q442=0, U442=0), 1, 0 )</f>
        <v>0</v>
      </c>
      <c r="T442" s="32" t="s">
        <v>1082</v>
      </c>
      <c r="U442" s="8">
        <v>0</v>
      </c>
    </row>
    <row r="443" spans="1:21" ht="6" customHeight="1" x14ac:dyDescent="0.3">
      <c r="A443" s="48">
        <v>442</v>
      </c>
      <c r="B443" s="56" t="s">
        <v>462</v>
      </c>
      <c r="C443" s="34" t="str">
        <f>IF(VALUE(Q443)=1,"SUS.Equipamento",IF(VALUE(S443)=1,"SUS.Dispositivo","SUS.Mobília"))</f>
        <v>SUS.Equipamento</v>
      </c>
      <c r="D443" s="54" t="s">
        <v>1204</v>
      </c>
      <c r="E443" s="55" t="s">
        <v>1205</v>
      </c>
      <c r="F443" s="54" t="s">
        <v>26</v>
      </c>
      <c r="G443" s="55" t="s">
        <v>26</v>
      </c>
      <c r="H443" s="32" t="s">
        <v>26</v>
      </c>
      <c r="I443" s="53" t="s">
        <v>26</v>
      </c>
      <c r="J443" s="32" t="s">
        <v>1079</v>
      </c>
      <c r="K443" s="53" t="str">
        <f>_xlfn.CONCAT("""",B443,"""")</f>
        <v>"EQU.433"</v>
      </c>
      <c r="L443" s="32" t="s">
        <v>1068</v>
      </c>
      <c r="M443" s="53" t="str">
        <f>IFERROR(_xlfn.CONCAT(LEFT(O443,FIND(" ",O443)-1),""""),O443)</f>
        <v>"Biômetro"</v>
      </c>
      <c r="N443" s="32" t="s">
        <v>1025</v>
      </c>
      <c r="O443" s="53" t="s">
        <v>958</v>
      </c>
      <c r="P443" s="32" t="s">
        <v>1080</v>
      </c>
      <c r="Q443" s="8">
        <v>1</v>
      </c>
      <c r="R443" s="32" t="s">
        <v>1081</v>
      </c>
      <c r="S443" s="8">
        <f>IF(AND(Q443=0, U443=0), 1, 0 )</f>
        <v>0</v>
      </c>
      <c r="T443" s="32" t="s">
        <v>1082</v>
      </c>
      <c r="U443" s="8">
        <v>0</v>
      </c>
    </row>
    <row r="444" spans="1:21" ht="6" customHeight="1" x14ac:dyDescent="0.3">
      <c r="A444" s="48">
        <v>443</v>
      </c>
      <c r="B444" s="56" t="s">
        <v>463</v>
      </c>
      <c r="C444" s="34" t="str">
        <f>IF(VALUE(Q444)=1,"SUS.Equipamento",IF(VALUE(S444)=1,"SUS.Dispositivo","SUS.Mobília"))</f>
        <v>SUS.Dispositivo</v>
      </c>
      <c r="D444" s="54" t="s">
        <v>1204</v>
      </c>
      <c r="E444" s="55" t="s">
        <v>1205</v>
      </c>
      <c r="F444" s="54" t="s">
        <v>26</v>
      </c>
      <c r="G444" s="55" t="s">
        <v>26</v>
      </c>
      <c r="H444" s="32" t="s">
        <v>26</v>
      </c>
      <c r="I444" s="53" t="s">
        <v>26</v>
      </c>
      <c r="J444" s="32" t="s">
        <v>1079</v>
      </c>
      <c r="K444" s="53" t="str">
        <f>_xlfn.CONCAT("""",B444,"""")</f>
        <v>"EQU.434"</v>
      </c>
      <c r="L444" s="32" t="s">
        <v>1068</v>
      </c>
      <c r="M444" s="53" t="str">
        <f>IFERROR(_xlfn.CONCAT(LEFT(O444,FIND(" ",O444)-1),""""),O444)</f>
        <v>"Extrator"</v>
      </c>
      <c r="N444" s="32" t="s">
        <v>1025</v>
      </c>
      <c r="O444" s="53" t="s">
        <v>959</v>
      </c>
      <c r="P444" s="32" t="s">
        <v>1080</v>
      </c>
      <c r="Q444" s="8">
        <v>0</v>
      </c>
      <c r="R444" s="32" t="s">
        <v>1081</v>
      </c>
      <c r="S444" s="8">
        <f>IF(AND(Q444=0, U444=0), 1, 0 )</f>
        <v>1</v>
      </c>
      <c r="T444" s="32" t="s">
        <v>1082</v>
      </c>
      <c r="U444" s="8">
        <v>0</v>
      </c>
    </row>
    <row r="445" spans="1:21" ht="6" customHeight="1" x14ac:dyDescent="0.3">
      <c r="A445" s="48">
        <v>444</v>
      </c>
      <c r="B445" s="56" t="s">
        <v>464</v>
      </c>
      <c r="C445" s="34" t="str">
        <f>IF(VALUE(Q445)=1,"SUS.Equipamento",IF(VALUE(S445)=1,"SUS.Dispositivo","SUS.Mobília"))</f>
        <v>SUS.Equipamento</v>
      </c>
      <c r="D445" s="54" t="s">
        <v>1204</v>
      </c>
      <c r="E445" s="55" t="s">
        <v>1205</v>
      </c>
      <c r="F445" s="54" t="s">
        <v>26</v>
      </c>
      <c r="G445" s="55" t="s">
        <v>26</v>
      </c>
      <c r="H445" s="32" t="s">
        <v>26</v>
      </c>
      <c r="I445" s="53" t="s">
        <v>26</v>
      </c>
      <c r="J445" s="32" t="s">
        <v>1079</v>
      </c>
      <c r="K445" s="53" t="str">
        <f>_xlfn.CONCAT("""",B445,"""")</f>
        <v>"EQU.435"</v>
      </c>
      <c r="L445" s="32" t="s">
        <v>1068</v>
      </c>
      <c r="M445" s="53" t="str">
        <f>IFERROR(_xlfn.CONCAT(LEFT(O445,FIND(" ",O445)-1),""""),O445)</f>
        <v>"Hemoglobinômetro"</v>
      </c>
      <c r="N445" s="32" t="s">
        <v>1025</v>
      </c>
      <c r="O445" s="53" t="s">
        <v>960</v>
      </c>
      <c r="P445" s="32" t="s">
        <v>1080</v>
      </c>
      <c r="Q445" s="8">
        <v>1</v>
      </c>
      <c r="R445" s="32" t="s">
        <v>1081</v>
      </c>
      <c r="S445" s="8">
        <f>IF(AND(Q445=0, U445=0), 1, 0 )</f>
        <v>0</v>
      </c>
      <c r="T445" s="32" t="s">
        <v>1082</v>
      </c>
      <c r="U445" s="8">
        <v>0</v>
      </c>
    </row>
    <row r="446" spans="1:21" ht="6" customHeight="1" x14ac:dyDescent="0.3">
      <c r="A446" s="48">
        <v>445</v>
      </c>
      <c r="B446" s="56" t="s">
        <v>465</v>
      </c>
      <c r="C446" s="34" t="str">
        <f>IF(VALUE(Q446)=1,"SUS.Equipamento",IF(VALUE(S446)=1,"SUS.Dispositivo","SUS.Mobília"))</f>
        <v>SUS.Equipamento</v>
      </c>
      <c r="D446" s="54" t="s">
        <v>1204</v>
      </c>
      <c r="E446" s="55" t="s">
        <v>1205</v>
      </c>
      <c r="F446" s="54" t="s">
        <v>26</v>
      </c>
      <c r="G446" s="55" t="s">
        <v>26</v>
      </c>
      <c r="H446" s="32" t="s">
        <v>26</v>
      </c>
      <c r="I446" s="53" t="s">
        <v>26</v>
      </c>
      <c r="J446" s="32" t="s">
        <v>1079</v>
      </c>
      <c r="K446" s="53" t="str">
        <f>_xlfn.CONCAT("""",B446,"""")</f>
        <v>"EQU.436"</v>
      </c>
      <c r="L446" s="32" t="s">
        <v>1068</v>
      </c>
      <c r="M446" s="53" t="str">
        <f>IFERROR(_xlfn.CONCAT(LEFT(O446,FIND(" ",O446)-1),""""),O446)</f>
        <v>"Máquina"</v>
      </c>
      <c r="N446" s="32" t="s">
        <v>1025</v>
      </c>
      <c r="O446" s="53" t="s">
        <v>961</v>
      </c>
      <c r="P446" s="32" t="s">
        <v>1080</v>
      </c>
      <c r="Q446" s="8">
        <v>1</v>
      </c>
      <c r="R446" s="32" t="s">
        <v>1081</v>
      </c>
      <c r="S446" s="8">
        <f>IF(AND(Q446=0, U446=0), 1, 0 )</f>
        <v>0</v>
      </c>
      <c r="T446" s="32" t="s">
        <v>1082</v>
      </c>
      <c r="U446" s="8">
        <v>0</v>
      </c>
    </row>
    <row r="447" spans="1:21" ht="6" customHeight="1" x14ac:dyDescent="0.3">
      <c r="A447" s="48">
        <v>446</v>
      </c>
      <c r="B447" s="56" t="s">
        <v>466</v>
      </c>
      <c r="C447" s="34" t="str">
        <f>IF(VALUE(Q447)=1,"SUS.Equipamento",IF(VALUE(S447)=1,"SUS.Dispositivo","SUS.Mobília"))</f>
        <v>SUS.Dispositivo</v>
      </c>
      <c r="D447" s="54" t="s">
        <v>1204</v>
      </c>
      <c r="E447" s="55" t="s">
        <v>1205</v>
      </c>
      <c r="F447" s="54" t="s">
        <v>26</v>
      </c>
      <c r="G447" s="55" t="s">
        <v>26</v>
      </c>
      <c r="H447" s="32" t="s">
        <v>26</v>
      </c>
      <c r="I447" s="53" t="s">
        <v>26</v>
      </c>
      <c r="J447" s="32" t="s">
        <v>1079</v>
      </c>
      <c r="K447" s="53" t="str">
        <f>_xlfn.CONCAT("""",B447,"""")</f>
        <v>"EQU.437"</v>
      </c>
      <c r="L447" s="32" t="s">
        <v>1068</v>
      </c>
      <c r="M447" s="53" t="str">
        <f>IFERROR(_xlfn.CONCAT(LEFT(O447,FIND(" ",O447)-1),""""),O447)</f>
        <v>"Passa"</v>
      </c>
      <c r="N447" s="32" t="s">
        <v>1025</v>
      </c>
      <c r="O447" s="53" t="s">
        <v>962</v>
      </c>
      <c r="P447" s="32" t="s">
        <v>1080</v>
      </c>
      <c r="Q447" s="8">
        <v>0</v>
      </c>
      <c r="R447" s="32" t="s">
        <v>1081</v>
      </c>
      <c r="S447" s="8">
        <f>IF(AND(Q447=0, U447=0), 1, 0 )</f>
        <v>1</v>
      </c>
      <c r="T447" s="32" t="s">
        <v>1082</v>
      </c>
      <c r="U447" s="8">
        <v>0</v>
      </c>
    </row>
    <row r="448" spans="1:21" ht="6" customHeight="1" x14ac:dyDescent="0.3">
      <c r="A448" s="48">
        <v>447</v>
      </c>
      <c r="B448" s="56" t="s">
        <v>467</v>
      </c>
      <c r="C448" s="34" t="str">
        <f>IF(VALUE(Q448)=1,"SUS.Equipamento",IF(VALUE(S448)=1,"SUS.Dispositivo","SUS.Mobília"))</f>
        <v>SUS.Dispositivo</v>
      </c>
      <c r="D448" s="54" t="s">
        <v>1204</v>
      </c>
      <c r="E448" s="55" t="s">
        <v>1205</v>
      </c>
      <c r="F448" s="54" t="s">
        <v>26</v>
      </c>
      <c r="G448" s="55" t="s">
        <v>26</v>
      </c>
      <c r="H448" s="32" t="s">
        <v>26</v>
      </c>
      <c r="I448" s="53" t="s">
        <v>26</v>
      </c>
      <c r="J448" s="32" t="s">
        <v>1079</v>
      </c>
      <c r="K448" s="53" t="str">
        <f>_xlfn.CONCAT("""",B448,"""")</f>
        <v>"EQU.438"</v>
      </c>
      <c r="L448" s="32" t="s">
        <v>1068</v>
      </c>
      <c r="M448" s="53" t="str">
        <f>IFERROR(_xlfn.CONCAT(LEFT(O448,FIND(" ",O448)-1),""""),O448)</f>
        <v>"Retinógrafo"</v>
      </c>
      <c r="N448" s="32" t="s">
        <v>1025</v>
      </c>
      <c r="O448" s="53" t="s">
        <v>963</v>
      </c>
      <c r="P448" s="32" t="s">
        <v>1080</v>
      </c>
      <c r="Q448" s="8">
        <v>0</v>
      </c>
      <c r="R448" s="32" t="s">
        <v>1081</v>
      </c>
      <c r="S448" s="8">
        <f>IF(AND(Q448=0, U448=0), 1, 0 )</f>
        <v>1</v>
      </c>
      <c r="T448" s="32" t="s">
        <v>1082</v>
      </c>
      <c r="U448" s="8">
        <v>0</v>
      </c>
    </row>
    <row r="449" spans="1:21" ht="6" customHeight="1" x14ac:dyDescent="0.3">
      <c r="A449" s="48">
        <v>448</v>
      </c>
      <c r="B449" s="56" t="s">
        <v>468</v>
      </c>
      <c r="C449" s="34" t="str">
        <f>IF(VALUE(Q449)=1,"SUS.Equipamento",IF(VALUE(S449)=1,"SUS.Dispositivo","SUS.Mobília"))</f>
        <v>SUS.Equipamento</v>
      </c>
      <c r="D449" s="54" t="s">
        <v>1204</v>
      </c>
      <c r="E449" s="55" t="s">
        <v>1205</v>
      </c>
      <c r="F449" s="54" t="s">
        <v>26</v>
      </c>
      <c r="G449" s="55" t="s">
        <v>26</v>
      </c>
      <c r="H449" s="32" t="s">
        <v>26</v>
      </c>
      <c r="I449" s="53" t="s">
        <v>26</v>
      </c>
      <c r="J449" s="32" t="s">
        <v>1079</v>
      </c>
      <c r="K449" s="53" t="str">
        <f>_xlfn.CONCAT("""",B449,"""")</f>
        <v>"EQU.439"</v>
      </c>
      <c r="L449" s="32" t="s">
        <v>1068</v>
      </c>
      <c r="M449" s="53" t="str">
        <f>IFERROR(_xlfn.CONCAT(LEFT(O449,FIND(" ",O449)-1),""""),O449)</f>
        <v>"Ultrassom"</v>
      </c>
      <c r="N449" s="32" t="s">
        <v>1025</v>
      </c>
      <c r="O449" s="53" t="s">
        <v>964</v>
      </c>
      <c r="P449" s="32" t="s">
        <v>1080</v>
      </c>
      <c r="Q449" s="8">
        <v>1</v>
      </c>
      <c r="R449" s="32" t="s">
        <v>1081</v>
      </c>
      <c r="S449" s="8">
        <f>IF(AND(Q449=0, U449=0), 1, 0 )</f>
        <v>0</v>
      </c>
      <c r="T449" s="32" t="s">
        <v>1082</v>
      </c>
      <c r="U449" s="8">
        <v>0</v>
      </c>
    </row>
    <row r="450" spans="1:21" ht="6" customHeight="1" x14ac:dyDescent="0.3">
      <c r="A450" s="48">
        <v>449</v>
      </c>
      <c r="B450" s="56" t="s">
        <v>469</v>
      </c>
      <c r="C450" s="34" t="str">
        <f>IF(VALUE(Q450)=1,"SUS.Equipamento",IF(VALUE(S450)=1,"SUS.Dispositivo","SUS.Mobília"))</f>
        <v>SUS.Equipamento</v>
      </c>
      <c r="D450" s="54" t="s">
        <v>1204</v>
      </c>
      <c r="E450" s="55" t="s">
        <v>1205</v>
      </c>
      <c r="F450" s="54" t="s">
        <v>26</v>
      </c>
      <c r="G450" s="55" t="s">
        <v>26</v>
      </c>
      <c r="H450" s="32" t="s">
        <v>26</v>
      </c>
      <c r="I450" s="53" t="s">
        <v>26</v>
      </c>
      <c r="J450" s="32" t="s">
        <v>1079</v>
      </c>
      <c r="K450" s="53" t="str">
        <f>_xlfn.CONCAT("""",B450,"""")</f>
        <v>"EQU.440"</v>
      </c>
      <c r="L450" s="32" t="s">
        <v>1068</v>
      </c>
      <c r="M450" s="53" t="str">
        <f>IFERROR(_xlfn.CONCAT(LEFT(O450,FIND(" ",O450)-1),""""),O450)</f>
        <v>"Notebook"</v>
      </c>
      <c r="N450" s="32" t="s">
        <v>1025</v>
      </c>
      <c r="O450" s="53" t="s">
        <v>965</v>
      </c>
      <c r="P450" s="32" t="s">
        <v>1080</v>
      </c>
      <c r="Q450" s="8">
        <v>1</v>
      </c>
      <c r="R450" s="32" t="s">
        <v>1081</v>
      </c>
      <c r="S450" s="8">
        <f>IF(AND(Q450=0, U450=0), 1, 0 )</f>
        <v>0</v>
      </c>
      <c r="T450" s="32" t="s">
        <v>1082</v>
      </c>
      <c r="U450" s="8">
        <v>0</v>
      </c>
    </row>
    <row r="451" spans="1:21" ht="6" customHeight="1" x14ac:dyDescent="0.3">
      <c r="A451" s="48">
        <v>450</v>
      </c>
      <c r="B451" s="56" t="s">
        <v>470</v>
      </c>
      <c r="C451" s="34" t="str">
        <f>IF(VALUE(Q451)=1,"SUS.Equipamento",IF(VALUE(S451)=1,"SUS.Dispositivo","SUS.Mobília"))</f>
        <v>SUS.Dispositivo</v>
      </c>
      <c r="D451" s="54" t="s">
        <v>1204</v>
      </c>
      <c r="E451" s="55" t="s">
        <v>1205</v>
      </c>
      <c r="F451" s="54" t="s">
        <v>26</v>
      </c>
      <c r="G451" s="55" t="s">
        <v>26</v>
      </c>
      <c r="H451" s="32" t="s">
        <v>26</v>
      </c>
      <c r="I451" s="53" t="s">
        <v>26</v>
      </c>
      <c r="J451" s="32" t="s">
        <v>1079</v>
      </c>
      <c r="K451" s="53" t="str">
        <f>_xlfn.CONCAT("""",B451,"""")</f>
        <v>"EQU.441"</v>
      </c>
      <c r="L451" s="32" t="s">
        <v>1068</v>
      </c>
      <c r="M451" s="53" t="str">
        <f>IFERROR(_xlfn.CONCAT(LEFT(O451,FIND(" ",O451)-1),""""),O451)</f>
        <v>"Moedor"</v>
      </c>
      <c r="N451" s="32" t="s">
        <v>1025</v>
      </c>
      <c r="O451" s="53" t="s">
        <v>966</v>
      </c>
      <c r="P451" s="32" t="s">
        <v>1080</v>
      </c>
      <c r="Q451" s="8">
        <v>0</v>
      </c>
      <c r="R451" s="32" t="s">
        <v>1081</v>
      </c>
      <c r="S451" s="8">
        <f>IF(AND(Q451=0, U451=0), 1, 0 )</f>
        <v>1</v>
      </c>
      <c r="T451" s="32" t="s">
        <v>1082</v>
      </c>
      <c r="U451" s="8">
        <v>0</v>
      </c>
    </row>
    <row r="452" spans="1:21" ht="6" customHeight="1" x14ac:dyDescent="0.3">
      <c r="A452" s="48">
        <v>451</v>
      </c>
      <c r="B452" s="56" t="s">
        <v>471</v>
      </c>
      <c r="C452" s="34" t="str">
        <f>IF(VALUE(Q452)=1,"SUS.Equipamento",IF(VALUE(S452)=1,"SUS.Dispositivo","SUS.Mobília"))</f>
        <v>SUS.Dispositivo</v>
      </c>
      <c r="D452" s="54" t="s">
        <v>1204</v>
      </c>
      <c r="E452" s="55" t="s">
        <v>1205</v>
      </c>
      <c r="F452" s="54" t="s">
        <v>26</v>
      </c>
      <c r="G452" s="55" t="s">
        <v>26</v>
      </c>
      <c r="H452" s="32" t="s">
        <v>26</v>
      </c>
      <c r="I452" s="53" t="s">
        <v>26</v>
      </c>
      <c r="J452" s="32" t="s">
        <v>1079</v>
      </c>
      <c r="K452" s="53" t="str">
        <f>_xlfn.CONCAT("""",B452,"""")</f>
        <v>"EQU.442"</v>
      </c>
      <c r="L452" s="32" t="s">
        <v>1068</v>
      </c>
      <c r="M452" s="53" t="str">
        <f>IFERROR(_xlfn.CONCAT(LEFT(O452,FIND(" ",O452)-1),""""),O452)</f>
        <v>"Código"</v>
      </c>
      <c r="N452" s="32" t="s">
        <v>1025</v>
      </c>
      <c r="O452" s="53" t="s">
        <v>741</v>
      </c>
      <c r="P452" s="32" t="s">
        <v>1080</v>
      </c>
      <c r="Q452" s="8">
        <v>0</v>
      </c>
      <c r="R452" s="32" t="s">
        <v>1081</v>
      </c>
      <c r="S452" s="8">
        <f>IF(AND(Q452=0, U452=0), 1, 0 )</f>
        <v>1</v>
      </c>
      <c r="T452" s="32" t="s">
        <v>1082</v>
      </c>
      <c r="U452" s="8">
        <v>0</v>
      </c>
    </row>
    <row r="453" spans="1:21" ht="6" customHeight="1" x14ac:dyDescent="0.3">
      <c r="A453" s="48">
        <v>452</v>
      </c>
      <c r="B453" s="56" t="s">
        <v>472</v>
      </c>
      <c r="C453" s="34" t="str">
        <f>IF(VALUE(Q453)=1,"SUS.Equipamento",IF(VALUE(S453)=1,"SUS.Dispositivo","SUS.Mobília"))</f>
        <v>SUS.Dispositivo</v>
      </c>
      <c r="D453" s="54" t="s">
        <v>1204</v>
      </c>
      <c r="E453" s="55" t="s">
        <v>1205</v>
      </c>
      <c r="F453" s="54" t="s">
        <v>26</v>
      </c>
      <c r="G453" s="55" t="s">
        <v>26</v>
      </c>
      <c r="H453" s="32" t="s">
        <v>26</v>
      </c>
      <c r="I453" s="53" t="s">
        <v>26</v>
      </c>
      <c r="J453" s="32" t="s">
        <v>1079</v>
      </c>
      <c r="K453" s="53" t="str">
        <f>_xlfn.CONCAT("""",B453,"""")</f>
        <v>"EQU.443"</v>
      </c>
      <c r="L453" s="32" t="s">
        <v>1068</v>
      </c>
      <c r="M453" s="53" t="str">
        <f>IFERROR(_xlfn.CONCAT(LEFT(O453,FIND(" ",O453)-1),""""),O453)</f>
        <v>"Código"</v>
      </c>
      <c r="N453" s="32" t="s">
        <v>1025</v>
      </c>
      <c r="O453" s="53" t="s">
        <v>741</v>
      </c>
      <c r="P453" s="32" t="s">
        <v>1080</v>
      </c>
      <c r="Q453" s="8">
        <v>0</v>
      </c>
      <c r="R453" s="32" t="s">
        <v>1081</v>
      </c>
      <c r="S453" s="8">
        <f>IF(AND(Q453=0, U453=0), 1, 0 )</f>
        <v>1</v>
      </c>
      <c r="T453" s="32" t="s">
        <v>1082</v>
      </c>
      <c r="U453" s="8">
        <v>0</v>
      </c>
    </row>
    <row r="454" spans="1:21" ht="6" customHeight="1" x14ac:dyDescent="0.3">
      <c r="A454" s="48">
        <v>453</v>
      </c>
      <c r="B454" s="56" t="s">
        <v>473</v>
      </c>
      <c r="C454" s="34" t="str">
        <f>IF(VALUE(Q454)=1,"SUS.Equipamento",IF(VALUE(S454)=1,"SUS.Dispositivo","SUS.Mobília"))</f>
        <v>SUS.Equipamento</v>
      </c>
      <c r="D454" s="54" t="s">
        <v>1204</v>
      </c>
      <c r="E454" s="55" t="s">
        <v>1205</v>
      </c>
      <c r="F454" s="54" t="s">
        <v>26</v>
      </c>
      <c r="G454" s="55" t="s">
        <v>26</v>
      </c>
      <c r="H454" s="32" t="s">
        <v>26</v>
      </c>
      <c r="I454" s="53" t="s">
        <v>26</v>
      </c>
      <c r="J454" s="32" t="s">
        <v>1079</v>
      </c>
      <c r="K454" s="53" t="str">
        <f>_xlfn.CONCAT("""",B454,"""")</f>
        <v>"EQU.444"</v>
      </c>
      <c r="L454" s="32" t="s">
        <v>1068</v>
      </c>
      <c r="M454" s="53" t="str">
        <f>IFERROR(_xlfn.CONCAT(LEFT(O454,FIND(" ",O454)-1),""""),O454)</f>
        <v>"Aparelho"</v>
      </c>
      <c r="N454" s="32" t="s">
        <v>1025</v>
      </c>
      <c r="O454" s="53" t="s">
        <v>967</v>
      </c>
      <c r="P454" s="32" t="s">
        <v>1080</v>
      </c>
      <c r="Q454" s="8">
        <v>1</v>
      </c>
      <c r="R454" s="32" t="s">
        <v>1081</v>
      </c>
      <c r="S454" s="8">
        <f>IF(AND(Q454=0, U454=0), 1, 0 )</f>
        <v>0</v>
      </c>
      <c r="T454" s="32" t="s">
        <v>1082</v>
      </c>
      <c r="U454" s="8">
        <v>0</v>
      </c>
    </row>
    <row r="455" spans="1:21" ht="6" customHeight="1" x14ac:dyDescent="0.3">
      <c r="A455" s="48">
        <v>454</v>
      </c>
      <c r="B455" s="56" t="s">
        <v>474</v>
      </c>
      <c r="C455" s="34" t="str">
        <f>IF(VALUE(Q455)=1,"SUS.Equipamento",IF(VALUE(S455)=1,"SUS.Dispositivo","SUS.Mobília"))</f>
        <v>SUS.Dispositivo</v>
      </c>
      <c r="D455" s="54" t="s">
        <v>1204</v>
      </c>
      <c r="E455" s="55" t="s">
        <v>1205</v>
      </c>
      <c r="F455" s="54" t="s">
        <v>26</v>
      </c>
      <c r="G455" s="55" t="s">
        <v>26</v>
      </c>
      <c r="H455" s="32" t="s">
        <v>26</v>
      </c>
      <c r="I455" s="53" t="s">
        <v>26</v>
      </c>
      <c r="J455" s="32" t="s">
        <v>1079</v>
      </c>
      <c r="K455" s="53" t="str">
        <f>_xlfn.CONCAT("""",B455,"""")</f>
        <v>"EQU.445"</v>
      </c>
      <c r="L455" s="32" t="s">
        <v>1068</v>
      </c>
      <c r="M455" s="53" t="str">
        <f>IFERROR(_xlfn.CONCAT(LEFT(O455,FIND(" ",O455)-1),""""),O455)</f>
        <v>"Banho"</v>
      </c>
      <c r="N455" s="32" t="s">
        <v>1025</v>
      </c>
      <c r="O455" s="53" t="s">
        <v>1176</v>
      </c>
      <c r="P455" s="32" t="s">
        <v>1080</v>
      </c>
      <c r="Q455" s="8">
        <v>0</v>
      </c>
      <c r="R455" s="32" t="s">
        <v>1081</v>
      </c>
      <c r="S455" s="8">
        <f>IF(AND(Q455=0, U455=0), 1, 0 )</f>
        <v>1</v>
      </c>
      <c r="T455" s="32" t="s">
        <v>1082</v>
      </c>
      <c r="U455" s="8">
        <v>0</v>
      </c>
    </row>
    <row r="456" spans="1:21" ht="6" customHeight="1" x14ac:dyDescent="0.3">
      <c r="A456" s="48">
        <v>455</v>
      </c>
      <c r="B456" s="56" t="s">
        <v>475</v>
      </c>
      <c r="C456" s="34" t="str">
        <f>IF(VALUE(Q456)=1,"SUS.Equipamento",IF(VALUE(S456)=1,"SUS.Dispositivo","SUS.Mobília"))</f>
        <v>SUS.Dispositivo</v>
      </c>
      <c r="D456" s="54" t="s">
        <v>1204</v>
      </c>
      <c r="E456" s="55" t="s">
        <v>1205</v>
      </c>
      <c r="F456" s="54" t="s">
        <v>26</v>
      </c>
      <c r="G456" s="55" t="s">
        <v>26</v>
      </c>
      <c r="H456" s="32" t="s">
        <v>26</v>
      </c>
      <c r="I456" s="53" t="s">
        <v>26</v>
      </c>
      <c r="J456" s="32" t="s">
        <v>1079</v>
      </c>
      <c r="K456" s="53" t="str">
        <f>_xlfn.CONCAT("""",B456,"""")</f>
        <v>"EQU.446"</v>
      </c>
      <c r="L456" s="32" t="s">
        <v>1068</v>
      </c>
      <c r="M456" s="53" t="str">
        <f>IFERROR(_xlfn.CONCAT(LEFT(O456,FIND(" ",O456)-1),""""),O456)</f>
        <v>"Bomba"</v>
      </c>
      <c r="N456" s="32" t="s">
        <v>1025</v>
      </c>
      <c r="O456" s="53" t="s">
        <v>968</v>
      </c>
      <c r="P456" s="32" t="s">
        <v>1080</v>
      </c>
      <c r="Q456" s="8">
        <v>0</v>
      </c>
      <c r="R456" s="32" t="s">
        <v>1081</v>
      </c>
      <c r="S456" s="8">
        <f>IF(AND(Q456=0, U456=0), 1, 0 )</f>
        <v>1</v>
      </c>
      <c r="T456" s="32" t="s">
        <v>1082</v>
      </c>
      <c r="U456" s="8">
        <v>0</v>
      </c>
    </row>
    <row r="457" spans="1:21" ht="6" customHeight="1" x14ac:dyDescent="0.3">
      <c r="A457" s="48">
        <v>456</v>
      </c>
      <c r="B457" s="56" t="s">
        <v>476</v>
      </c>
      <c r="C457" s="34" t="str">
        <f>IF(VALUE(Q457)=1,"SUS.Equipamento",IF(VALUE(S457)=1,"SUS.Dispositivo","SUS.Mobília"))</f>
        <v>SUS.Mobília</v>
      </c>
      <c r="D457" s="54" t="s">
        <v>1204</v>
      </c>
      <c r="E457" s="55" t="s">
        <v>1205</v>
      </c>
      <c r="F457" s="54" t="s">
        <v>26</v>
      </c>
      <c r="G457" s="55" t="s">
        <v>26</v>
      </c>
      <c r="H457" s="32" t="s">
        <v>1190</v>
      </c>
      <c r="I457" s="53" t="s">
        <v>1191</v>
      </c>
      <c r="J457" s="32" t="s">
        <v>1079</v>
      </c>
      <c r="K457" s="53" t="str">
        <f>_xlfn.CONCAT("""",B457,"""")</f>
        <v>"EQU.447"</v>
      </c>
      <c r="L457" s="32" t="s">
        <v>1068</v>
      </c>
      <c r="M457" s="53" t="str">
        <f>IFERROR(_xlfn.CONCAT(LEFT(O457,FIND(" ",O457)-1),""""),O457)</f>
        <v>"Cadeira"</v>
      </c>
      <c r="N457" s="32" t="s">
        <v>1025</v>
      </c>
      <c r="O457" s="53" t="s">
        <v>969</v>
      </c>
      <c r="P457" s="32" t="s">
        <v>1080</v>
      </c>
      <c r="Q457" s="8">
        <v>0</v>
      </c>
      <c r="R457" s="32" t="s">
        <v>1081</v>
      </c>
      <c r="S457" s="8">
        <f>IF(AND(Q457=0, U457=0), 1, 0 )</f>
        <v>0</v>
      </c>
      <c r="T457" s="32" t="s">
        <v>1082</v>
      </c>
      <c r="U457" s="8">
        <v>1</v>
      </c>
    </row>
    <row r="458" spans="1:21" ht="6" customHeight="1" x14ac:dyDescent="0.3">
      <c r="A458" s="48">
        <v>457</v>
      </c>
      <c r="B458" s="56" t="s">
        <v>477</v>
      </c>
      <c r="C458" s="34" t="str">
        <f>IF(VALUE(Q458)=1,"SUS.Equipamento",IF(VALUE(S458)=1,"SUS.Dispositivo","SUS.Mobília"))</f>
        <v>SUS.Equipamento</v>
      </c>
      <c r="D458" s="54" t="s">
        <v>1204</v>
      </c>
      <c r="E458" s="55" t="s">
        <v>1205</v>
      </c>
      <c r="F458" s="54" t="s">
        <v>26</v>
      </c>
      <c r="G458" s="55" t="s">
        <v>26</v>
      </c>
      <c r="H458" s="32" t="s">
        <v>26</v>
      </c>
      <c r="I458" s="53" t="s">
        <v>26</v>
      </c>
      <c r="J458" s="32" t="s">
        <v>1079</v>
      </c>
      <c r="K458" s="53" t="str">
        <f>_xlfn.CONCAT("""",B458,"""")</f>
        <v>"EQU.448"</v>
      </c>
      <c r="L458" s="32" t="s">
        <v>1068</v>
      </c>
      <c r="M458" s="53" t="str">
        <f>IFERROR(_xlfn.CONCAT(LEFT(O458,FIND(" ",O458)-1),""""),O458)</f>
        <v>"Campímetro"</v>
      </c>
      <c r="N458" s="32" t="s">
        <v>1025</v>
      </c>
      <c r="O458" s="53" t="s">
        <v>970</v>
      </c>
      <c r="P458" s="32" t="s">
        <v>1080</v>
      </c>
      <c r="Q458" s="8">
        <v>1</v>
      </c>
      <c r="R458" s="32" t="s">
        <v>1081</v>
      </c>
      <c r="S458" s="8">
        <f>IF(AND(Q458=0, U458=0), 1, 0 )</f>
        <v>0</v>
      </c>
      <c r="T458" s="32" t="s">
        <v>1082</v>
      </c>
      <c r="U458" s="8">
        <v>0</v>
      </c>
    </row>
    <row r="459" spans="1:21" ht="6" customHeight="1" x14ac:dyDescent="0.3">
      <c r="A459" s="48">
        <v>458</v>
      </c>
      <c r="B459" s="56" t="s">
        <v>478</v>
      </c>
      <c r="C459" s="34" t="str">
        <f>IF(VALUE(Q459)=1,"SUS.Equipamento",IF(VALUE(S459)=1,"SUS.Dispositivo","SUS.Mobília"))</f>
        <v>SUS.Mobília</v>
      </c>
      <c r="D459" s="54" t="s">
        <v>1204</v>
      </c>
      <c r="E459" s="55" t="s">
        <v>1205</v>
      </c>
      <c r="F459" s="54" t="s">
        <v>26</v>
      </c>
      <c r="G459" s="55" t="s">
        <v>26</v>
      </c>
      <c r="H459" s="32" t="s">
        <v>1190</v>
      </c>
      <c r="I459" s="53" t="s">
        <v>1191</v>
      </c>
      <c r="J459" s="32" t="s">
        <v>1079</v>
      </c>
      <c r="K459" s="53" t="str">
        <f>_xlfn.CONCAT("""",B459,"""")</f>
        <v>"EQU.449"</v>
      </c>
      <c r="L459" s="32" t="s">
        <v>1068</v>
      </c>
      <c r="M459" s="53" t="str">
        <f>IFERROR(_xlfn.CONCAT(LEFT(O459,FIND(" ",O459)-1),""""),O459)</f>
        <v>"Carro"</v>
      </c>
      <c r="N459" s="32" t="s">
        <v>1025</v>
      </c>
      <c r="O459" s="53" t="s">
        <v>971</v>
      </c>
      <c r="P459" s="32" t="s">
        <v>1080</v>
      </c>
      <c r="Q459" s="8">
        <v>0</v>
      </c>
      <c r="R459" s="32" t="s">
        <v>1081</v>
      </c>
      <c r="S459" s="8">
        <f>IF(AND(Q459=0, U459=0), 1, 0 )</f>
        <v>0</v>
      </c>
      <c r="T459" s="32" t="s">
        <v>1082</v>
      </c>
      <c r="U459" s="8">
        <v>1</v>
      </c>
    </row>
    <row r="460" spans="1:21" ht="6" customHeight="1" x14ac:dyDescent="0.3">
      <c r="A460" s="48">
        <v>459</v>
      </c>
      <c r="B460" s="56" t="s">
        <v>479</v>
      </c>
      <c r="C460" s="34" t="str">
        <f>IF(VALUE(Q460)=1,"SUS.Equipamento",IF(VALUE(S460)=1,"SUS.Dispositivo","SUS.Mobília"))</f>
        <v>SUS.Equipamento</v>
      </c>
      <c r="D460" s="54" t="s">
        <v>1204</v>
      </c>
      <c r="E460" s="55" t="s">
        <v>1205</v>
      </c>
      <c r="F460" s="54" t="s">
        <v>26</v>
      </c>
      <c r="G460" s="55" t="s">
        <v>26</v>
      </c>
      <c r="H460" s="32" t="s">
        <v>26</v>
      </c>
      <c r="I460" s="53" t="s">
        <v>26</v>
      </c>
      <c r="J460" s="32" t="s">
        <v>1079</v>
      </c>
      <c r="K460" s="53" t="str">
        <f>_xlfn.CONCAT("""",B460,"""")</f>
        <v>"EQU.450"</v>
      </c>
      <c r="L460" s="32" t="s">
        <v>1068</v>
      </c>
      <c r="M460" s="53" t="str">
        <f>IFERROR(_xlfn.CONCAT(LEFT(O460,FIND(" ",O460)-1),""""),O460)</f>
        <v>"Espirômetro"</v>
      </c>
      <c r="N460" s="32" t="s">
        <v>1025</v>
      </c>
      <c r="O460" s="53" t="s">
        <v>972</v>
      </c>
      <c r="P460" s="32" t="s">
        <v>1080</v>
      </c>
      <c r="Q460" s="8">
        <v>1</v>
      </c>
      <c r="R460" s="32" t="s">
        <v>1081</v>
      </c>
      <c r="S460" s="8">
        <f>IF(AND(Q460=0, U460=0), 1, 0 )</f>
        <v>0</v>
      </c>
      <c r="T460" s="32" t="s">
        <v>1082</v>
      </c>
      <c r="U460" s="8">
        <v>0</v>
      </c>
    </row>
    <row r="461" spans="1:21" ht="6" customHeight="1" x14ac:dyDescent="0.3">
      <c r="A461" s="48">
        <v>460</v>
      </c>
      <c r="B461" s="56" t="s">
        <v>480</v>
      </c>
      <c r="C461" s="34" t="str">
        <f>IF(VALUE(Q461)=1,"SUS.Equipamento",IF(VALUE(S461)=1,"SUS.Dispositivo","SUS.Mobília"))</f>
        <v>SUS.Dispositivo</v>
      </c>
      <c r="D461" s="54" t="s">
        <v>1204</v>
      </c>
      <c r="E461" s="55" t="s">
        <v>1205</v>
      </c>
      <c r="F461" s="54" t="s">
        <v>26</v>
      </c>
      <c r="G461" s="55" t="s">
        <v>26</v>
      </c>
      <c r="H461" s="32" t="s">
        <v>26</v>
      </c>
      <c r="I461" s="53" t="s">
        <v>26</v>
      </c>
      <c r="J461" s="32" t="s">
        <v>1079</v>
      </c>
      <c r="K461" s="53" t="str">
        <f>_xlfn.CONCAT("""",B461,"""")</f>
        <v>"EQU.451"</v>
      </c>
      <c r="L461" s="32" t="s">
        <v>1068</v>
      </c>
      <c r="M461" s="53" t="str">
        <f>IFERROR(_xlfn.CONCAT(LEFT(O461,FIND(" ",O461)-1),""""),O461)</f>
        <v>"Estereomicroscópio"</v>
      </c>
      <c r="N461" s="32" t="s">
        <v>1025</v>
      </c>
      <c r="O461" s="53" t="s">
        <v>973</v>
      </c>
      <c r="P461" s="32" t="s">
        <v>1080</v>
      </c>
      <c r="Q461" s="8">
        <v>0</v>
      </c>
      <c r="R461" s="32" t="s">
        <v>1081</v>
      </c>
      <c r="S461" s="8">
        <f>IF(AND(Q461=0, U461=0), 1, 0 )</f>
        <v>1</v>
      </c>
      <c r="T461" s="32" t="s">
        <v>1082</v>
      </c>
      <c r="U461" s="8">
        <v>0</v>
      </c>
    </row>
    <row r="462" spans="1:21" ht="6" customHeight="1" x14ac:dyDescent="0.3">
      <c r="A462" s="48">
        <v>461</v>
      </c>
      <c r="B462" s="56" t="s">
        <v>481</v>
      </c>
      <c r="C462" s="34" t="str">
        <f>IF(VALUE(Q462)=1,"SUS.Equipamento",IF(VALUE(S462)=1,"SUS.Dispositivo","SUS.Mobília"))</f>
        <v>SUS.Dispositivo</v>
      </c>
      <c r="D462" s="54" t="s">
        <v>1204</v>
      </c>
      <c r="E462" s="55" t="s">
        <v>1205</v>
      </c>
      <c r="F462" s="54" t="s">
        <v>26</v>
      </c>
      <c r="G462" s="55" t="s">
        <v>26</v>
      </c>
      <c r="H462" s="32" t="s">
        <v>26</v>
      </c>
      <c r="I462" s="53" t="s">
        <v>26</v>
      </c>
      <c r="J462" s="32" t="s">
        <v>1079</v>
      </c>
      <c r="K462" s="53" t="str">
        <f>_xlfn.CONCAT("""",B462,"""")</f>
        <v>"EQU.452"</v>
      </c>
      <c r="L462" s="32" t="s">
        <v>1068</v>
      </c>
      <c r="M462" s="53" t="str">
        <f>IFERROR(_xlfn.CONCAT(LEFT(O462,FIND(" ",O462)-1),""""),O462)</f>
        <v>"Jogo"</v>
      </c>
      <c r="N462" s="32" t="s">
        <v>1025</v>
      </c>
      <c r="O462" s="53" t="s">
        <v>974</v>
      </c>
      <c r="P462" s="32" t="s">
        <v>1080</v>
      </c>
      <c r="Q462" s="8">
        <v>0</v>
      </c>
      <c r="R462" s="32" t="s">
        <v>1081</v>
      </c>
      <c r="S462" s="8">
        <f>IF(AND(Q462=0, U462=0), 1, 0 )</f>
        <v>1</v>
      </c>
      <c r="T462" s="32" t="s">
        <v>1082</v>
      </c>
      <c r="U462" s="8">
        <v>0</v>
      </c>
    </row>
    <row r="463" spans="1:21" ht="6" customHeight="1" x14ac:dyDescent="0.3">
      <c r="A463" s="48">
        <v>462</v>
      </c>
      <c r="B463" s="56" t="s">
        <v>482</v>
      </c>
      <c r="C463" s="34" t="str">
        <f>IF(VALUE(Q463)=1,"SUS.Equipamento",IF(VALUE(S463)=1,"SUS.Dispositivo","SUS.Mobília"))</f>
        <v>SUS.Dispositivo</v>
      </c>
      <c r="D463" s="54" t="s">
        <v>1204</v>
      </c>
      <c r="E463" s="55" t="s">
        <v>1205</v>
      </c>
      <c r="F463" s="54" t="s">
        <v>26</v>
      </c>
      <c r="G463" s="55" t="s">
        <v>26</v>
      </c>
      <c r="H463" s="32" t="s">
        <v>26</v>
      </c>
      <c r="I463" s="53" t="s">
        <v>26</v>
      </c>
      <c r="J463" s="32" t="s">
        <v>1079</v>
      </c>
      <c r="K463" s="53" t="str">
        <f>_xlfn.CONCAT("""",B463,"""")</f>
        <v>"EQU.453"</v>
      </c>
      <c r="L463" s="32" t="s">
        <v>1068</v>
      </c>
      <c r="M463" s="53" t="str">
        <f>IFERROR(_xlfn.CONCAT(LEFT(O463,FIND(" ",O463)-1),""""),O463)</f>
        <v>"Luz"</v>
      </c>
      <c r="N463" s="32" t="s">
        <v>1025</v>
      </c>
      <c r="O463" s="53" t="s">
        <v>975</v>
      </c>
      <c r="P463" s="32" t="s">
        <v>1080</v>
      </c>
      <c r="Q463" s="8">
        <v>0</v>
      </c>
      <c r="R463" s="32" t="s">
        <v>1081</v>
      </c>
      <c r="S463" s="8">
        <f>IF(AND(Q463=0, U463=0), 1, 0 )</f>
        <v>1</v>
      </c>
      <c r="T463" s="32" t="s">
        <v>1082</v>
      </c>
      <c r="U463" s="8">
        <v>0</v>
      </c>
    </row>
    <row r="464" spans="1:21" ht="6" customHeight="1" x14ac:dyDescent="0.3">
      <c r="A464" s="48">
        <v>463</v>
      </c>
      <c r="B464" s="56" t="s">
        <v>483</v>
      </c>
      <c r="C464" s="34" t="str">
        <f>IF(VALUE(Q464)=1,"SUS.Equipamento",IF(VALUE(S464)=1,"SUS.Dispositivo","SUS.Mobília"))</f>
        <v>SUS.Equipamento</v>
      </c>
      <c r="D464" s="54" t="s">
        <v>1204</v>
      </c>
      <c r="E464" s="55" t="s">
        <v>1205</v>
      </c>
      <c r="F464" s="54" t="s">
        <v>26</v>
      </c>
      <c r="G464" s="55" t="s">
        <v>26</v>
      </c>
      <c r="H464" s="32" t="s">
        <v>26</v>
      </c>
      <c r="I464" s="53" t="s">
        <v>26</v>
      </c>
      <c r="J464" s="32" t="s">
        <v>1079</v>
      </c>
      <c r="K464" s="53" t="str">
        <f>_xlfn.CONCAT("""",B464,"""")</f>
        <v>"EQU.454"</v>
      </c>
      <c r="L464" s="32" t="s">
        <v>1068</v>
      </c>
      <c r="M464" s="53" t="str">
        <f>IFERROR(_xlfn.CONCAT(LEFT(O464,FIND(" ",O464)-1),""""),O464)</f>
        <v>"Máquina"</v>
      </c>
      <c r="N464" s="32" t="s">
        <v>1025</v>
      </c>
      <c r="O464" s="53" t="s">
        <v>976</v>
      </c>
      <c r="P464" s="32" t="s">
        <v>1080</v>
      </c>
      <c r="Q464" s="8">
        <v>1</v>
      </c>
      <c r="R464" s="32" t="s">
        <v>1081</v>
      </c>
      <c r="S464" s="8">
        <f>IF(AND(Q464=0, U464=0), 1, 0 )</f>
        <v>0</v>
      </c>
      <c r="T464" s="32" t="s">
        <v>1082</v>
      </c>
      <c r="U464" s="8">
        <v>0</v>
      </c>
    </row>
    <row r="465" spans="1:21" ht="6" customHeight="1" x14ac:dyDescent="0.3">
      <c r="A465" s="48">
        <v>464</v>
      </c>
      <c r="B465" s="56" t="s">
        <v>484</v>
      </c>
      <c r="C465" s="34" t="str">
        <f>IF(VALUE(Q465)=1,"SUS.Equipamento",IF(VALUE(S465)=1,"SUS.Dispositivo","SUS.Mobília"))</f>
        <v>SUS.Equipamento</v>
      </c>
      <c r="D465" s="54" t="s">
        <v>1204</v>
      </c>
      <c r="E465" s="55" t="s">
        <v>1205</v>
      </c>
      <c r="F465" s="54" t="s">
        <v>26</v>
      </c>
      <c r="G465" s="55" t="s">
        <v>26</v>
      </c>
      <c r="H465" s="32" t="s">
        <v>26</v>
      </c>
      <c r="I465" s="53" t="s">
        <v>26</v>
      </c>
      <c r="J465" s="32" t="s">
        <v>1079</v>
      </c>
      <c r="K465" s="53" t="str">
        <f>_xlfn.CONCAT("""",B465,"""")</f>
        <v>"EQU.455"</v>
      </c>
      <c r="L465" s="32" t="s">
        <v>1068</v>
      </c>
      <c r="M465" s="53" t="str">
        <f>IFERROR(_xlfn.CONCAT(LEFT(O465,FIND(" ",O465)-1),""""),O465)</f>
        <v>"Máquina"</v>
      </c>
      <c r="N465" s="32" t="s">
        <v>1025</v>
      </c>
      <c r="O465" s="53" t="s">
        <v>977</v>
      </c>
      <c r="P465" s="32" t="s">
        <v>1080</v>
      </c>
      <c r="Q465" s="8">
        <v>1</v>
      </c>
      <c r="R465" s="32" t="s">
        <v>1081</v>
      </c>
      <c r="S465" s="8">
        <f>IF(AND(Q465=0, U465=0), 1, 0 )</f>
        <v>0</v>
      </c>
      <c r="T465" s="32" t="s">
        <v>1082</v>
      </c>
      <c r="U465" s="8">
        <v>0</v>
      </c>
    </row>
    <row r="466" spans="1:21" ht="6" customHeight="1" x14ac:dyDescent="0.3">
      <c r="A466" s="48">
        <v>465</v>
      </c>
      <c r="B466" s="56" t="s">
        <v>485</v>
      </c>
      <c r="C466" s="34" t="str">
        <f>IF(VALUE(Q466)=1,"SUS.Equipamento",IF(VALUE(S466)=1,"SUS.Dispositivo","SUS.Mobília"))</f>
        <v>SUS.Dispositivo</v>
      </c>
      <c r="D466" s="54" t="s">
        <v>1204</v>
      </c>
      <c r="E466" s="55" t="s">
        <v>1205</v>
      </c>
      <c r="F466" s="54" t="s">
        <v>26</v>
      </c>
      <c r="G466" s="55" t="s">
        <v>26</v>
      </c>
      <c r="H466" s="32" t="s">
        <v>26</v>
      </c>
      <c r="I466" s="53" t="s">
        <v>26</v>
      </c>
      <c r="J466" s="32" t="s">
        <v>1079</v>
      </c>
      <c r="K466" s="53" t="str">
        <f>_xlfn.CONCAT("""",B466,"""")</f>
        <v>"EQU.456"</v>
      </c>
      <c r="L466" s="32" t="s">
        <v>1068</v>
      </c>
      <c r="M466" s="53" t="str">
        <f>IFERROR(_xlfn.CONCAT(LEFT(O466,FIND(" ",O466)-1),""""),O466)</f>
        <v>"Processadora"</v>
      </c>
      <c r="N466" s="32" t="s">
        <v>1025</v>
      </c>
      <c r="O466" s="53" t="s">
        <v>1059</v>
      </c>
      <c r="P466" s="32" t="s">
        <v>1080</v>
      </c>
      <c r="Q466" s="8">
        <v>0</v>
      </c>
      <c r="R466" s="32" t="s">
        <v>1081</v>
      </c>
      <c r="S466" s="8">
        <f>IF(AND(Q466=0, U466=0), 1, 0 )</f>
        <v>1</v>
      </c>
      <c r="T466" s="32" t="s">
        <v>1082</v>
      </c>
      <c r="U466" s="8">
        <v>0</v>
      </c>
    </row>
    <row r="467" spans="1:21" ht="6" customHeight="1" x14ac:dyDescent="0.3">
      <c r="A467" s="48">
        <v>466</v>
      </c>
      <c r="B467" s="56" t="s">
        <v>486</v>
      </c>
      <c r="C467" s="34" t="str">
        <f>IF(VALUE(Q467)=1,"SUS.Equipamento",IF(VALUE(S467)=1,"SUS.Dispositivo","SUS.Mobília"))</f>
        <v>SUS.Equipamento</v>
      </c>
      <c r="D467" s="54" t="s">
        <v>1204</v>
      </c>
      <c r="E467" s="55" t="s">
        <v>1205</v>
      </c>
      <c r="F467" s="54" t="s">
        <v>26</v>
      </c>
      <c r="G467" s="55" t="s">
        <v>26</v>
      </c>
      <c r="H467" s="32" t="s">
        <v>26</v>
      </c>
      <c r="I467" s="53" t="s">
        <v>26</v>
      </c>
      <c r="J467" s="32" t="s">
        <v>1079</v>
      </c>
      <c r="K467" s="53" t="str">
        <f>_xlfn.CONCAT("""",B467,"""")</f>
        <v>"EQU.457"</v>
      </c>
      <c r="L467" s="32" t="s">
        <v>1068</v>
      </c>
      <c r="M467" s="53" t="str">
        <f>IFERROR(_xlfn.CONCAT(LEFT(O467,FIND(" ",O467)-1),""""),O467)</f>
        <v>"Monta"</v>
      </c>
      <c r="N467" s="32" t="s">
        <v>1025</v>
      </c>
      <c r="O467" s="53" t="s">
        <v>978</v>
      </c>
      <c r="P467" s="32" t="s">
        <v>1080</v>
      </c>
      <c r="Q467" s="8">
        <v>1</v>
      </c>
      <c r="R467" s="32" t="s">
        <v>1081</v>
      </c>
      <c r="S467" s="8">
        <f>IF(AND(Q467=0, U467=0), 1, 0 )</f>
        <v>0</v>
      </c>
      <c r="T467" s="32" t="s">
        <v>1082</v>
      </c>
      <c r="U467" s="8">
        <v>0</v>
      </c>
    </row>
    <row r="468" spans="1:21" ht="6" customHeight="1" x14ac:dyDescent="0.3">
      <c r="A468" s="48">
        <v>467</v>
      </c>
      <c r="B468" s="56" t="s">
        <v>487</v>
      </c>
      <c r="C468" s="34" t="str">
        <f>IF(VALUE(Q468)=1,"SUS.Equipamento",IF(VALUE(S468)=1,"SUS.Dispositivo","SUS.Mobília"))</f>
        <v>SUS.Equipamento</v>
      </c>
      <c r="D468" s="54" t="s">
        <v>1204</v>
      </c>
      <c r="E468" s="55" t="s">
        <v>1205</v>
      </c>
      <c r="F468" s="54" t="s">
        <v>26</v>
      </c>
      <c r="G468" s="55" t="s">
        <v>26</v>
      </c>
      <c r="H468" s="32" t="s">
        <v>26</v>
      </c>
      <c r="I468" s="53" t="s">
        <v>26</v>
      </c>
      <c r="J468" s="32" t="s">
        <v>1079</v>
      </c>
      <c r="K468" s="53" t="str">
        <f>_xlfn.CONCAT("""",B468,"""")</f>
        <v>"EQU.458"</v>
      </c>
      <c r="L468" s="32" t="s">
        <v>1068</v>
      </c>
      <c r="M468" s="53" t="str">
        <f>IFERROR(_xlfn.CONCAT(LEFT(O468,FIND(" ",O468)-1),""""),O468)</f>
        <v>"Monta"</v>
      </c>
      <c r="N468" s="32" t="s">
        <v>1025</v>
      </c>
      <c r="O468" s="53" t="s">
        <v>979</v>
      </c>
      <c r="P468" s="32" t="s">
        <v>1080</v>
      </c>
      <c r="Q468" s="8">
        <v>1</v>
      </c>
      <c r="R468" s="32" t="s">
        <v>1081</v>
      </c>
      <c r="S468" s="8">
        <f>IF(AND(Q468=0, U468=0), 1, 0 )</f>
        <v>0</v>
      </c>
      <c r="T468" s="32" t="s">
        <v>1082</v>
      </c>
      <c r="U468" s="8">
        <v>0</v>
      </c>
    </row>
    <row r="469" spans="1:21" ht="6" customHeight="1" x14ac:dyDescent="0.3">
      <c r="A469" s="48">
        <v>468</v>
      </c>
      <c r="B469" s="56" t="s">
        <v>488</v>
      </c>
      <c r="C469" s="34" t="str">
        <f>IF(VALUE(Q469)=1,"SUS.Equipamento",IF(VALUE(S469)=1,"SUS.Dispositivo","SUS.Mobília"))</f>
        <v>SUS.Dispositivo</v>
      </c>
      <c r="D469" s="54" t="s">
        <v>1204</v>
      </c>
      <c r="E469" s="55" t="s">
        <v>1205</v>
      </c>
      <c r="F469" s="54" t="s">
        <v>26</v>
      </c>
      <c r="G469" s="55" t="s">
        <v>26</v>
      </c>
      <c r="H469" s="32" t="s">
        <v>26</v>
      </c>
      <c r="I469" s="53" t="s">
        <v>26</v>
      </c>
      <c r="J469" s="32" t="s">
        <v>1079</v>
      </c>
      <c r="K469" s="53" t="str">
        <f>_xlfn.CONCAT("""",B469,"""")</f>
        <v>"EQU.459"</v>
      </c>
      <c r="L469" s="32" t="s">
        <v>1068</v>
      </c>
      <c r="M469" s="53" t="str">
        <f>IFERROR(_xlfn.CONCAT(LEFT(O469,FIND(" ",O469)-1),""""),O469)</f>
        <v>"Acelerador"</v>
      </c>
      <c r="N469" s="32" t="s">
        <v>1025</v>
      </c>
      <c r="O469" s="53" t="s">
        <v>980</v>
      </c>
      <c r="P469" s="32" t="s">
        <v>1080</v>
      </c>
      <c r="Q469" s="8">
        <v>0</v>
      </c>
      <c r="R469" s="32" t="s">
        <v>1081</v>
      </c>
      <c r="S469" s="8">
        <f>IF(AND(Q469=0, U469=0), 1, 0 )</f>
        <v>1</v>
      </c>
      <c r="T469" s="32" t="s">
        <v>1082</v>
      </c>
      <c r="U469" s="8">
        <v>0</v>
      </c>
    </row>
    <row r="470" spans="1:21" ht="6" customHeight="1" x14ac:dyDescent="0.3">
      <c r="A470" s="48">
        <v>469</v>
      </c>
      <c r="B470" s="56" t="s">
        <v>489</v>
      </c>
      <c r="C470" s="34" t="str">
        <f>IF(VALUE(Q470)=1,"SUS.Equipamento",IF(VALUE(S470)=1,"SUS.Dispositivo","SUS.Mobília"))</f>
        <v>SUS.Equipamento</v>
      </c>
      <c r="D470" s="54" t="s">
        <v>1204</v>
      </c>
      <c r="E470" s="55" t="s">
        <v>1205</v>
      </c>
      <c r="F470" s="54" t="s">
        <v>26</v>
      </c>
      <c r="G470" s="55" t="s">
        <v>26</v>
      </c>
      <c r="H470" s="32" t="s">
        <v>26</v>
      </c>
      <c r="I470" s="53" t="s">
        <v>26</v>
      </c>
      <c r="J470" s="32" t="s">
        <v>1079</v>
      </c>
      <c r="K470" s="53" t="str">
        <f>_xlfn.CONCAT("""",B470,"""")</f>
        <v>"EQU.460"</v>
      </c>
      <c r="L470" s="32" t="s">
        <v>1068</v>
      </c>
      <c r="M470" s="53" t="str">
        <f>IFERROR(_xlfn.CONCAT(LEFT(O470,FIND(" ",O470)-1),""""),O470)</f>
        <v>"Paquímetro"</v>
      </c>
      <c r="N470" s="32" t="s">
        <v>1025</v>
      </c>
      <c r="O470" s="53" t="s">
        <v>981</v>
      </c>
      <c r="P470" s="32" t="s">
        <v>1080</v>
      </c>
      <c r="Q470" s="8">
        <v>1</v>
      </c>
      <c r="R470" s="32" t="s">
        <v>1081</v>
      </c>
      <c r="S470" s="8">
        <f>IF(AND(Q470=0, U470=0), 1, 0 )</f>
        <v>0</v>
      </c>
      <c r="T470" s="32" t="s">
        <v>1082</v>
      </c>
      <c r="U470" s="8">
        <v>0</v>
      </c>
    </row>
    <row r="471" spans="1:21" ht="6" customHeight="1" x14ac:dyDescent="0.3">
      <c r="A471" s="48">
        <v>470</v>
      </c>
      <c r="B471" s="56" t="s">
        <v>490</v>
      </c>
      <c r="C471" s="34" t="str">
        <f>IF(VALUE(Q471)=1,"SUS.Equipamento",IF(VALUE(S471)=1,"SUS.Dispositivo","SUS.Mobília"))</f>
        <v>SUS.Dispositivo</v>
      </c>
      <c r="D471" s="54" t="s">
        <v>1204</v>
      </c>
      <c r="E471" s="55" t="s">
        <v>1205</v>
      </c>
      <c r="F471" s="54" t="s">
        <v>26</v>
      </c>
      <c r="G471" s="55" t="s">
        <v>26</v>
      </c>
      <c r="H471" s="32" t="s">
        <v>26</v>
      </c>
      <c r="I471" s="53" t="s">
        <v>26</v>
      </c>
      <c r="J471" s="32" t="s">
        <v>1079</v>
      </c>
      <c r="K471" s="53" t="str">
        <f>_xlfn.CONCAT("""",B471,"""")</f>
        <v>"EQU.461"</v>
      </c>
      <c r="L471" s="32" t="s">
        <v>1068</v>
      </c>
      <c r="M471" s="53" t="str">
        <f>IFERROR(_xlfn.CONCAT(LEFT(O471,FIND(" ",O471)-1),""""),O471)</f>
        <v>"Sistema"</v>
      </c>
      <c r="N471" s="32" t="s">
        <v>1025</v>
      </c>
      <c r="O471" s="53" t="s">
        <v>982</v>
      </c>
      <c r="P471" s="32" t="s">
        <v>1080</v>
      </c>
      <c r="Q471" s="8">
        <v>0</v>
      </c>
      <c r="R471" s="32" t="s">
        <v>1081</v>
      </c>
      <c r="S471" s="8">
        <f>IF(AND(Q471=0, U471=0), 1, 0 )</f>
        <v>1</v>
      </c>
      <c r="T471" s="32" t="s">
        <v>1082</v>
      </c>
      <c r="U471" s="8">
        <v>0</v>
      </c>
    </row>
    <row r="472" spans="1:21" ht="6" customHeight="1" x14ac:dyDescent="0.3">
      <c r="A472" s="48">
        <v>471</v>
      </c>
      <c r="B472" s="56" t="s">
        <v>491</v>
      </c>
      <c r="C472" s="34" t="str">
        <f>IF(VALUE(Q472)=1,"SUS.Equipamento",IF(VALUE(S472)=1,"SUS.Dispositivo","SUS.Mobília"))</f>
        <v>SUS.Dispositivo</v>
      </c>
      <c r="D472" s="54" t="s">
        <v>1204</v>
      </c>
      <c r="E472" s="55" t="s">
        <v>1205</v>
      </c>
      <c r="F472" s="54" t="s">
        <v>26</v>
      </c>
      <c r="G472" s="55" t="s">
        <v>26</v>
      </c>
      <c r="H472" s="32" t="s">
        <v>26</v>
      </c>
      <c r="I472" s="53" t="s">
        <v>26</v>
      </c>
      <c r="J472" s="32" t="s">
        <v>1079</v>
      </c>
      <c r="K472" s="53" t="str">
        <f>_xlfn.CONCAT("""",B472,"""")</f>
        <v>"EQU.462"</v>
      </c>
      <c r="L472" s="32" t="s">
        <v>1068</v>
      </c>
      <c r="M472" s="53" t="str">
        <f>IFERROR(_xlfn.CONCAT(LEFT(O472,FIND(" ",O472)-1),""""),O472)</f>
        <v>"BIPAP"</v>
      </c>
      <c r="N472" s="32" t="s">
        <v>1025</v>
      </c>
      <c r="O472" s="53" t="s">
        <v>983</v>
      </c>
      <c r="P472" s="32" t="s">
        <v>1080</v>
      </c>
      <c r="Q472" s="8">
        <v>0</v>
      </c>
      <c r="R472" s="32" t="s">
        <v>1081</v>
      </c>
      <c r="S472" s="8">
        <f>IF(AND(Q472=0, U472=0), 1, 0 )</f>
        <v>1</v>
      </c>
      <c r="T472" s="32" t="s">
        <v>1082</v>
      </c>
      <c r="U472" s="8">
        <v>0</v>
      </c>
    </row>
    <row r="473" spans="1:21" ht="6" customHeight="1" x14ac:dyDescent="0.3">
      <c r="A473" s="48">
        <v>472</v>
      </c>
      <c r="B473" s="56" t="s">
        <v>492</v>
      </c>
      <c r="C473" s="34" t="str">
        <f>IF(VALUE(Q473)=1,"SUS.Equipamento",IF(VALUE(S473)=1,"SUS.Dispositivo","SUS.Mobília"))</f>
        <v>SUS.Dispositivo</v>
      </c>
      <c r="D473" s="54" t="s">
        <v>1204</v>
      </c>
      <c r="E473" s="55" t="s">
        <v>1205</v>
      </c>
      <c r="F473" s="54" t="s">
        <v>26</v>
      </c>
      <c r="G473" s="55" t="s">
        <v>26</v>
      </c>
      <c r="H473" s="32" t="s">
        <v>26</v>
      </c>
      <c r="I473" s="53" t="s">
        <v>26</v>
      </c>
      <c r="J473" s="32" t="s">
        <v>1079</v>
      </c>
      <c r="K473" s="53" t="str">
        <f>_xlfn.CONCAT("""",B473,"""")</f>
        <v>"EQU.463"</v>
      </c>
      <c r="L473" s="32" t="s">
        <v>1068</v>
      </c>
      <c r="M473" s="53" t="str">
        <f>IFERROR(_xlfn.CONCAT(LEFT(O473,FIND(" ",O473)-1),""""),O473)</f>
        <v>"Código"</v>
      </c>
      <c r="N473" s="32" t="s">
        <v>1025</v>
      </c>
      <c r="O473" s="53" t="s">
        <v>741</v>
      </c>
      <c r="P473" s="32" t="s">
        <v>1080</v>
      </c>
      <c r="Q473" s="8">
        <v>0</v>
      </c>
      <c r="R473" s="32" t="s">
        <v>1081</v>
      </c>
      <c r="S473" s="8">
        <f>IF(AND(Q473=0, U473=0), 1, 0 )</f>
        <v>1</v>
      </c>
      <c r="T473" s="32" t="s">
        <v>1082</v>
      </c>
      <c r="U473" s="8">
        <v>0</v>
      </c>
    </row>
    <row r="474" spans="1:21" ht="6" customHeight="1" x14ac:dyDescent="0.3">
      <c r="A474" s="48">
        <v>473</v>
      </c>
      <c r="B474" s="56" t="s">
        <v>493</v>
      </c>
      <c r="C474" s="34" t="str">
        <f>IF(VALUE(Q474)=1,"SUS.Equipamento",IF(VALUE(S474)=1,"SUS.Dispositivo","SUS.Mobília"))</f>
        <v>SUS.Mobília</v>
      </c>
      <c r="D474" s="54" t="s">
        <v>1204</v>
      </c>
      <c r="E474" s="55" t="s">
        <v>1205</v>
      </c>
      <c r="F474" s="54" t="s">
        <v>26</v>
      </c>
      <c r="G474" s="55" t="s">
        <v>26</v>
      </c>
      <c r="H474" s="32" t="s">
        <v>1190</v>
      </c>
      <c r="I474" s="53" t="s">
        <v>1191</v>
      </c>
      <c r="J474" s="32" t="s">
        <v>1079</v>
      </c>
      <c r="K474" s="53" t="str">
        <f>_xlfn.CONCAT("""",B474,"""")</f>
        <v>"EQU.464"</v>
      </c>
      <c r="L474" s="32" t="s">
        <v>1068</v>
      </c>
      <c r="M474" s="53" t="str">
        <f>IFERROR(_xlfn.CONCAT(LEFT(O474,FIND(" ",O474)-1),""""),O474)</f>
        <v>"Cama"</v>
      </c>
      <c r="N474" s="32" t="s">
        <v>1025</v>
      </c>
      <c r="O474" s="53" t="s">
        <v>984</v>
      </c>
      <c r="P474" s="32" t="s">
        <v>1080</v>
      </c>
      <c r="Q474" s="8">
        <v>0</v>
      </c>
      <c r="R474" s="32" t="s">
        <v>1081</v>
      </c>
      <c r="S474" s="8">
        <f>IF(AND(Q474=0, U474=0), 1, 0 )</f>
        <v>0</v>
      </c>
      <c r="T474" s="32" t="s">
        <v>1082</v>
      </c>
      <c r="U474" s="8">
        <v>1</v>
      </c>
    </row>
    <row r="475" spans="1:21" ht="6" customHeight="1" x14ac:dyDescent="0.3">
      <c r="A475" s="48">
        <v>474</v>
      </c>
      <c r="B475" s="56" t="s">
        <v>494</v>
      </c>
      <c r="C475" s="34" t="str">
        <f>IF(VALUE(Q475)=1,"SUS.Equipamento",IF(VALUE(S475)=1,"SUS.Dispositivo","SUS.Mobília"))</f>
        <v>SUS.Mobília</v>
      </c>
      <c r="D475" s="54" t="s">
        <v>1204</v>
      </c>
      <c r="E475" s="55" t="s">
        <v>1205</v>
      </c>
      <c r="F475" s="54" t="s">
        <v>26</v>
      </c>
      <c r="G475" s="55" t="s">
        <v>26</v>
      </c>
      <c r="H475" s="32" t="s">
        <v>1190</v>
      </c>
      <c r="I475" s="53" t="s">
        <v>1191</v>
      </c>
      <c r="J475" s="32" t="s">
        <v>1079</v>
      </c>
      <c r="K475" s="53" t="str">
        <f>_xlfn.CONCAT("""",B475,"""")</f>
        <v>"EQU.465"</v>
      </c>
      <c r="L475" s="32" t="s">
        <v>1068</v>
      </c>
      <c r="M475" s="53" t="str">
        <f>IFERROR(_xlfn.CONCAT(LEFT(O475,FIND(" ",O475)-1),""""),O475)</f>
        <v>"Carro"</v>
      </c>
      <c r="N475" s="32" t="s">
        <v>1025</v>
      </c>
      <c r="O475" s="53" t="s">
        <v>1060</v>
      </c>
      <c r="P475" s="32" t="s">
        <v>1080</v>
      </c>
      <c r="Q475" s="8">
        <v>0</v>
      </c>
      <c r="R475" s="32" t="s">
        <v>1081</v>
      </c>
      <c r="S475" s="8">
        <f>IF(AND(Q475=0, U475=0), 1, 0 )</f>
        <v>0</v>
      </c>
      <c r="T475" s="32" t="s">
        <v>1082</v>
      </c>
      <c r="U475" s="8">
        <v>1</v>
      </c>
    </row>
    <row r="476" spans="1:21" ht="6" customHeight="1" x14ac:dyDescent="0.3">
      <c r="A476" s="48">
        <v>475</v>
      </c>
      <c r="B476" s="56" t="s">
        <v>495</v>
      </c>
      <c r="C476" s="34" t="str">
        <f>IF(VALUE(Q476)=1,"SUS.Equipamento",IF(VALUE(S476)=1,"SUS.Dispositivo","SUS.Mobília"))</f>
        <v>SUS.Dispositivo</v>
      </c>
      <c r="D476" s="54" t="s">
        <v>1204</v>
      </c>
      <c r="E476" s="55" t="s">
        <v>1205</v>
      </c>
      <c r="F476" s="54" t="s">
        <v>26</v>
      </c>
      <c r="G476" s="55" t="s">
        <v>26</v>
      </c>
      <c r="H476" s="32" t="s">
        <v>26</v>
      </c>
      <c r="I476" s="53" t="s">
        <v>26</v>
      </c>
      <c r="J476" s="32" t="s">
        <v>1079</v>
      </c>
      <c r="K476" s="53" t="str">
        <f>_xlfn.CONCAT("""",B476,"""")</f>
        <v>"EQU.466"</v>
      </c>
      <c r="L476" s="32" t="s">
        <v>1068</v>
      </c>
      <c r="M476" s="53" t="str">
        <f>IFERROR(_xlfn.CONCAT(LEFT(O476,FIND(" ",O476)-1),""""),O476)</f>
        <v>"Caixa"</v>
      </c>
      <c r="N476" s="32" t="s">
        <v>1025</v>
      </c>
      <c r="O476" s="53" t="s">
        <v>985</v>
      </c>
      <c r="P476" s="32" t="s">
        <v>1080</v>
      </c>
      <c r="Q476" s="8">
        <v>0</v>
      </c>
      <c r="R476" s="32" t="s">
        <v>1081</v>
      </c>
      <c r="S476" s="8">
        <f>IF(AND(Q476=0, U476=0), 1, 0 )</f>
        <v>1</v>
      </c>
      <c r="T476" s="32" t="s">
        <v>1082</v>
      </c>
      <c r="U476" s="8">
        <v>0</v>
      </c>
    </row>
    <row r="477" spans="1:21" ht="6" customHeight="1" x14ac:dyDescent="0.3">
      <c r="A477" s="48">
        <v>476</v>
      </c>
      <c r="B477" s="56" t="s">
        <v>496</v>
      </c>
      <c r="C477" s="34" t="str">
        <f>IF(VALUE(Q477)=1,"SUS.Equipamento",IF(VALUE(S477)=1,"SUS.Dispositivo","SUS.Mobília"))</f>
        <v>SUS.Dispositivo</v>
      </c>
      <c r="D477" s="54" t="s">
        <v>1204</v>
      </c>
      <c r="E477" s="55" t="s">
        <v>1205</v>
      </c>
      <c r="F477" s="54" t="s">
        <v>26</v>
      </c>
      <c r="G477" s="55" t="s">
        <v>26</v>
      </c>
      <c r="H477" s="32" t="s">
        <v>26</v>
      </c>
      <c r="I477" s="53" t="s">
        <v>26</v>
      </c>
      <c r="J477" s="32" t="s">
        <v>1079</v>
      </c>
      <c r="K477" s="53" t="str">
        <f>_xlfn.CONCAT("""",B477,"""")</f>
        <v>"EQU.467"</v>
      </c>
      <c r="L477" s="32" t="s">
        <v>1068</v>
      </c>
      <c r="M477" s="53" t="str">
        <f>IFERROR(_xlfn.CONCAT(LEFT(O477,FIND(" ",O477)-1),""""),O477)</f>
        <v>"CPAP"</v>
      </c>
      <c r="N477" s="32" t="s">
        <v>1025</v>
      </c>
      <c r="O477" s="53" t="s">
        <v>986</v>
      </c>
      <c r="P477" s="32" t="s">
        <v>1080</v>
      </c>
      <c r="Q477" s="8">
        <v>0</v>
      </c>
      <c r="R477" s="32" t="s">
        <v>1081</v>
      </c>
      <c r="S477" s="8">
        <f>IF(AND(Q477=0, U477=0), 1, 0 )</f>
        <v>1</v>
      </c>
      <c r="T477" s="32" t="s">
        <v>1082</v>
      </c>
      <c r="U477" s="8">
        <v>0</v>
      </c>
    </row>
    <row r="478" spans="1:21" ht="6" customHeight="1" x14ac:dyDescent="0.3">
      <c r="A478" s="48">
        <v>477</v>
      </c>
      <c r="B478" s="56" t="s">
        <v>497</v>
      </c>
      <c r="C478" s="34" t="str">
        <f>IF(VALUE(Q478)=1,"SUS.Equipamento",IF(VALUE(S478)=1,"SUS.Dispositivo","SUS.Mobília"))</f>
        <v>SUS.Dispositivo</v>
      </c>
      <c r="D478" s="54" t="s">
        <v>1204</v>
      </c>
      <c r="E478" s="55" t="s">
        <v>1205</v>
      </c>
      <c r="F478" s="54" t="s">
        <v>26</v>
      </c>
      <c r="G478" s="55" t="s">
        <v>26</v>
      </c>
      <c r="H478" s="32" t="s">
        <v>26</v>
      </c>
      <c r="I478" s="53" t="s">
        <v>26</v>
      </c>
      <c r="J478" s="32" t="s">
        <v>1079</v>
      </c>
      <c r="K478" s="53" t="str">
        <f>_xlfn.CONCAT("""",B478,"""")</f>
        <v>"EQU.468"</v>
      </c>
      <c r="L478" s="32" t="s">
        <v>1068</v>
      </c>
      <c r="M478" s="53" t="str">
        <f>IFERROR(_xlfn.CONCAT(LEFT(O478,FIND(" ",O478)-1),""""),O478)</f>
        <v>"Criostato"</v>
      </c>
      <c r="N478" s="32" t="s">
        <v>1025</v>
      </c>
      <c r="O478" s="53" t="s">
        <v>987</v>
      </c>
      <c r="P478" s="32" t="s">
        <v>1080</v>
      </c>
      <c r="Q478" s="8">
        <v>0</v>
      </c>
      <c r="R478" s="32" t="s">
        <v>1081</v>
      </c>
      <c r="S478" s="8">
        <f>IF(AND(Q478=0, U478=0), 1, 0 )</f>
        <v>1</v>
      </c>
      <c r="T478" s="32" t="s">
        <v>1082</v>
      </c>
      <c r="U478" s="8">
        <v>0</v>
      </c>
    </row>
    <row r="479" spans="1:21" ht="6" customHeight="1" x14ac:dyDescent="0.3">
      <c r="A479" s="48">
        <v>478</v>
      </c>
      <c r="B479" s="56" t="s">
        <v>498</v>
      </c>
      <c r="C479" s="34" t="str">
        <f>IF(VALUE(Q479)=1,"SUS.Equipamento",IF(VALUE(S479)=1,"SUS.Dispositivo","SUS.Mobília"))</f>
        <v>SUS.Dispositivo</v>
      </c>
      <c r="D479" s="54" t="s">
        <v>1204</v>
      </c>
      <c r="E479" s="55" t="s">
        <v>1205</v>
      </c>
      <c r="F479" s="54" t="s">
        <v>26</v>
      </c>
      <c r="G479" s="55" t="s">
        <v>26</v>
      </c>
      <c r="H479" s="32" t="s">
        <v>26</v>
      </c>
      <c r="I479" s="53" t="s">
        <v>26</v>
      </c>
      <c r="J479" s="32" t="s">
        <v>1079</v>
      </c>
      <c r="K479" s="53" t="str">
        <f>_xlfn.CONCAT("""",B479,"""")</f>
        <v>"EQU.469"</v>
      </c>
      <c r="L479" s="32" t="s">
        <v>1068</v>
      </c>
      <c r="M479" s="53" t="str">
        <f>IFERROR(_xlfn.CONCAT(LEFT(O479,FIND(" ",O479)-1),""""),O479)</f>
        <v>"Jogo"</v>
      </c>
      <c r="N479" s="32" t="s">
        <v>1025</v>
      </c>
      <c r="O479" s="53" t="s">
        <v>988</v>
      </c>
      <c r="P479" s="32" t="s">
        <v>1080</v>
      </c>
      <c r="Q479" s="8">
        <v>0</v>
      </c>
      <c r="R479" s="32" t="s">
        <v>1081</v>
      </c>
      <c r="S479" s="8">
        <f>IF(AND(Q479=0, U479=0), 1, 0 )</f>
        <v>1</v>
      </c>
      <c r="T479" s="32" t="s">
        <v>1082</v>
      </c>
      <c r="U479" s="8">
        <v>0</v>
      </c>
    </row>
    <row r="480" spans="1:21" ht="6" customHeight="1" x14ac:dyDescent="0.3">
      <c r="A480" s="48">
        <v>479</v>
      </c>
      <c r="B480" s="56" t="s">
        <v>499</v>
      </c>
      <c r="C480" s="34" t="str">
        <f>IF(VALUE(Q480)=1,"SUS.Equipamento",IF(VALUE(S480)=1,"SUS.Dispositivo","SUS.Mobília"))</f>
        <v>SUS.Dispositivo</v>
      </c>
      <c r="D480" s="54" t="s">
        <v>1204</v>
      </c>
      <c r="E480" s="55" t="s">
        <v>1205</v>
      </c>
      <c r="F480" s="54" t="s">
        <v>26</v>
      </c>
      <c r="G480" s="55" t="s">
        <v>26</v>
      </c>
      <c r="H480" s="32" t="s">
        <v>26</v>
      </c>
      <c r="I480" s="53" t="s">
        <v>26</v>
      </c>
      <c r="J480" s="32" t="s">
        <v>1079</v>
      </c>
      <c r="K480" s="53" t="str">
        <f>_xlfn.CONCAT("""",B480,"""")</f>
        <v>"EQU.470"</v>
      </c>
      <c r="L480" s="32" t="s">
        <v>1068</v>
      </c>
      <c r="M480" s="53" t="str">
        <f>IFERROR(_xlfn.CONCAT(LEFT(O480,FIND(" ",O480)-1),""""),O480)</f>
        <v>"Leitor"</v>
      </c>
      <c r="N480" s="32" t="s">
        <v>1025</v>
      </c>
      <c r="O480" s="53" t="s">
        <v>989</v>
      </c>
      <c r="P480" s="32" t="s">
        <v>1080</v>
      </c>
      <c r="Q480" s="8">
        <v>0</v>
      </c>
      <c r="R480" s="32" t="s">
        <v>1081</v>
      </c>
      <c r="S480" s="8">
        <f>IF(AND(Q480=0, U480=0), 1, 0 )</f>
        <v>1</v>
      </c>
      <c r="T480" s="32" t="s">
        <v>1082</v>
      </c>
      <c r="U480" s="8">
        <v>0</v>
      </c>
    </row>
    <row r="481" spans="1:21" ht="6" customHeight="1" x14ac:dyDescent="0.3">
      <c r="A481" s="48">
        <v>480</v>
      </c>
      <c r="B481" s="56" t="s">
        <v>500</v>
      </c>
      <c r="C481" s="34" t="str">
        <f>IF(VALUE(Q481)=1,"SUS.Equipamento",IF(VALUE(S481)=1,"SUS.Dispositivo","SUS.Mobília"))</f>
        <v>SUS.Dispositivo</v>
      </c>
      <c r="D481" s="54" t="s">
        <v>1204</v>
      </c>
      <c r="E481" s="55" t="s">
        <v>1205</v>
      </c>
      <c r="F481" s="54" t="s">
        <v>26</v>
      </c>
      <c r="G481" s="55" t="s">
        <v>26</v>
      </c>
      <c r="H481" s="32" t="s">
        <v>26</v>
      </c>
      <c r="I481" s="53" t="s">
        <v>26</v>
      </c>
      <c r="J481" s="32" t="s">
        <v>1079</v>
      </c>
      <c r="K481" s="53" t="str">
        <f>_xlfn.CONCAT("""",B481,"""")</f>
        <v>"EQU.471"</v>
      </c>
      <c r="L481" s="32" t="s">
        <v>1068</v>
      </c>
      <c r="M481" s="53" t="str">
        <f>IFERROR(_xlfn.CONCAT(LEFT(O481,FIND(" ",O481)-1),""""),O481)</f>
        <v>"Recipiente"</v>
      </c>
      <c r="N481" s="32" t="s">
        <v>1025</v>
      </c>
      <c r="O481" s="53" t="s">
        <v>990</v>
      </c>
      <c r="P481" s="32" t="s">
        <v>1080</v>
      </c>
      <c r="Q481" s="8">
        <v>0</v>
      </c>
      <c r="R481" s="32" t="s">
        <v>1081</v>
      </c>
      <c r="S481" s="8">
        <f>IF(AND(Q481=0, U481=0), 1, 0 )</f>
        <v>1</v>
      </c>
      <c r="T481" s="32" t="s">
        <v>1082</v>
      </c>
      <c r="U481" s="8">
        <v>0</v>
      </c>
    </row>
    <row r="482" spans="1:21" ht="6" customHeight="1" x14ac:dyDescent="0.3">
      <c r="A482" s="48">
        <v>481</v>
      </c>
      <c r="B482" s="56" t="s">
        <v>501</v>
      </c>
      <c r="C482" s="34" t="str">
        <f>IF(VALUE(Q482)=1,"SUS.Equipamento",IF(VALUE(S482)=1,"SUS.Dispositivo","SUS.Mobília"))</f>
        <v>SUS.Dispositivo</v>
      </c>
      <c r="D482" s="54" t="s">
        <v>1204</v>
      </c>
      <c r="E482" s="55" t="s">
        <v>1205</v>
      </c>
      <c r="F482" s="54" t="s">
        <v>26</v>
      </c>
      <c r="G482" s="55" t="s">
        <v>26</v>
      </c>
      <c r="H482" s="32" t="s">
        <v>26</v>
      </c>
      <c r="I482" s="53" t="s">
        <v>26</v>
      </c>
      <c r="J482" s="32" t="s">
        <v>1079</v>
      </c>
      <c r="K482" s="53" t="str">
        <f>_xlfn.CONCAT("""",B482,"""")</f>
        <v>"EQU.472"</v>
      </c>
      <c r="L482" s="32" t="s">
        <v>1068</v>
      </c>
      <c r="M482" s="53" t="str">
        <f>IFERROR(_xlfn.CONCAT(LEFT(O482,FIND(" ",O482)-1),""""),O482)</f>
        <v>"Sistema"</v>
      </c>
      <c r="N482" s="32" t="s">
        <v>1025</v>
      </c>
      <c r="O482" s="53" t="s">
        <v>991</v>
      </c>
      <c r="P482" s="32" t="s">
        <v>1080</v>
      </c>
      <c r="Q482" s="8">
        <v>0</v>
      </c>
      <c r="R482" s="32" t="s">
        <v>1081</v>
      </c>
      <c r="S482" s="8">
        <f>IF(AND(Q482=0, U482=0), 1, 0 )</f>
        <v>1</v>
      </c>
      <c r="T482" s="32" t="s">
        <v>1082</v>
      </c>
      <c r="U482" s="8">
        <v>0</v>
      </c>
    </row>
    <row r="483" spans="1:21" ht="6" customHeight="1" x14ac:dyDescent="0.3">
      <c r="A483" s="48">
        <v>482</v>
      </c>
      <c r="B483" s="56" t="s">
        <v>502</v>
      </c>
      <c r="C483" s="34" t="str">
        <f>IF(VALUE(Q483)=1,"SUS.Equipamento",IF(VALUE(S483)=1,"SUS.Dispositivo","SUS.Mobília"))</f>
        <v>SUS.Dispositivo</v>
      </c>
      <c r="D483" s="54" t="s">
        <v>1204</v>
      </c>
      <c r="E483" s="55" t="s">
        <v>1205</v>
      </c>
      <c r="F483" s="54" t="s">
        <v>26</v>
      </c>
      <c r="G483" s="55" t="s">
        <v>26</v>
      </c>
      <c r="H483" s="32" t="s">
        <v>26</v>
      </c>
      <c r="I483" s="53" t="s">
        <v>26</v>
      </c>
      <c r="J483" s="32" t="s">
        <v>1079</v>
      </c>
      <c r="K483" s="53" t="str">
        <f>_xlfn.CONCAT("""",B483,"""")</f>
        <v>"EQU.473"</v>
      </c>
      <c r="L483" s="32" t="s">
        <v>1068</v>
      </c>
      <c r="M483" s="53" t="str">
        <f>IFERROR(_xlfn.CONCAT(LEFT(O483,FIND(" ",O483)-1),""""),O483)</f>
        <v>"Código"</v>
      </c>
      <c r="N483" s="32" t="s">
        <v>1025</v>
      </c>
      <c r="O483" s="53" t="s">
        <v>741</v>
      </c>
      <c r="P483" s="32" t="s">
        <v>1080</v>
      </c>
      <c r="Q483" s="8">
        <v>0</v>
      </c>
      <c r="R483" s="32" t="s">
        <v>1081</v>
      </c>
      <c r="S483" s="8">
        <f>IF(AND(Q483=0, U483=0), 1, 0 )</f>
        <v>1</v>
      </c>
      <c r="T483" s="32" t="s">
        <v>1082</v>
      </c>
      <c r="U483" s="8">
        <v>0</v>
      </c>
    </row>
    <row r="484" spans="1:21" ht="6" customHeight="1" x14ac:dyDescent="0.3">
      <c r="A484" s="48">
        <v>483</v>
      </c>
      <c r="B484" s="56" t="s">
        <v>503</v>
      </c>
      <c r="C484" s="34" t="str">
        <f>IF(VALUE(Q484)=1,"SUS.Equipamento",IF(VALUE(S484)=1,"SUS.Dispositivo","SUS.Mobília"))</f>
        <v>SUS.Dispositivo</v>
      </c>
      <c r="D484" s="54" t="s">
        <v>1204</v>
      </c>
      <c r="E484" s="55" t="s">
        <v>1205</v>
      </c>
      <c r="F484" s="54" t="s">
        <v>26</v>
      </c>
      <c r="G484" s="55" t="s">
        <v>26</v>
      </c>
      <c r="H484" s="32" t="s">
        <v>26</v>
      </c>
      <c r="I484" s="53" t="s">
        <v>26</v>
      </c>
      <c r="J484" s="32" t="s">
        <v>1079</v>
      </c>
      <c r="K484" s="53" t="str">
        <f>_xlfn.CONCAT("""",B484,"""")</f>
        <v>"EQU.474"</v>
      </c>
      <c r="L484" s="32" t="s">
        <v>1068</v>
      </c>
      <c r="M484" s="53" t="str">
        <f>IFERROR(_xlfn.CONCAT(LEFT(O484,FIND(" ",O484)-1),""""),O484)</f>
        <v>"Tração"</v>
      </c>
      <c r="N484" s="32" t="s">
        <v>1025</v>
      </c>
      <c r="O484" s="53" t="s">
        <v>992</v>
      </c>
      <c r="P484" s="32" t="s">
        <v>1080</v>
      </c>
      <c r="Q484" s="8">
        <v>0</v>
      </c>
      <c r="R484" s="32" t="s">
        <v>1081</v>
      </c>
      <c r="S484" s="8">
        <f>IF(AND(Q484=0, U484=0), 1, 0 )</f>
        <v>1</v>
      </c>
      <c r="T484" s="32" t="s">
        <v>1082</v>
      </c>
      <c r="U484" s="8">
        <v>0</v>
      </c>
    </row>
    <row r="485" spans="1:21" ht="6" customHeight="1" x14ac:dyDescent="0.3">
      <c r="A485" s="48">
        <v>484</v>
      </c>
      <c r="B485" s="56" t="s">
        <v>504</v>
      </c>
      <c r="C485" s="34" t="str">
        <f>IF(VALUE(Q485)=1,"SUS.Equipamento",IF(VALUE(S485)=1,"SUS.Dispositivo","SUS.Mobília"))</f>
        <v>SUS.Equipamento</v>
      </c>
      <c r="D485" s="54" t="s">
        <v>1204</v>
      </c>
      <c r="E485" s="55" t="s">
        <v>1205</v>
      </c>
      <c r="F485" s="54" t="s">
        <v>26</v>
      </c>
      <c r="G485" s="55" t="s">
        <v>26</v>
      </c>
      <c r="H485" s="32" t="s">
        <v>26</v>
      </c>
      <c r="I485" s="53" t="s">
        <v>26</v>
      </c>
      <c r="J485" s="32" t="s">
        <v>1079</v>
      </c>
      <c r="K485" s="53" t="str">
        <f>_xlfn.CONCAT("""",B485,"""")</f>
        <v>"EQU.475"</v>
      </c>
      <c r="L485" s="32" t="s">
        <v>1068</v>
      </c>
      <c r="M485" s="53" t="str">
        <f>IFERROR(_xlfn.CONCAT(LEFT(O485,FIND(" ",O485)-1),""""),O485)</f>
        <v>"Aparelho"</v>
      </c>
      <c r="N485" s="32" t="s">
        <v>1025</v>
      </c>
      <c r="O485" s="53" t="s">
        <v>993</v>
      </c>
      <c r="P485" s="32" t="s">
        <v>1080</v>
      </c>
      <c r="Q485" s="8">
        <v>1</v>
      </c>
      <c r="R485" s="32" t="s">
        <v>1081</v>
      </c>
      <c r="S485" s="8">
        <f>IF(AND(Q485=0, U485=0), 1, 0 )</f>
        <v>0</v>
      </c>
      <c r="T485" s="32" t="s">
        <v>1082</v>
      </c>
      <c r="U485" s="8">
        <v>0</v>
      </c>
    </row>
    <row r="486" spans="1:21" ht="6" customHeight="1" x14ac:dyDescent="0.3">
      <c r="A486" s="48">
        <v>485</v>
      </c>
      <c r="B486" s="56" t="s">
        <v>505</v>
      </c>
      <c r="C486" s="34" t="str">
        <f>IF(VALUE(Q486)=1,"SUS.Equipamento",IF(VALUE(S486)=1,"SUS.Dispositivo","SUS.Mobília"))</f>
        <v>SUS.Dispositivo</v>
      </c>
      <c r="D486" s="54" t="s">
        <v>1204</v>
      </c>
      <c r="E486" s="55" t="s">
        <v>1205</v>
      </c>
      <c r="F486" s="54" t="s">
        <v>26</v>
      </c>
      <c r="G486" s="55" t="s">
        <v>26</v>
      </c>
      <c r="H486" s="32" t="s">
        <v>26</v>
      </c>
      <c r="I486" s="53" t="s">
        <v>26</v>
      </c>
      <c r="J486" s="32" t="s">
        <v>1079</v>
      </c>
      <c r="K486" s="53" t="str">
        <f>_xlfn.CONCAT("""",B486,"""")</f>
        <v>"EQU.476"</v>
      </c>
      <c r="L486" s="32" t="s">
        <v>1068</v>
      </c>
      <c r="M486" s="53" t="str">
        <f>IFERROR(_xlfn.CONCAT(LEFT(O486,FIND(" ",O486)-1),""""),O486)</f>
        <v>"Código"</v>
      </c>
      <c r="N486" s="32" t="s">
        <v>1025</v>
      </c>
      <c r="O486" s="53" t="s">
        <v>741</v>
      </c>
      <c r="P486" s="32" t="s">
        <v>1080</v>
      </c>
      <c r="Q486" s="8">
        <v>0</v>
      </c>
      <c r="R486" s="32" t="s">
        <v>1081</v>
      </c>
      <c r="S486" s="8">
        <f>IF(AND(Q486=0, U486=0), 1, 0 )</f>
        <v>1</v>
      </c>
      <c r="T486" s="32" t="s">
        <v>1082</v>
      </c>
      <c r="U486" s="8">
        <v>0</v>
      </c>
    </row>
    <row r="487" spans="1:21" ht="6" customHeight="1" x14ac:dyDescent="0.3">
      <c r="A487" s="48">
        <v>486</v>
      </c>
      <c r="B487" s="56" t="s">
        <v>506</v>
      </c>
      <c r="C487" s="34" t="str">
        <f>IF(VALUE(Q487)=1,"SUS.Equipamento",IF(VALUE(S487)=1,"SUS.Dispositivo","SUS.Mobília"))</f>
        <v>SUS.Dispositivo</v>
      </c>
      <c r="D487" s="54" t="s">
        <v>1204</v>
      </c>
      <c r="E487" s="55" t="s">
        <v>1205</v>
      </c>
      <c r="F487" s="54" t="s">
        <v>26</v>
      </c>
      <c r="G487" s="55" t="s">
        <v>26</v>
      </c>
      <c r="H487" s="32" t="s">
        <v>26</v>
      </c>
      <c r="I487" s="53" t="s">
        <v>26</v>
      </c>
      <c r="J487" s="32" t="s">
        <v>1079</v>
      </c>
      <c r="K487" s="53" t="str">
        <f>_xlfn.CONCAT("""",B487,"""")</f>
        <v>"EQU.477"</v>
      </c>
      <c r="L487" s="32" t="s">
        <v>1068</v>
      </c>
      <c r="M487" s="53" t="str">
        <f>IFERROR(_xlfn.CONCAT(LEFT(O487,FIND(" ",O487)-1),""""),O487)</f>
        <v>"Código"</v>
      </c>
      <c r="N487" s="32" t="s">
        <v>1025</v>
      </c>
      <c r="O487" s="53" t="s">
        <v>741</v>
      </c>
      <c r="P487" s="32" t="s">
        <v>1080</v>
      </c>
      <c r="Q487" s="8">
        <v>0</v>
      </c>
      <c r="R487" s="32" t="s">
        <v>1081</v>
      </c>
      <c r="S487" s="8">
        <f>IF(AND(Q487=0, U487=0), 1, 0 )</f>
        <v>1</v>
      </c>
      <c r="T487" s="32" t="s">
        <v>1082</v>
      </c>
      <c r="U487" s="8">
        <v>0</v>
      </c>
    </row>
    <row r="488" spans="1:21" ht="6" customHeight="1" x14ac:dyDescent="0.3">
      <c r="A488" s="48">
        <v>487</v>
      </c>
      <c r="B488" s="56" t="s">
        <v>507</v>
      </c>
      <c r="C488" s="34" t="str">
        <f>IF(VALUE(Q488)=1,"SUS.Equipamento",IF(VALUE(S488)=1,"SUS.Dispositivo","SUS.Mobília"))</f>
        <v>SUS.Dispositivo</v>
      </c>
      <c r="D488" s="54" t="s">
        <v>1204</v>
      </c>
      <c r="E488" s="55" t="s">
        <v>1205</v>
      </c>
      <c r="F488" s="54" t="s">
        <v>26</v>
      </c>
      <c r="G488" s="55" t="s">
        <v>26</v>
      </c>
      <c r="H488" s="32" t="s">
        <v>26</v>
      </c>
      <c r="I488" s="53" t="s">
        <v>26</v>
      </c>
      <c r="J488" s="32" t="s">
        <v>1079</v>
      </c>
      <c r="K488" s="53" t="str">
        <f>_xlfn.CONCAT("""",B488,"""")</f>
        <v>"EQU.478"</v>
      </c>
      <c r="L488" s="32" t="s">
        <v>1068</v>
      </c>
      <c r="M488" s="53" t="str">
        <f>IFERROR(_xlfn.CONCAT(LEFT(O488,FIND(" ",O488)-1),""""),O488)</f>
        <v>"Calibrador"</v>
      </c>
      <c r="N488" s="32" t="s">
        <v>1025</v>
      </c>
      <c r="O488" s="53" t="s">
        <v>994</v>
      </c>
      <c r="P488" s="32" t="s">
        <v>1080</v>
      </c>
      <c r="Q488" s="8">
        <v>0</v>
      </c>
      <c r="R488" s="32" t="s">
        <v>1081</v>
      </c>
      <c r="S488" s="8">
        <f>IF(AND(Q488=0, U488=0), 1, 0 )</f>
        <v>1</v>
      </c>
      <c r="T488" s="32" t="s">
        <v>1082</v>
      </c>
      <c r="U488" s="8">
        <v>0</v>
      </c>
    </row>
    <row r="489" spans="1:21" ht="6" customHeight="1" x14ac:dyDescent="0.3">
      <c r="A489" s="48">
        <v>488</v>
      </c>
      <c r="B489" s="56" t="s">
        <v>508</v>
      </c>
      <c r="C489" s="34" t="str">
        <f>IF(VALUE(Q489)=1,"SUS.Equipamento",IF(VALUE(S489)=1,"SUS.Dispositivo","SUS.Mobília"))</f>
        <v>SUS.Dispositivo</v>
      </c>
      <c r="D489" s="54" t="s">
        <v>1204</v>
      </c>
      <c r="E489" s="55" t="s">
        <v>1205</v>
      </c>
      <c r="F489" s="54" t="s">
        <v>26</v>
      </c>
      <c r="G489" s="55" t="s">
        <v>26</v>
      </c>
      <c r="H489" s="32" t="s">
        <v>26</v>
      </c>
      <c r="I489" s="53" t="s">
        <v>26</v>
      </c>
      <c r="J489" s="32" t="s">
        <v>1079</v>
      </c>
      <c r="K489" s="53" t="str">
        <f>_xlfn.CONCAT("""",B489,"""")</f>
        <v>"EQU.479"</v>
      </c>
      <c r="L489" s="32" t="s">
        <v>1068</v>
      </c>
      <c r="M489" s="53" t="str">
        <f>IFERROR(_xlfn.CONCAT(LEFT(O489,FIND(" ",O489)-1),""""),O489)</f>
        <v>"Código"</v>
      </c>
      <c r="N489" s="32" t="s">
        <v>1025</v>
      </c>
      <c r="O489" s="53" t="s">
        <v>741</v>
      </c>
      <c r="P489" s="32" t="s">
        <v>1080</v>
      </c>
      <c r="Q489" s="8">
        <v>0</v>
      </c>
      <c r="R489" s="32" t="s">
        <v>1081</v>
      </c>
      <c r="S489" s="8">
        <f>IF(AND(Q489=0, U489=0), 1, 0 )</f>
        <v>1</v>
      </c>
      <c r="T489" s="32" t="s">
        <v>1082</v>
      </c>
      <c r="U489" s="8">
        <v>0</v>
      </c>
    </row>
    <row r="490" spans="1:21" ht="6" customHeight="1" x14ac:dyDescent="0.3">
      <c r="A490" s="48">
        <v>489</v>
      </c>
      <c r="B490" s="56" t="s">
        <v>509</v>
      </c>
      <c r="C490" s="34" t="str">
        <f>IF(VALUE(Q490)=1,"SUS.Equipamento",IF(VALUE(S490)=1,"SUS.Dispositivo","SUS.Mobília"))</f>
        <v>SUS.Dispositivo</v>
      </c>
      <c r="D490" s="54" t="s">
        <v>1204</v>
      </c>
      <c r="E490" s="55" t="s">
        <v>1205</v>
      </c>
      <c r="F490" s="54" t="s">
        <v>26</v>
      </c>
      <c r="G490" s="55" t="s">
        <v>26</v>
      </c>
      <c r="H490" s="32" t="s">
        <v>26</v>
      </c>
      <c r="I490" s="53" t="s">
        <v>26</v>
      </c>
      <c r="J490" s="32" t="s">
        <v>1079</v>
      </c>
      <c r="K490" s="53" t="str">
        <f>_xlfn.CONCAT("""",B490,"""")</f>
        <v>"EQU.480"</v>
      </c>
      <c r="L490" s="32" t="s">
        <v>1068</v>
      </c>
      <c r="M490" s="53" t="str">
        <f>IFERROR(_xlfn.CONCAT(LEFT(O490,FIND(" ",O490)-1),""""),O490)</f>
        <v>"Conjunto"</v>
      </c>
      <c r="N490" s="32" t="s">
        <v>1025</v>
      </c>
      <c r="O490" s="53" t="s">
        <v>995</v>
      </c>
      <c r="P490" s="32" t="s">
        <v>1080</v>
      </c>
      <c r="Q490" s="8">
        <v>0</v>
      </c>
      <c r="R490" s="32" t="s">
        <v>1081</v>
      </c>
      <c r="S490" s="8">
        <f>IF(AND(Q490=0, U490=0), 1, 0 )</f>
        <v>1</v>
      </c>
      <c r="T490" s="32" t="s">
        <v>1082</v>
      </c>
      <c r="U490" s="8">
        <v>0</v>
      </c>
    </row>
    <row r="491" spans="1:21" ht="6" customHeight="1" x14ac:dyDescent="0.3">
      <c r="A491" s="48">
        <v>490</v>
      </c>
      <c r="B491" s="56" t="s">
        <v>510</v>
      </c>
      <c r="C491" s="34" t="str">
        <f>IF(VALUE(Q491)=1,"SUS.Equipamento",IF(VALUE(S491)=1,"SUS.Dispositivo","SUS.Mobília"))</f>
        <v>SUS.Dispositivo</v>
      </c>
      <c r="D491" s="54" t="s">
        <v>1204</v>
      </c>
      <c r="E491" s="55" t="s">
        <v>1205</v>
      </c>
      <c r="F491" s="54" t="s">
        <v>26</v>
      </c>
      <c r="G491" s="55" t="s">
        <v>26</v>
      </c>
      <c r="H491" s="32" t="s">
        <v>26</v>
      </c>
      <c r="I491" s="53" t="s">
        <v>26</v>
      </c>
      <c r="J491" s="32" t="s">
        <v>1079</v>
      </c>
      <c r="K491" s="53" t="str">
        <f>_xlfn.CONCAT("""",B491,"""")</f>
        <v>"EQU.481"</v>
      </c>
      <c r="L491" s="32" t="s">
        <v>1068</v>
      </c>
      <c r="M491" s="53" t="str">
        <f>IFERROR(_xlfn.CONCAT(LEFT(O491,FIND(" ",O491)-1),""""),O491)</f>
        <v>"Estimulador"</v>
      </c>
      <c r="N491" s="32" t="s">
        <v>1025</v>
      </c>
      <c r="O491" s="53" t="s">
        <v>996</v>
      </c>
      <c r="P491" s="32" t="s">
        <v>1080</v>
      </c>
      <c r="Q491" s="8">
        <v>0</v>
      </c>
      <c r="R491" s="32" t="s">
        <v>1081</v>
      </c>
      <c r="S491" s="8">
        <f>IF(AND(Q491=0, U491=0), 1, 0 )</f>
        <v>1</v>
      </c>
      <c r="T491" s="32" t="s">
        <v>1082</v>
      </c>
      <c r="U491" s="8">
        <v>0</v>
      </c>
    </row>
    <row r="492" spans="1:21" ht="6" customHeight="1" x14ac:dyDescent="0.3">
      <c r="A492" s="48">
        <v>491</v>
      </c>
      <c r="B492" s="56" t="s">
        <v>511</v>
      </c>
      <c r="C492" s="34" t="str">
        <f>IF(VALUE(Q492)=1,"SUS.Equipamento",IF(VALUE(S492)=1,"SUS.Dispositivo","SUS.Mobília"))</f>
        <v>SUS.Dispositivo</v>
      </c>
      <c r="D492" s="54" t="s">
        <v>1204</v>
      </c>
      <c r="E492" s="55" t="s">
        <v>1205</v>
      </c>
      <c r="F492" s="54" t="s">
        <v>26</v>
      </c>
      <c r="G492" s="55" t="s">
        <v>26</v>
      </c>
      <c r="H492" s="32" t="s">
        <v>26</v>
      </c>
      <c r="I492" s="53" t="s">
        <v>26</v>
      </c>
      <c r="J492" s="32" t="s">
        <v>1079</v>
      </c>
      <c r="K492" s="53" t="str">
        <f>_xlfn.CONCAT("""",B492,"""")</f>
        <v>"EQU.482"</v>
      </c>
      <c r="L492" s="32" t="s">
        <v>1068</v>
      </c>
      <c r="M492" s="53" t="str">
        <f>IFERROR(_xlfn.CONCAT(LEFT(O492,FIND(" ",O492)-1),""""),O492)</f>
        <v>"Pentacam"</v>
      </c>
      <c r="N492" s="32" t="s">
        <v>1025</v>
      </c>
      <c r="O492" s="53" t="s">
        <v>997</v>
      </c>
      <c r="P492" s="32" t="s">
        <v>1080</v>
      </c>
      <c r="Q492" s="8">
        <v>0</v>
      </c>
      <c r="R492" s="32" t="s">
        <v>1081</v>
      </c>
      <c r="S492" s="8">
        <f>IF(AND(Q492=0, U492=0), 1, 0 )</f>
        <v>1</v>
      </c>
      <c r="T492" s="32" t="s">
        <v>1082</v>
      </c>
      <c r="U492" s="8">
        <v>0</v>
      </c>
    </row>
    <row r="493" spans="1:21" ht="6" customHeight="1" x14ac:dyDescent="0.3">
      <c r="A493" s="48">
        <v>492</v>
      </c>
      <c r="B493" s="56" t="s">
        <v>512</v>
      </c>
      <c r="C493" s="34" t="str">
        <f>IF(VALUE(Q493)=1,"SUS.Equipamento",IF(VALUE(S493)=1,"SUS.Dispositivo","SUS.Mobília"))</f>
        <v>SUS.Dispositivo</v>
      </c>
      <c r="D493" s="54" t="s">
        <v>1204</v>
      </c>
      <c r="E493" s="55" t="s">
        <v>1205</v>
      </c>
      <c r="F493" s="54" t="s">
        <v>26</v>
      </c>
      <c r="G493" s="55" t="s">
        <v>26</v>
      </c>
      <c r="H493" s="32" t="s">
        <v>26</v>
      </c>
      <c r="I493" s="53" t="s">
        <v>26</v>
      </c>
      <c r="J493" s="32" t="s">
        <v>1079</v>
      </c>
      <c r="K493" s="53" t="str">
        <f>_xlfn.CONCAT("""",B493,"""")</f>
        <v>"EQU.483"</v>
      </c>
      <c r="L493" s="32" t="s">
        <v>1068</v>
      </c>
      <c r="M493" s="53" t="str">
        <f>IFERROR(_xlfn.CONCAT(LEFT(O493,FIND(" ",O493)-1),""""),O493)</f>
        <v>"Seladora"</v>
      </c>
      <c r="N493" s="32" t="s">
        <v>1025</v>
      </c>
      <c r="O493" s="53" t="s">
        <v>1061</v>
      </c>
      <c r="P493" s="32" t="s">
        <v>1080</v>
      </c>
      <c r="Q493" s="8">
        <v>0</v>
      </c>
      <c r="R493" s="32" t="s">
        <v>1081</v>
      </c>
      <c r="S493" s="8">
        <f>IF(AND(Q493=0, U493=0), 1, 0 )</f>
        <v>1</v>
      </c>
      <c r="T493" s="32" t="s">
        <v>1082</v>
      </c>
      <c r="U493" s="8">
        <v>0</v>
      </c>
    </row>
    <row r="494" spans="1:21" ht="6" customHeight="1" x14ac:dyDescent="0.3">
      <c r="A494" s="48">
        <v>493</v>
      </c>
      <c r="B494" s="56" t="s">
        <v>513</v>
      </c>
      <c r="C494" s="34" t="str">
        <f>IF(VALUE(Q494)=1,"SUS.Equipamento",IF(VALUE(S494)=1,"SUS.Dispositivo","SUS.Mobília"))</f>
        <v>SUS.Dispositivo</v>
      </c>
      <c r="D494" s="54" t="s">
        <v>1204</v>
      </c>
      <c r="E494" s="55" t="s">
        <v>1205</v>
      </c>
      <c r="F494" s="54" t="s">
        <v>26</v>
      </c>
      <c r="G494" s="55" t="s">
        <v>26</v>
      </c>
      <c r="H494" s="32" t="s">
        <v>26</v>
      </c>
      <c r="I494" s="53" t="s">
        <v>26</v>
      </c>
      <c r="J494" s="32" t="s">
        <v>1079</v>
      </c>
      <c r="K494" s="53" t="str">
        <f>_xlfn.CONCAT("""",B494,"""")</f>
        <v>"EQU.484"</v>
      </c>
      <c r="L494" s="32" t="s">
        <v>1068</v>
      </c>
      <c r="M494" s="53" t="str">
        <f>IFERROR(_xlfn.CONCAT(LEFT(O494,FIND(" ",O494)-1),""""),O494)</f>
        <v>"Central"</v>
      </c>
      <c r="N494" s="32" t="s">
        <v>1025</v>
      </c>
      <c r="O494" s="53" t="s">
        <v>1062</v>
      </c>
      <c r="P494" s="32" t="s">
        <v>1080</v>
      </c>
      <c r="Q494" s="8">
        <v>0</v>
      </c>
      <c r="R494" s="32" t="s">
        <v>1081</v>
      </c>
      <c r="S494" s="8">
        <f>IF(AND(Q494=0, U494=0), 1, 0 )</f>
        <v>1</v>
      </c>
      <c r="T494" s="32" t="s">
        <v>1082</v>
      </c>
      <c r="U494" s="8">
        <v>0</v>
      </c>
    </row>
    <row r="495" spans="1:21" ht="6" customHeight="1" x14ac:dyDescent="0.3">
      <c r="A495" s="48">
        <v>494</v>
      </c>
      <c r="B495" s="56" t="s">
        <v>514</v>
      </c>
      <c r="C495" s="34" t="str">
        <f>IF(VALUE(Q495)=1,"SUS.Equipamento",IF(VALUE(S495)=1,"SUS.Dispositivo","SUS.Mobília"))</f>
        <v>SUS.Dispositivo</v>
      </c>
      <c r="D495" s="54" t="s">
        <v>1204</v>
      </c>
      <c r="E495" s="55" t="s">
        <v>1205</v>
      </c>
      <c r="F495" s="54" t="s">
        <v>26</v>
      </c>
      <c r="G495" s="55" t="s">
        <v>26</v>
      </c>
      <c r="H495" s="32" t="s">
        <v>26</v>
      </c>
      <c r="I495" s="53" t="s">
        <v>26</v>
      </c>
      <c r="J495" s="32" t="s">
        <v>1079</v>
      </c>
      <c r="K495" s="53" t="str">
        <f>_xlfn.CONCAT("""",B495,"""")</f>
        <v>"EQU.485"</v>
      </c>
      <c r="L495" s="32" t="s">
        <v>1068</v>
      </c>
      <c r="M495" s="53" t="str">
        <f>IFERROR(_xlfn.CONCAT(LEFT(O495,FIND(" ",O495)-1),""""),O495)</f>
        <v>"Agitador"</v>
      </c>
      <c r="N495" s="32" t="s">
        <v>1025</v>
      </c>
      <c r="O495" s="53" t="s">
        <v>998</v>
      </c>
      <c r="P495" s="32" t="s">
        <v>1080</v>
      </c>
      <c r="Q495" s="8">
        <v>0</v>
      </c>
      <c r="R495" s="32" t="s">
        <v>1081</v>
      </c>
      <c r="S495" s="8">
        <f>IF(AND(Q495=0, U495=0), 1, 0 )</f>
        <v>1</v>
      </c>
      <c r="T495" s="32" t="s">
        <v>1082</v>
      </c>
      <c r="U495" s="8">
        <v>0</v>
      </c>
    </row>
    <row r="496" spans="1:21" ht="6" customHeight="1" x14ac:dyDescent="0.3">
      <c r="A496" s="48">
        <v>495</v>
      </c>
      <c r="B496" s="56" t="s">
        <v>515</v>
      </c>
      <c r="C496" s="34" t="str">
        <f>IF(VALUE(Q496)=1,"SUS.Equipamento",IF(VALUE(S496)=1,"SUS.Dispositivo","SUS.Mobília"))</f>
        <v>SUS.Dispositivo</v>
      </c>
      <c r="D496" s="54" t="s">
        <v>1204</v>
      </c>
      <c r="E496" s="55" t="s">
        <v>1205</v>
      </c>
      <c r="F496" s="54" t="s">
        <v>26</v>
      </c>
      <c r="G496" s="55" t="s">
        <v>26</v>
      </c>
      <c r="H496" s="32" t="s">
        <v>26</v>
      </c>
      <c r="I496" s="53" t="s">
        <v>26</v>
      </c>
      <c r="J496" s="32" t="s">
        <v>1079</v>
      </c>
      <c r="K496" s="53" t="str">
        <f>_xlfn.CONCAT("""",B496,"""")</f>
        <v>"EQU.486"</v>
      </c>
      <c r="L496" s="32" t="s">
        <v>1068</v>
      </c>
      <c r="M496" s="53" t="str">
        <f>IFERROR(_xlfn.CONCAT(LEFT(O496,FIND(" ",O496)-1),""""),O496)</f>
        <v>"Cabine"</v>
      </c>
      <c r="N496" s="32" t="s">
        <v>1025</v>
      </c>
      <c r="O496" s="53" t="s">
        <v>999</v>
      </c>
      <c r="P496" s="32" t="s">
        <v>1080</v>
      </c>
      <c r="Q496" s="8">
        <v>0</v>
      </c>
      <c r="R496" s="32" t="s">
        <v>1081</v>
      </c>
      <c r="S496" s="8">
        <f>IF(AND(Q496=0, U496=0), 1, 0 )</f>
        <v>1</v>
      </c>
      <c r="T496" s="32" t="s">
        <v>1082</v>
      </c>
      <c r="U496" s="8">
        <v>0</v>
      </c>
    </row>
    <row r="497" spans="1:21" ht="6" customHeight="1" x14ac:dyDescent="0.3">
      <c r="A497" s="48">
        <v>496</v>
      </c>
      <c r="B497" s="56" t="s">
        <v>516</v>
      </c>
      <c r="C497" s="34" t="str">
        <f>IF(VALUE(Q497)=1,"SUS.Equipamento",IF(VALUE(S497)=1,"SUS.Dispositivo","SUS.Mobília"))</f>
        <v>SUS.Dispositivo</v>
      </c>
      <c r="D497" s="54" t="s">
        <v>1204</v>
      </c>
      <c r="E497" s="55" t="s">
        <v>1205</v>
      </c>
      <c r="F497" s="54" t="s">
        <v>26</v>
      </c>
      <c r="G497" s="55" t="s">
        <v>26</v>
      </c>
      <c r="H497" s="32" t="s">
        <v>26</v>
      </c>
      <c r="I497" s="53" t="s">
        <v>26</v>
      </c>
      <c r="J497" s="32" t="s">
        <v>1079</v>
      </c>
      <c r="K497" s="53" t="str">
        <f>_xlfn.CONCAT("""",B497,"""")</f>
        <v>"EQU.487"</v>
      </c>
      <c r="L497" s="32" t="s">
        <v>1068</v>
      </c>
      <c r="M497" s="53" t="str">
        <f>IFERROR(_xlfn.CONCAT(LEFT(O497,FIND(" ",O497)-1),""""),O497)</f>
        <v>"Cromatógrafo"</v>
      </c>
      <c r="N497" s="32" t="s">
        <v>1025</v>
      </c>
      <c r="O497" s="53" t="s">
        <v>1000</v>
      </c>
      <c r="P497" s="32" t="s">
        <v>1080</v>
      </c>
      <c r="Q497" s="8">
        <v>0</v>
      </c>
      <c r="R497" s="32" t="s">
        <v>1081</v>
      </c>
      <c r="S497" s="8">
        <f>IF(AND(Q497=0, U497=0), 1, 0 )</f>
        <v>1</v>
      </c>
      <c r="T497" s="32" t="s">
        <v>1082</v>
      </c>
      <c r="U497" s="8">
        <v>0</v>
      </c>
    </row>
    <row r="498" spans="1:21" ht="6" customHeight="1" x14ac:dyDescent="0.3">
      <c r="A498" s="48">
        <v>497</v>
      </c>
      <c r="B498" s="56" t="s">
        <v>517</v>
      </c>
      <c r="C498" s="34" t="str">
        <f>IF(VALUE(Q498)=1,"SUS.Equipamento",IF(VALUE(S498)=1,"SUS.Dispositivo","SUS.Mobília"))</f>
        <v>SUS.Dispositivo</v>
      </c>
      <c r="D498" s="54" t="s">
        <v>1204</v>
      </c>
      <c r="E498" s="55" t="s">
        <v>1205</v>
      </c>
      <c r="F498" s="54" t="s">
        <v>26</v>
      </c>
      <c r="G498" s="55" t="s">
        <v>26</v>
      </c>
      <c r="H498" s="32" t="s">
        <v>26</v>
      </c>
      <c r="I498" s="53" t="s">
        <v>26</v>
      </c>
      <c r="J498" s="32" t="s">
        <v>1079</v>
      </c>
      <c r="K498" s="53" t="str">
        <f>_xlfn.CONCAT("""",B498,"""")</f>
        <v>"EQU.488"</v>
      </c>
      <c r="L498" s="32" t="s">
        <v>1068</v>
      </c>
      <c r="M498" s="53" t="str">
        <f>IFERROR(_xlfn.CONCAT(LEFT(O498,FIND(" ",O498)-1),""""),O498)</f>
        <v>"Colchão"</v>
      </c>
      <c r="N498" s="32" t="s">
        <v>1025</v>
      </c>
      <c r="O498" s="53" t="s">
        <v>1001</v>
      </c>
      <c r="P498" s="32" t="s">
        <v>1080</v>
      </c>
      <c r="Q498" s="8">
        <v>0</v>
      </c>
      <c r="R498" s="32" t="s">
        <v>1081</v>
      </c>
      <c r="S498" s="8">
        <f>IF(AND(Q498=0, U498=0), 1, 0 )</f>
        <v>1</v>
      </c>
      <c r="T498" s="32" t="s">
        <v>1082</v>
      </c>
      <c r="U498" s="8">
        <v>0</v>
      </c>
    </row>
    <row r="499" spans="1:21" ht="6" customHeight="1" x14ac:dyDescent="0.3">
      <c r="A499" s="48">
        <v>498</v>
      </c>
      <c r="B499" s="56" t="s">
        <v>518</v>
      </c>
      <c r="C499" s="34" t="str">
        <f>IF(VALUE(Q499)=1,"SUS.Equipamento",IF(VALUE(S499)=1,"SUS.Dispositivo","SUS.Mobília"))</f>
        <v>SUS.Dispositivo</v>
      </c>
      <c r="D499" s="54" t="s">
        <v>1204</v>
      </c>
      <c r="E499" s="55" t="s">
        <v>1205</v>
      </c>
      <c r="F499" s="54" t="s">
        <v>26</v>
      </c>
      <c r="G499" s="55" t="s">
        <v>26</v>
      </c>
      <c r="H499" s="32" t="s">
        <v>26</v>
      </c>
      <c r="I499" s="53" t="s">
        <v>26</v>
      </c>
      <c r="J499" s="32" t="s">
        <v>1079</v>
      </c>
      <c r="K499" s="53" t="str">
        <f>_xlfn.CONCAT("""",B499,"""")</f>
        <v>"EQU.489"</v>
      </c>
      <c r="L499" s="32" t="s">
        <v>1068</v>
      </c>
      <c r="M499" s="53" t="str">
        <f>IFERROR(_xlfn.CONCAT(LEFT(O499,FIND(" ",O499)-1),""""),O499)</f>
        <v>"Ecodopler"</v>
      </c>
      <c r="N499" s="32" t="s">
        <v>1025</v>
      </c>
      <c r="O499" s="53" t="s">
        <v>1002</v>
      </c>
      <c r="P499" s="32" t="s">
        <v>1080</v>
      </c>
      <c r="Q499" s="8">
        <v>0</v>
      </c>
      <c r="R499" s="32" t="s">
        <v>1081</v>
      </c>
      <c r="S499" s="8">
        <f>IF(AND(Q499=0, U499=0), 1, 0 )</f>
        <v>1</v>
      </c>
      <c r="T499" s="32" t="s">
        <v>1082</v>
      </c>
      <c r="U499" s="8">
        <v>0</v>
      </c>
    </row>
    <row r="500" spans="1:21" ht="6" customHeight="1" x14ac:dyDescent="0.3">
      <c r="A500" s="48">
        <v>499</v>
      </c>
      <c r="B500" s="56" t="s">
        <v>519</v>
      </c>
      <c r="C500" s="34" t="str">
        <f>IF(VALUE(Q500)=1,"SUS.Equipamento",IF(VALUE(S500)=1,"SUS.Dispositivo","SUS.Mobília"))</f>
        <v>SUS.Equipamento</v>
      </c>
      <c r="D500" s="54" t="s">
        <v>1204</v>
      </c>
      <c r="E500" s="55" t="s">
        <v>1205</v>
      </c>
      <c r="F500" s="54" t="s">
        <v>26</v>
      </c>
      <c r="G500" s="55" t="s">
        <v>26</v>
      </c>
      <c r="H500" s="32" t="s">
        <v>26</v>
      </c>
      <c r="I500" s="53" t="s">
        <v>26</v>
      </c>
      <c r="J500" s="32" t="s">
        <v>1079</v>
      </c>
      <c r="K500" s="53" t="str">
        <f>_xlfn.CONCAT("""",B500,"""")</f>
        <v>"EQU.490"</v>
      </c>
      <c r="L500" s="32" t="s">
        <v>1068</v>
      </c>
      <c r="M500" s="53" t="str">
        <f>IFERROR(_xlfn.CONCAT(LEFT(O500,FIND(" ",O500)-1),""""),O500)</f>
        <v>"Freezer"</v>
      </c>
      <c r="N500" s="32" t="s">
        <v>1025</v>
      </c>
      <c r="O500" s="53" t="s">
        <v>1003</v>
      </c>
      <c r="P500" s="32" t="s">
        <v>1080</v>
      </c>
      <c r="Q500" s="8">
        <v>1</v>
      </c>
      <c r="R500" s="32" t="s">
        <v>1081</v>
      </c>
      <c r="S500" s="8">
        <f>IF(AND(Q500=0, U500=0), 1, 0 )</f>
        <v>0</v>
      </c>
      <c r="T500" s="32" t="s">
        <v>1082</v>
      </c>
      <c r="U500" s="8">
        <v>0</v>
      </c>
    </row>
    <row r="501" spans="1:21" ht="6" customHeight="1" x14ac:dyDescent="0.3">
      <c r="A501" s="48">
        <v>500</v>
      </c>
      <c r="B501" s="56" t="s">
        <v>520</v>
      </c>
      <c r="C501" s="34" t="str">
        <f>IF(VALUE(Q501)=1,"SUS.Equipamento",IF(VALUE(S501)=1,"SUS.Dispositivo","SUS.Mobília"))</f>
        <v>SUS.Dispositivo</v>
      </c>
      <c r="D501" s="54" t="s">
        <v>1204</v>
      </c>
      <c r="E501" s="55" t="s">
        <v>1205</v>
      </c>
      <c r="F501" s="54" t="s">
        <v>26</v>
      </c>
      <c r="G501" s="55" t="s">
        <v>26</v>
      </c>
      <c r="H501" s="32" t="s">
        <v>26</v>
      </c>
      <c r="I501" s="53" t="s">
        <v>26</v>
      </c>
      <c r="J501" s="32" t="s">
        <v>1079</v>
      </c>
      <c r="K501" s="53" t="str">
        <f>_xlfn.CONCAT("""",B501,"""")</f>
        <v>"EQU.491"</v>
      </c>
      <c r="L501" s="32" t="s">
        <v>1068</v>
      </c>
      <c r="M501" s="53" t="str">
        <f>IFERROR(_xlfn.CONCAT(LEFT(O501,FIND(" ",O501)-1),""""),O501)</f>
        <v>"Massageador"</v>
      </c>
      <c r="N501" s="32" t="s">
        <v>1025</v>
      </c>
      <c r="O501" s="53" t="s">
        <v>1004</v>
      </c>
      <c r="P501" s="32" t="s">
        <v>1080</v>
      </c>
      <c r="Q501" s="8">
        <v>0</v>
      </c>
      <c r="R501" s="32" t="s">
        <v>1081</v>
      </c>
      <c r="S501" s="8">
        <f>IF(AND(Q501=0, U501=0), 1, 0 )</f>
        <v>1</v>
      </c>
      <c r="T501" s="32" t="s">
        <v>1082</v>
      </c>
      <c r="U501" s="8">
        <v>0</v>
      </c>
    </row>
    <row r="502" spans="1:21" ht="6" customHeight="1" x14ac:dyDescent="0.3">
      <c r="A502" s="48">
        <v>501</v>
      </c>
      <c r="B502" s="56" t="s">
        <v>521</v>
      </c>
      <c r="C502" s="34" t="str">
        <f>IF(VALUE(Q502)=1,"SUS.Equipamento",IF(VALUE(S502)=1,"SUS.Dispositivo","SUS.Mobília"))</f>
        <v>SUS.Mobília</v>
      </c>
      <c r="D502" s="54" t="s">
        <v>1204</v>
      </c>
      <c r="E502" s="55" t="s">
        <v>1205</v>
      </c>
      <c r="F502" s="54" t="s">
        <v>26</v>
      </c>
      <c r="G502" s="55" t="s">
        <v>26</v>
      </c>
      <c r="H502" s="32" t="s">
        <v>1190</v>
      </c>
      <c r="I502" s="53" t="s">
        <v>1191</v>
      </c>
      <c r="J502" s="32" t="s">
        <v>1079</v>
      </c>
      <c r="K502" s="53" t="str">
        <f>_xlfn.CONCAT("""",B502,"""")</f>
        <v>"EQU.492"</v>
      </c>
      <c r="L502" s="32" t="s">
        <v>1068</v>
      </c>
      <c r="M502" s="53" t="str">
        <f>IFERROR(_xlfn.CONCAT(LEFT(O502,FIND(" ",O502)-1),""""),O502)</f>
        <v>"Mesa"</v>
      </c>
      <c r="N502" s="32" t="s">
        <v>1025</v>
      </c>
      <c r="O502" s="53" t="s">
        <v>1005</v>
      </c>
      <c r="P502" s="32" t="s">
        <v>1080</v>
      </c>
      <c r="Q502" s="8">
        <v>0</v>
      </c>
      <c r="R502" s="32" t="s">
        <v>1081</v>
      </c>
      <c r="S502" s="8">
        <f>IF(AND(Q502=0, U502=0), 1, 0 )</f>
        <v>0</v>
      </c>
      <c r="T502" s="32" t="s">
        <v>1082</v>
      </c>
      <c r="U502" s="8">
        <v>1</v>
      </c>
    </row>
    <row r="503" spans="1:21" ht="6" customHeight="1" x14ac:dyDescent="0.3">
      <c r="A503" s="48">
        <v>502</v>
      </c>
      <c r="B503" s="56" t="s">
        <v>522</v>
      </c>
      <c r="C503" s="34" t="str">
        <f>IF(VALUE(Q503)=1,"SUS.Equipamento",IF(VALUE(S503)=1,"SUS.Dispositivo","SUS.Mobília"))</f>
        <v>SUS.Dispositivo</v>
      </c>
      <c r="D503" s="54" t="s">
        <v>1204</v>
      </c>
      <c r="E503" s="55" t="s">
        <v>1205</v>
      </c>
      <c r="F503" s="54" t="s">
        <v>26</v>
      </c>
      <c r="G503" s="55" t="s">
        <v>26</v>
      </c>
      <c r="H503" s="32" t="s">
        <v>1081</v>
      </c>
      <c r="I503" s="53" t="s">
        <v>1200</v>
      </c>
      <c r="J503" s="32" t="s">
        <v>1079</v>
      </c>
      <c r="K503" s="53" t="str">
        <f>_xlfn.CONCAT("""",B503,"""")</f>
        <v>"EQU.493"</v>
      </c>
      <c r="L503" s="32" t="s">
        <v>1068</v>
      </c>
      <c r="M503" s="53" t="str">
        <f>IFERROR(_xlfn.CONCAT(LEFT(O503,FIND(" ",O503)-1),""""),O503)</f>
        <v>"Microscópio"</v>
      </c>
      <c r="N503" s="32" t="s">
        <v>1025</v>
      </c>
      <c r="O503" s="53" t="s">
        <v>1063</v>
      </c>
      <c r="P503" s="32" t="s">
        <v>1080</v>
      </c>
      <c r="Q503" s="8">
        <v>0</v>
      </c>
      <c r="R503" s="32" t="s">
        <v>1081</v>
      </c>
      <c r="S503" s="8">
        <f>IF(AND(Q503=0, U503=0), 1, 0 )</f>
        <v>1</v>
      </c>
      <c r="T503" s="32" t="s">
        <v>1082</v>
      </c>
      <c r="U503" s="8">
        <v>0</v>
      </c>
    </row>
    <row r="504" spans="1:21" ht="6" customHeight="1" x14ac:dyDescent="0.3">
      <c r="A504" s="48">
        <v>503</v>
      </c>
      <c r="B504" s="56" t="s">
        <v>523</v>
      </c>
      <c r="C504" s="34" t="str">
        <f>IF(VALUE(Q504)=1,"SUS.Equipamento",IF(VALUE(S504)=1,"SUS.Dispositivo","SUS.Mobília"))</f>
        <v>SUS.Dispositivo</v>
      </c>
      <c r="D504" s="54" t="s">
        <v>1204</v>
      </c>
      <c r="E504" s="55" t="s">
        <v>1205</v>
      </c>
      <c r="F504" s="54" t="s">
        <v>26</v>
      </c>
      <c r="G504" s="55" t="s">
        <v>26</v>
      </c>
      <c r="H504" s="32" t="s">
        <v>26</v>
      </c>
      <c r="I504" s="53" t="s">
        <v>26</v>
      </c>
      <c r="J504" s="32" t="s">
        <v>1079</v>
      </c>
      <c r="K504" s="53" t="str">
        <f>_xlfn.CONCAT("""",B504,"""")</f>
        <v>"EQU.494"</v>
      </c>
      <c r="L504" s="32" t="s">
        <v>1068</v>
      </c>
      <c r="M504" s="53" t="str">
        <f>IFERROR(_xlfn.CONCAT(LEFT(O504,FIND(" ",O504)-1),""""),O504)</f>
        <v>"Microscópio"</v>
      </c>
      <c r="N504" s="32" t="s">
        <v>1025</v>
      </c>
      <c r="O504" s="53" t="s">
        <v>1064</v>
      </c>
      <c r="P504" s="32" t="s">
        <v>1080</v>
      </c>
      <c r="Q504" s="8">
        <v>0</v>
      </c>
      <c r="R504" s="32" t="s">
        <v>1081</v>
      </c>
      <c r="S504" s="8">
        <f>IF(AND(Q504=0, U504=0), 1, 0 )</f>
        <v>1</v>
      </c>
      <c r="T504" s="32" t="s">
        <v>1082</v>
      </c>
      <c r="U504" s="8">
        <v>0</v>
      </c>
    </row>
    <row r="505" spans="1:21" ht="6" customHeight="1" x14ac:dyDescent="0.3">
      <c r="A505" s="48">
        <v>504</v>
      </c>
      <c r="B505" s="56" t="s">
        <v>524</v>
      </c>
      <c r="C505" s="34" t="str">
        <f>IF(VALUE(Q505)=1,"SUS.Equipamento",IF(VALUE(S505)=1,"SUS.Dispositivo","SUS.Mobília"))</f>
        <v>SUS.Dispositivo</v>
      </c>
      <c r="D505" s="54" t="s">
        <v>1204</v>
      </c>
      <c r="E505" s="55" t="s">
        <v>1205</v>
      </c>
      <c r="F505" s="54" t="s">
        <v>26</v>
      </c>
      <c r="G505" s="55" t="s">
        <v>26</v>
      </c>
      <c r="H505" s="32" t="s">
        <v>26</v>
      </c>
      <c r="I505" s="53" t="s">
        <v>26</v>
      </c>
      <c r="J505" s="32" t="s">
        <v>1079</v>
      </c>
      <c r="K505" s="53" t="str">
        <f>_xlfn.CONCAT("""",B505,"""")</f>
        <v>"EQU.495"</v>
      </c>
      <c r="L505" s="32" t="s">
        <v>1068</v>
      </c>
      <c r="M505" s="53" t="str">
        <f>IFERROR(_xlfn.CONCAT(LEFT(O505,FIND(" ",O505)-1),""""),O505)</f>
        <v>"Código"</v>
      </c>
      <c r="N505" s="32" t="s">
        <v>1025</v>
      </c>
      <c r="O505" s="53" t="s">
        <v>741</v>
      </c>
      <c r="P505" s="32" t="s">
        <v>1080</v>
      </c>
      <c r="Q505" s="8">
        <v>0</v>
      </c>
      <c r="R505" s="32" t="s">
        <v>1081</v>
      </c>
      <c r="S505" s="8">
        <f>IF(AND(Q505=0, U505=0), 1, 0 )</f>
        <v>1</v>
      </c>
      <c r="T505" s="32" t="s">
        <v>1082</v>
      </c>
      <c r="U505" s="8">
        <v>0</v>
      </c>
    </row>
    <row r="506" spans="1:21" ht="6" customHeight="1" x14ac:dyDescent="0.3">
      <c r="A506" s="48">
        <v>505</v>
      </c>
      <c r="B506" s="56" t="s">
        <v>525</v>
      </c>
      <c r="C506" s="34" t="str">
        <f>IF(VALUE(Q506)=1,"SUS.Equipamento",IF(VALUE(S506)=1,"SUS.Dispositivo","SUS.Mobília"))</f>
        <v>SUS.Dispositivo</v>
      </c>
      <c r="D506" s="54" t="s">
        <v>1204</v>
      </c>
      <c r="E506" s="55" t="s">
        <v>1205</v>
      </c>
      <c r="F506" s="54" t="s">
        <v>26</v>
      </c>
      <c r="G506" s="55" t="s">
        <v>26</v>
      </c>
      <c r="H506" s="32" t="s">
        <v>26</v>
      </c>
      <c r="I506" s="53" t="s">
        <v>26</v>
      </c>
      <c r="J506" s="32" t="s">
        <v>1079</v>
      </c>
      <c r="K506" s="53" t="str">
        <f>_xlfn.CONCAT("""",B506,"""")</f>
        <v>"EQU.496"</v>
      </c>
      <c r="L506" s="32" t="s">
        <v>1068</v>
      </c>
      <c r="M506" s="53" t="str">
        <f>IFERROR(_xlfn.CONCAT(LEFT(O506,FIND(" ",O506)-1),""""),O506)</f>
        <v>"Óculos"</v>
      </c>
      <c r="N506" s="32" t="s">
        <v>1025</v>
      </c>
      <c r="O506" s="53" t="s">
        <v>1006</v>
      </c>
      <c r="P506" s="32" t="s">
        <v>1080</v>
      </c>
      <c r="Q506" s="8">
        <v>0</v>
      </c>
      <c r="R506" s="32" t="s">
        <v>1081</v>
      </c>
      <c r="S506" s="8">
        <f>IF(AND(Q506=0, U506=0), 1, 0 )</f>
        <v>1</v>
      </c>
      <c r="T506" s="32" t="s">
        <v>1082</v>
      </c>
      <c r="U506" s="8">
        <v>0</v>
      </c>
    </row>
    <row r="507" spans="1:21" ht="6" customHeight="1" x14ac:dyDescent="0.3">
      <c r="A507" s="48">
        <v>506</v>
      </c>
      <c r="B507" s="56" t="s">
        <v>526</v>
      </c>
      <c r="C507" s="34" t="str">
        <f>IF(VALUE(Q507)=1,"SUS.Equipamento",IF(VALUE(S507)=1,"SUS.Dispositivo","SUS.Mobília"))</f>
        <v>SUS.Equipamento</v>
      </c>
      <c r="D507" s="54" t="s">
        <v>1204</v>
      </c>
      <c r="E507" s="55" t="s">
        <v>1205</v>
      </c>
      <c r="F507" s="54" t="s">
        <v>26</v>
      </c>
      <c r="G507" s="55" t="s">
        <v>26</v>
      </c>
      <c r="H507" s="32" t="s">
        <v>26</v>
      </c>
      <c r="I507" s="53" t="s">
        <v>26</v>
      </c>
      <c r="J507" s="32" t="s">
        <v>1079</v>
      </c>
      <c r="K507" s="53" t="str">
        <f>_xlfn.CONCAT("""",B507,"""")</f>
        <v>"EQU.497"</v>
      </c>
      <c r="L507" s="32" t="s">
        <v>1068</v>
      </c>
      <c r="M507" s="53" t="str">
        <f>IFERROR(_xlfn.CONCAT(LEFT(O507,FIND(" ",O507)-1),""""),O507)</f>
        <v>"Foto"</v>
      </c>
      <c r="N507" s="32" t="s">
        <v>1025</v>
      </c>
      <c r="O507" s="53" t="s">
        <v>1007</v>
      </c>
      <c r="P507" s="32" t="s">
        <v>1080</v>
      </c>
      <c r="Q507" s="8">
        <v>1</v>
      </c>
      <c r="R507" s="32" t="s">
        <v>1081</v>
      </c>
      <c r="S507" s="8">
        <f>IF(AND(Q507=0, U507=0), 1, 0 )</f>
        <v>0</v>
      </c>
      <c r="T507" s="32" t="s">
        <v>1082</v>
      </c>
      <c r="U507" s="8">
        <v>0</v>
      </c>
    </row>
    <row r="508" spans="1:21" ht="6" customHeight="1" x14ac:dyDescent="0.3">
      <c r="A508" s="48">
        <v>507</v>
      </c>
      <c r="B508" s="56" t="s">
        <v>527</v>
      </c>
      <c r="C508" s="34" t="str">
        <f>IF(VALUE(Q508)=1,"SUS.Equipamento",IF(VALUE(S508)=1,"SUS.Dispositivo","SUS.Mobília"))</f>
        <v>SUS.Dispositivo</v>
      </c>
      <c r="D508" s="54" t="s">
        <v>1204</v>
      </c>
      <c r="E508" s="55" t="s">
        <v>1205</v>
      </c>
      <c r="F508" s="54" t="s">
        <v>26</v>
      </c>
      <c r="G508" s="55" t="s">
        <v>26</v>
      </c>
      <c r="H508" s="32" t="s">
        <v>26</v>
      </c>
      <c r="I508" s="53" t="s">
        <v>26</v>
      </c>
      <c r="J508" s="32" t="s">
        <v>1079</v>
      </c>
      <c r="K508" s="53" t="str">
        <f>_xlfn.CONCAT("""",B508,"""")</f>
        <v>"EQU.498"</v>
      </c>
      <c r="L508" s="32" t="s">
        <v>1068</v>
      </c>
      <c r="M508" s="53" t="str">
        <f>IFERROR(_xlfn.CONCAT(LEFT(O508,FIND(" ",O508)-1),""""),O508)</f>
        <v>"Liofilizador"</v>
      </c>
      <c r="N508" s="32" t="s">
        <v>1025</v>
      </c>
      <c r="O508" s="53" t="s">
        <v>1008</v>
      </c>
      <c r="P508" s="32" t="s">
        <v>1080</v>
      </c>
      <c r="Q508" s="8">
        <v>0</v>
      </c>
      <c r="R508" s="32" t="s">
        <v>1081</v>
      </c>
      <c r="S508" s="8">
        <f>IF(AND(Q508=0, U508=0), 1, 0 )</f>
        <v>1</v>
      </c>
      <c r="T508" s="32" t="s">
        <v>1082</v>
      </c>
      <c r="U508" s="8">
        <v>0</v>
      </c>
    </row>
    <row r="509" spans="1:21" ht="6" customHeight="1" x14ac:dyDescent="0.3">
      <c r="A509" s="48">
        <v>508</v>
      </c>
      <c r="B509" s="56" t="s">
        <v>528</v>
      </c>
      <c r="C509" s="34" t="str">
        <f>IF(VALUE(Q509)=1,"SUS.Equipamento",IF(VALUE(S509)=1,"SUS.Dispositivo","SUS.Mobília"))</f>
        <v>SUS.Dispositivo</v>
      </c>
      <c r="D509" s="54" t="s">
        <v>1204</v>
      </c>
      <c r="E509" s="55" t="s">
        <v>1205</v>
      </c>
      <c r="F509" s="54" t="s">
        <v>26</v>
      </c>
      <c r="G509" s="55" t="s">
        <v>26</v>
      </c>
      <c r="H509" s="32" t="s">
        <v>26</v>
      </c>
      <c r="I509" s="53" t="s">
        <v>26</v>
      </c>
      <c r="J509" s="32" t="s">
        <v>1079</v>
      </c>
      <c r="K509" s="53" t="str">
        <f>_xlfn.CONCAT("""",B509,"""")</f>
        <v>"EQU.499"</v>
      </c>
      <c r="L509" s="32" t="s">
        <v>1068</v>
      </c>
      <c r="M509" s="53" t="str">
        <f>IFERROR(_xlfn.CONCAT(LEFT(O509,FIND(" ",O509)-1),""""),O509)</f>
        <v>"Sistema"</v>
      </c>
      <c r="N509" s="32" t="s">
        <v>1025</v>
      </c>
      <c r="O509" s="53" t="s">
        <v>1009</v>
      </c>
      <c r="P509" s="32" t="s">
        <v>1080</v>
      </c>
      <c r="Q509" s="8">
        <v>0</v>
      </c>
      <c r="R509" s="32" t="s">
        <v>1081</v>
      </c>
      <c r="S509" s="8">
        <f>IF(AND(Q509=0, U509=0), 1, 0 )</f>
        <v>1</v>
      </c>
      <c r="T509" s="32" t="s">
        <v>1082</v>
      </c>
      <c r="U509" s="8">
        <v>0</v>
      </c>
    </row>
    <row r="510" spans="1:21" ht="6" customHeight="1" x14ac:dyDescent="0.3">
      <c r="A510" s="48">
        <v>509</v>
      </c>
      <c r="B510" s="56" t="s">
        <v>529</v>
      </c>
      <c r="C510" s="34" t="str">
        <f>IF(VALUE(Q510)=1,"SUS.Equipamento",IF(VALUE(S510)=1,"SUS.Dispositivo","SUS.Mobília"))</f>
        <v>SUS.Dispositivo</v>
      </c>
      <c r="D510" s="54" t="s">
        <v>1204</v>
      </c>
      <c r="E510" s="55" t="s">
        <v>1205</v>
      </c>
      <c r="F510" s="54" t="s">
        <v>26</v>
      </c>
      <c r="G510" s="55" t="s">
        <v>26</v>
      </c>
      <c r="H510" s="32" t="s">
        <v>26</v>
      </c>
      <c r="I510" s="53" t="s">
        <v>26</v>
      </c>
      <c r="J510" s="32" t="s">
        <v>1079</v>
      </c>
      <c r="K510" s="53" t="str">
        <f>_xlfn.CONCAT("""",B510,"""")</f>
        <v>"EQU.500"</v>
      </c>
      <c r="L510" s="32" t="s">
        <v>1068</v>
      </c>
      <c r="M510" s="53" t="str">
        <f>IFERROR(_xlfn.CONCAT(LEFT(O510,FIND(" ",O510)-1),""""),O510)</f>
        <v>"Termômetro"</v>
      </c>
      <c r="N510" s="32" t="s">
        <v>1025</v>
      </c>
      <c r="O510" s="53" t="s">
        <v>1010</v>
      </c>
      <c r="P510" s="32" t="s">
        <v>1080</v>
      </c>
      <c r="Q510" s="8">
        <v>0</v>
      </c>
      <c r="R510" s="32" t="s">
        <v>1081</v>
      </c>
      <c r="S510" s="8">
        <f>IF(AND(Q510=0, U510=0), 1, 0 )</f>
        <v>1</v>
      </c>
      <c r="T510" s="32" t="s">
        <v>1082</v>
      </c>
      <c r="U510" s="8">
        <v>0</v>
      </c>
    </row>
    <row r="511" spans="1:21" ht="6" customHeight="1" x14ac:dyDescent="0.3">
      <c r="A511" s="48">
        <v>510</v>
      </c>
      <c r="B511" s="56" t="s">
        <v>530</v>
      </c>
      <c r="C511" s="34" t="str">
        <f>IF(VALUE(Q511)=1,"SUS.Equipamento",IF(VALUE(S511)=1,"SUS.Dispositivo","SUS.Mobília"))</f>
        <v>SUS.Dispositivo</v>
      </c>
      <c r="D511" s="54" t="s">
        <v>1204</v>
      </c>
      <c r="E511" s="55" t="s">
        <v>1205</v>
      </c>
      <c r="F511" s="54" t="s">
        <v>26</v>
      </c>
      <c r="G511" s="55" t="s">
        <v>26</v>
      </c>
      <c r="H511" s="32" t="s">
        <v>26</v>
      </c>
      <c r="I511" s="53" t="s">
        <v>26</v>
      </c>
      <c r="J511" s="32" t="s">
        <v>1079</v>
      </c>
      <c r="K511" s="53" t="str">
        <f>_xlfn.CONCAT("""",B511,"""")</f>
        <v>"EQU.501"</v>
      </c>
      <c r="L511" s="32" t="s">
        <v>1068</v>
      </c>
      <c r="M511" s="53" t="str">
        <f>IFERROR(_xlfn.CONCAT(LEFT(O511,FIND(" ",O511)-1),""""),O511)</f>
        <v>"Sistema"</v>
      </c>
      <c r="N511" s="32" t="s">
        <v>1025</v>
      </c>
      <c r="O511" s="53" t="s">
        <v>1011</v>
      </c>
      <c r="P511" s="32" t="s">
        <v>1080</v>
      </c>
      <c r="Q511" s="8">
        <v>0</v>
      </c>
      <c r="R511" s="32" t="s">
        <v>1081</v>
      </c>
      <c r="S511" s="8">
        <f>IF(AND(Q511=0, U511=0), 1, 0 )</f>
        <v>1</v>
      </c>
      <c r="T511" s="32" t="s">
        <v>1082</v>
      </c>
      <c r="U511" s="8">
        <v>0</v>
      </c>
    </row>
    <row r="512" spans="1:21" ht="6" customHeight="1" x14ac:dyDescent="0.3">
      <c r="A512" s="48">
        <v>511</v>
      </c>
      <c r="B512" s="56" t="s">
        <v>531</v>
      </c>
      <c r="C512" s="34" t="str">
        <f>IF(VALUE(Q512)=1,"SUS.Equipamento",IF(VALUE(S512)=1,"SUS.Dispositivo","SUS.Mobília"))</f>
        <v>SUS.Dispositivo</v>
      </c>
      <c r="D512" s="54" t="s">
        <v>1204</v>
      </c>
      <c r="E512" s="55" t="s">
        <v>1205</v>
      </c>
      <c r="F512" s="54" t="s">
        <v>26</v>
      </c>
      <c r="G512" s="55" t="s">
        <v>26</v>
      </c>
      <c r="H512" s="32" t="s">
        <v>26</v>
      </c>
      <c r="I512" s="53" t="s">
        <v>26</v>
      </c>
      <c r="J512" s="32" t="s">
        <v>1079</v>
      </c>
      <c r="K512" s="53" t="str">
        <f>_xlfn.CONCAT("""",B512,"""")</f>
        <v>"EQU.502"</v>
      </c>
      <c r="L512" s="32" t="s">
        <v>1068</v>
      </c>
      <c r="M512" s="53" t="str">
        <f>IFERROR(_xlfn.CONCAT(LEFT(O512,FIND(" ",O512)-1),""""),O512)</f>
        <v>"Sistema"</v>
      </c>
      <c r="N512" s="32" t="s">
        <v>1025</v>
      </c>
      <c r="O512" s="53" t="s">
        <v>1012</v>
      </c>
      <c r="P512" s="32" t="s">
        <v>1080</v>
      </c>
      <c r="Q512" s="8">
        <v>0</v>
      </c>
      <c r="R512" s="32" t="s">
        <v>1081</v>
      </c>
      <c r="S512" s="8">
        <f>IF(AND(Q512=0, U512=0), 1, 0 )</f>
        <v>1</v>
      </c>
      <c r="T512" s="32" t="s">
        <v>1082</v>
      </c>
      <c r="U512" s="8">
        <v>0</v>
      </c>
    </row>
    <row r="513" spans="1:21" ht="6" customHeight="1" x14ac:dyDescent="0.3">
      <c r="A513" s="48">
        <v>512</v>
      </c>
      <c r="B513" s="56" t="s">
        <v>532</v>
      </c>
      <c r="C513" s="34" t="str">
        <f>IF(VALUE(Q513)=1,"SUS.Equipamento",IF(VALUE(S513)=1,"SUS.Dispositivo","SUS.Mobília"))</f>
        <v>SUS.Mobília</v>
      </c>
      <c r="D513" s="54" t="s">
        <v>1204</v>
      </c>
      <c r="E513" s="55" t="s">
        <v>1205</v>
      </c>
      <c r="F513" s="54" t="s">
        <v>26</v>
      </c>
      <c r="G513" s="55" t="s">
        <v>26</v>
      </c>
      <c r="H513" s="32" t="s">
        <v>1190</v>
      </c>
      <c r="I513" s="53" t="s">
        <v>1191</v>
      </c>
      <c r="J513" s="32" t="s">
        <v>1079</v>
      </c>
      <c r="K513" s="53" t="str">
        <f>_xlfn.CONCAT("""",B513,"""")</f>
        <v>"EQU.503"</v>
      </c>
      <c r="L513" s="32" t="s">
        <v>1068</v>
      </c>
      <c r="M513" s="53" t="str">
        <f>IFERROR(_xlfn.CONCAT(LEFT(O513,FIND(" ",O513)-1),""""),O513)</f>
        <v>"Carro"</v>
      </c>
      <c r="N513" s="32" t="s">
        <v>1025</v>
      </c>
      <c r="O513" s="53" t="s">
        <v>1013</v>
      </c>
      <c r="P513" s="32" t="s">
        <v>1080</v>
      </c>
      <c r="Q513" s="8">
        <v>0</v>
      </c>
      <c r="R513" s="32" t="s">
        <v>1081</v>
      </c>
      <c r="S513" s="8">
        <f>IF(AND(Q513=0, U513=0), 1, 0 )</f>
        <v>0</v>
      </c>
      <c r="T513" s="32" t="s">
        <v>1082</v>
      </c>
      <c r="U513" s="8">
        <v>1</v>
      </c>
    </row>
    <row r="514" spans="1:21" ht="6" customHeight="1" x14ac:dyDescent="0.3">
      <c r="A514" s="48">
        <v>513</v>
      </c>
      <c r="B514" s="56" t="s">
        <v>533</v>
      </c>
      <c r="C514" s="34" t="str">
        <f>IF(VALUE(Q514)=1,"SUS.Equipamento",IF(VALUE(S514)=1,"SUS.Dispositivo","SUS.Mobília"))</f>
        <v>SUS.Mobília</v>
      </c>
      <c r="D514" s="54" t="s">
        <v>1204</v>
      </c>
      <c r="E514" s="55" t="s">
        <v>1205</v>
      </c>
      <c r="F514" s="54" t="s">
        <v>26</v>
      </c>
      <c r="G514" s="55" t="s">
        <v>26</v>
      </c>
      <c r="H514" s="32" t="s">
        <v>1190</v>
      </c>
      <c r="I514" s="53" t="s">
        <v>1195</v>
      </c>
      <c r="J514" s="32" t="s">
        <v>1079</v>
      </c>
      <c r="K514" s="53" t="str">
        <f>_xlfn.CONCAT("""",B514,"""")</f>
        <v>"EQU.504"</v>
      </c>
      <c r="L514" s="32" t="s">
        <v>1068</v>
      </c>
      <c r="M514" s="53" t="str">
        <f>IFERROR(_xlfn.CONCAT(LEFT(O514,FIND(" ",O514)-1),""""),O514)</f>
        <v>"Mesa"</v>
      </c>
      <c r="N514" s="32" t="s">
        <v>1025</v>
      </c>
      <c r="O514" s="53" t="s">
        <v>1014</v>
      </c>
      <c r="P514" s="32" t="s">
        <v>1080</v>
      </c>
      <c r="Q514" s="8">
        <v>0</v>
      </c>
      <c r="R514" s="32" t="s">
        <v>1081</v>
      </c>
      <c r="S514" s="8">
        <f>IF(AND(Q514=0, U514=0), 1, 0 )</f>
        <v>0</v>
      </c>
      <c r="T514" s="32" t="s">
        <v>1082</v>
      </c>
      <c r="U514" s="8">
        <v>1</v>
      </c>
    </row>
    <row r="515" spans="1:21" ht="6" customHeight="1" x14ac:dyDescent="0.3">
      <c r="A515" s="48">
        <v>514</v>
      </c>
      <c r="B515" s="56" t="s">
        <v>534</v>
      </c>
      <c r="C515" s="34" t="str">
        <f>IF(VALUE(Q515)=1,"SUS.Equipamento",IF(VALUE(S515)=1,"SUS.Dispositivo","SUS.Mobília"))</f>
        <v>SUS.Equipamento</v>
      </c>
      <c r="D515" s="54" t="s">
        <v>1204</v>
      </c>
      <c r="E515" s="55" t="s">
        <v>1205</v>
      </c>
      <c r="F515" s="54" t="s">
        <v>26</v>
      </c>
      <c r="G515" s="55" t="s">
        <v>26</v>
      </c>
      <c r="H515" s="32" t="s">
        <v>26</v>
      </c>
      <c r="I515" s="53" t="s">
        <v>26</v>
      </c>
      <c r="J515" s="32" t="s">
        <v>1079</v>
      </c>
      <c r="K515" s="53" t="str">
        <f>_xlfn.CONCAT("""",B515,"""")</f>
        <v>"EQU.505"</v>
      </c>
      <c r="L515" s="32" t="s">
        <v>1068</v>
      </c>
      <c r="M515" s="53" t="str">
        <f>IFERROR(_xlfn.CONCAT(LEFT(O515,FIND(" ",O515)-1),""""),O515)</f>
        <v>"Refrigerador"</v>
      </c>
      <c r="N515" s="32" t="s">
        <v>1025</v>
      </c>
      <c r="O515" s="53" t="s">
        <v>1065</v>
      </c>
      <c r="P515" s="32" t="s">
        <v>1080</v>
      </c>
      <c r="Q515" s="8">
        <v>1</v>
      </c>
      <c r="R515" s="32" t="s">
        <v>1081</v>
      </c>
      <c r="S515" s="8">
        <f>IF(AND(Q515=0, U515=0), 1, 0 )</f>
        <v>0</v>
      </c>
      <c r="T515" s="32" t="s">
        <v>1082</v>
      </c>
      <c r="U515" s="8">
        <v>0</v>
      </c>
    </row>
    <row r="516" spans="1:21" ht="6" customHeight="1" x14ac:dyDescent="0.3">
      <c r="A516" s="48">
        <v>515</v>
      </c>
      <c r="B516" s="56" t="s">
        <v>535</v>
      </c>
      <c r="C516" s="34" t="str">
        <f>IF(VALUE(Q516)=1,"SUS.Equipamento",IF(VALUE(S516)=1,"SUS.Dispositivo","SUS.Mobília"))</f>
        <v>SUS.Equipamento</v>
      </c>
      <c r="D516" s="54" t="s">
        <v>1204</v>
      </c>
      <c r="E516" s="55" t="s">
        <v>1205</v>
      </c>
      <c r="F516" s="54" t="s">
        <v>26</v>
      </c>
      <c r="G516" s="55" t="s">
        <v>26</v>
      </c>
      <c r="H516" s="32" t="s">
        <v>26</v>
      </c>
      <c r="I516" s="53" t="s">
        <v>26</v>
      </c>
      <c r="J516" s="32" t="s">
        <v>1079</v>
      </c>
      <c r="K516" s="53" t="str">
        <f>_xlfn.CONCAT("""",B516,"""")</f>
        <v>"EQU.506"</v>
      </c>
      <c r="L516" s="32" t="s">
        <v>1068</v>
      </c>
      <c r="M516" s="53" t="str">
        <f>IFERROR(_xlfn.CONCAT(LEFT(O516,FIND(" ",O516)-1),""""),O516)</f>
        <v>"Régua"</v>
      </c>
      <c r="N516" s="32" t="s">
        <v>1025</v>
      </c>
      <c r="O516" s="53" t="s">
        <v>1015</v>
      </c>
      <c r="P516" s="32" t="s">
        <v>1080</v>
      </c>
      <c r="Q516" s="8">
        <v>1</v>
      </c>
      <c r="R516" s="32" t="s">
        <v>1081</v>
      </c>
      <c r="S516" s="8">
        <f>IF(AND(Q516=0, U516=0), 1, 0 )</f>
        <v>0</v>
      </c>
      <c r="T516" s="32" t="s">
        <v>1082</v>
      </c>
      <c r="U516" s="8">
        <v>0</v>
      </c>
    </row>
    <row r="517" spans="1:21" ht="6" customHeight="1" x14ac:dyDescent="0.3">
      <c r="A517" s="48">
        <v>516</v>
      </c>
      <c r="B517" s="56" t="s">
        <v>536</v>
      </c>
      <c r="C517" s="34" t="str">
        <f>IF(VALUE(Q517)=1,"SUS.Equipamento",IF(VALUE(S517)=1,"SUS.Dispositivo","SUS.Mobília"))</f>
        <v>SUS.Dispositivo</v>
      </c>
      <c r="D517" s="54" t="s">
        <v>1204</v>
      </c>
      <c r="E517" s="55" t="s">
        <v>1205</v>
      </c>
      <c r="F517" s="54" t="s">
        <v>26</v>
      </c>
      <c r="G517" s="55" t="s">
        <v>26</v>
      </c>
      <c r="H517" s="32" t="s">
        <v>26</v>
      </c>
      <c r="I517" s="53" t="s">
        <v>26</v>
      </c>
      <c r="J517" s="32" t="s">
        <v>1079</v>
      </c>
      <c r="K517" s="53" t="str">
        <f>_xlfn.CONCAT("""",B517,"""")</f>
        <v>"EQU.507"</v>
      </c>
      <c r="L517" s="32" t="s">
        <v>1068</v>
      </c>
      <c r="M517" s="53" t="str">
        <f>IFERROR(_xlfn.CONCAT(LEFT(O517,FIND(" ",O517)-1),""""),O517)</f>
        <v>"Sistema"</v>
      </c>
      <c r="N517" s="32" t="s">
        <v>1025</v>
      </c>
      <c r="O517" s="53" t="s">
        <v>1016</v>
      </c>
      <c r="P517" s="32" t="s">
        <v>1080</v>
      </c>
      <c r="Q517" s="8">
        <v>0</v>
      </c>
      <c r="R517" s="32" t="s">
        <v>1081</v>
      </c>
      <c r="S517" s="8">
        <f>IF(AND(Q517=0, U517=0), 1, 0 )</f>
        <v>1</v>
      </c>
      <c r="T517" s="32" t="s">
        <v>1082</v>
      </c>
      <c r="U517" s="8">
        <v>0</v>
      </c>
    </row>
    <row r="518" spans="1:21" ht="6" customHeight="1" x14ac:dyDescent="0.3">
      <c r="A518" s="48">
        <v>517</v>
      </c>
      <c r="B518" s="56" t="s">
        <v>537</v>
      </c>
      <c r="C518" s="34" t="str">
        <f>IF(VALUE(Q518)=1,"SUS.Equipamento",IF(VALUE(S518)=1,"SUS.Dispositivo","SUS.Mobília"))</f>
        <v>SUS.Dispositivo</v>
      </c>
      <c r="D518" s="54" t="s">
        <v>1204</v>
      </c>
      <c r="E518" s="55" t="s">
        <v>1205</v>
      </c>
      <c r="F518" s="54" t="s">
        <v>26</v>
      </c>
      <c r="G518" s="55" t="s">
        <v>26</v>
      </c>
      <c r="H518" s="32" t="s">
        <v>26</v>
      </c>
      <c r="I518" s="53" t="s">
        <v>26</v>
      </c>
      <c r="J518" s="32" t="s">
        <v>1079</v>
      </c>
      <c r="K518" s="53" t="str">
        <f>_xlfn.CONCAT("""",B518,"""")</f>
        <v>"EQU.508"</v>
      </c>
      <c r="L518" s="32" t="s">
        <v>1068</v>
      </c>
      <c r="M518" s="53" t="str">
        <f>IFERROR(_xlfn.CONCAT(LEFT(O518,FIND(" ",O518)-1),""""),O518)</f>
        <v>"Código"</v>
      </c>
      <c r="N518" s="32" t="s">
        <v>1025</v>
      </c>
      <c r="O518" s="53" t="s">
        <v>741</v>
      </c>
      <c r="P518" s="32" t="s">
        <v>1080</v>
      </c>
      <c r="Q518" s="8">
        <v>0</v>
      </c>
      <c r="R518" s="32" t="s">
        <v>1081</v>
      </c>
      <c r="S518" s="8">
        <f>IF(AND(Q518=0, U518=0), 1, 0 )</f>
        <v>1</v>
      </c>
      <c r="T518" s="32" t="s">
        <v>1082</v>
      </c>
      <c r="U518" s="8">
        <v>0</v>
      </c>
    </row>
    <row r="519" spans="1:21" ht="6" customHeight="1" x14ac:dyDescent="0.3">
      <c r="A519" s="48">
        <v>518</v>
      </c>
      <c r="B519" s="56" t="s">
        <v>538</v>
      </c>
      <c r="C519" s="34" t="str">
        <f>IF(VALUE(Q519)=1,"SUS.Equipamento",IF(VALUE(S519)=1,"SUS.Dispositivo","SUS.Mobília"))</f>
        <v>SUS.Dispositivo</v>
      </c>
      <c r="D519" s="54" t="s">
        <v>1204</v>
      </c>
      <c r="E519" s="55" t="s">
        <v>1205</v>
      </c>
      <c r="F519" s="54" t="s">
        <v>26</v>
      </c>
      <c r="G519" s="55" t="s">
        <v>26</v>
      </c>
      <c r="H519" s="32" t="s">
        <v>26</v>
      </c>
      <c r="I519" s="53" t="s">
        <v>26</v>
      </c>
      <c r="J519" s="32" t="s">
        <v>1079</v>
      </c>
      <c r="K519" s="53" t="str">
        <f>_xlfn.CONCAT("""",B519,"""")</f>
        <v>"EQU.509"</v>
      </c>
      <c r="L519" s="32" t="s">
        <v>1068</v>
      </c>
      <c r="M519" s="53" t="str">
        <f>IFERROR(_xlfn.CONCAT(LEFT(O519,FIND(" ",O519)-1),""""),O519)</f>
        <v>"Tijolo"</v>
      </c>
      <c r="N519" s="32" t="s">
        <v>1025</v>
      </c>
      <c r="O519" s="53" t="s">
        <v>1017</v>
      </c>
      <c r="P519" s="32" t="s">
        <v>1080</v>
      </c>
      <c r="Q519" s="8">
        <v>0</v>
      </c>
      <c r="R519" s="32" t="s">
        <v>1081</v>
      </c>
      <c r="S519" s="8">
        <f>IF(AND(Q519=0, U519=0), 1, 0 )</f>
        <v>1</v>
      </c>
      <c r="T519" s="32" t="s">
        <v>1082</v>
      </c>
      <c r="U519" s="8">
        <v>0</v>
      </c>
    </row>
    <row r="520" spans="1:21" ht="6" customHeight="1" x14ac:dyDescent="0.3">
      <c r="A520" s="48">
        <v>519</v>
      </c>
      <c r="B520" s="56" t="s">
        <v>539</v>
      </c>
      <c r="C520" s="34" t="str">
        <f>IF(VALUE(Q520)=1,"SUS.Equipamento",IF(VALUE(S520)=1,"SUS.Dispositivo","SUS.Mobília"))</f>
        <v>SUS.Dispositivo</v>
      </c>
      <c r="D520" s="54" t="s">
        <v>1204</v>
      </c>
      <c r="E520" s="55" t="s">
        <v>1205</v>
      </c>
      <c r="F520" s="54" t="s">
        <v>26</v>
      </c>
      <c r="G520" s="55" t="s">
        <v>26</v>
      </c>
      <c r="H520" s="32" t="s">
        <v>26</v>
      </c>
      <c r="I520" s="53" t="s">
        <v>26</v>
      </c>
      <c r="J520" s="32" t="s">
        <v>1079</v>
      </c>
      <c r="K520" s="53" t="str">
        <f>_xlfn.CONCAT("""",B520,"""")</f>
        <v>"EQU.510"</v>
      </c>
      <c r="L520" s="32" t="s">
        <v>1068</v>
      </c>
      <c r="M520" s="53" t="str">
        <f>IFERROR(_xlfn.CONCAT(LEFT(O520,FIND(" ",O520)-1),""""),O520)</f>
        <v>"Vecto"</v>
      </c>
      <c r="N520" s="32" t="s">
        <v>1025</v>
      </c>
      <c r="O520" s="53" t="s">
        <v>1018</v>
      </c>
      <c r="P520" s="32" t="s">
        <v>1080</v>
      </c>
      <c r="Q520" s="8">
        <v>0</v>
      </c>
      <c r="R520" s="32" t="s">
        <v>1081</v>
      </c>
      <c r="S520" s="8">
        <f>IF(AND(Q520=0, U520=0), 1, 0 )</f>
        <v>1</v>
      </c>
      <c r="T520" s="32" t="s">
        <v>1082</v>
      </c>
      <c r="U520" s="8">
        <v>0</v>
      </c>
    </row>
    <row r="521" spans="1:21" ht="6" customHeight="1" x14ac:dyDescent="0.3">
      <c r="A521" s="48">
        <v>520</v>
      </c>
      <c r="B521" s="56" t="s">
        <v>540</v>
      </c>
      <c r="C521" s="34" t="str">
        <f>IF(VALUE(Q521)=1,"SUS.Equipamento",IF(VALUE(S521)=1,"SUS.Dispositivo","SUS.Mobília"))</f>
        <v>SUS.Equipamento</v>
      </c>
      <c r="D521" s="54" t="s">
        <v>1204</v>
      </c>
      <c r="E521" s="55" t="s">
        <v>1205</v>
      </c>
      <c r="F521" s="54" t="s">
        <v>1184</v>
      </c>
      <c r="G521" s="55" t="s">
        <v>1185</v>
      </c>
      <c r="H521" s="32" t="s">
        <v>26</v>
      </c>
      <c r="I521" s="53" t="s">
        <v>26</v>
      </c>
      <c r="J521" s="32" t="s">
        <v>1079</v>
      </c>
      <c r="K521" s="53" t="str">
        <f>_xlfn.CONCAT("""",B521,"""")</f>
        <v>"EQU.511"</v>
      </c>
      <c r="L521" s="32" t="s">
        <v>1068</v>
      </c>
      <c r="M521" s="53" t="str">
        <f>IFERROR(_xlfn.CONCAT(LEFT(O521,FIND(" ",O521)-1),""""),O521)</f>
        <v>"Câmara"</v>
      </c>
      <c r="N521" s="32" t="s">
        <v>1025</v>
      </c>
      <c r="O521" s="53" t="s">
        <v>1092</v>
      </c>
      <c r="P521" s="32" t="s">
        <v>1080</v>
      </c>
      <c r="Q521" s="8">
        <v>1</v>
      </c>
      <c r="R521" s="32" t="s">
        <v>1081</v>
      </c>
      <c r="S521" s="8">
        <f>IF(AND(Q521=0, U521=0), 1, 0 )</f>
        <v>0</v>
      </c>
      <c r="T521" s="32" t="s">
        <v>1082</v>
      </c>
      <c r="U521" s="8">
        <v>0</v>
      </c>
    </row>
    <row r="522" spans="1:21" ht="6" customHeight="1" x14ac:dyDescent="0.3">
      <c r="A522" s="48">
        <v>521</v>
      </c>
      <c r="B522" s="56" t="s">
        <v>541</v>
      </c>
      <c r="C522" s="34" t="str">
        <f>IF(VALUE(Q522)=1,"SUS.Equipamento",IF(VALUE(S522)=1,"SUS.Dispositivo","SUS.Mobília"))</f>
        <v>SUS.Mobília</v>
      </c>
      <c r="D522" s="54" t="s">
        <v>1204</v>
      </c>
      <c r="E522" s="55" t="s">
        <v>1205</v>
      </c>
      <c r="F522" s="54" t="s">
        <v>26</v>
      </c>
      <c r="G522" s="55" t="s">
        <v>26</v>
      </c>
      <c r="H522" s="32" t="s">
        <v>1190</v>
      </c>
      <c r="I522" s="53" t="s">
        <v>1191</v>
      </c>
      <c r="J522" s="32" t="s">
        <v>1079</v>
      </c>
      <c r="K522" s="53" t="str">
        <f>_xlfn.CONCAT("""",B522,"""")</f>
        <v>"EQU.512"</v>
      </c>
      <c r="L522" s="32" t="s">
        <v>1068</v>
      </c>
      <c r="M522" s="53" t="str">
        <f>IFERROR(_xlfn.CONCAT(LEFT(O522,FIND(" ",O522)-1),""""),O522)</f>
        <v>"Maca"</v>
      </c>
      <c r="N522" s="32" t="s">
        <v>1025</v>
      </c>
      <c r="O522" s="53" t="s">
        <v>1019</v>
      </c>
      <c r="P522" s="32" t="s">
        <v>1080</v>
      </c>
      <c r="Q522" s="8">
        <v>0</v>
      </c>
      <c r="R522" s="32" t="s">
        <v>1081</v>
      </c>
      <c r="S522" s="8">
        <f>IF(AND(Q522=0, U522=0), 1, 0 )</f>
        <v>0</v>
      </c>
      <c r="T522" s="32" t="s">
        <v>1082</v>
      </c>
      <c r="U522" s="8">
        <v>1</v>
      </c>
    </row>
    <row r="523" spans="1:21" ht="6" customHeight="1" x14ac:dyDescent="0.3">
      <c r="A523" s="48">
        <v>522</v>
      </c>
      <c r="B523" s="56" t="s">
        <v>542</v>
      </c>
      <c r="C523" s="34" t="str">
        <f>IF(VALUE(Q523)=1,"SUS.Equipamento",IF(VALUE(S523)=1,"SUS.Dispositivo","SUS.Mobília"))</f>
        <v>SUS.Equipamento</v>
      </c>
      <c r="D523" s="54" t="s">
        <v>1204</v>
      </c>
      <c r="E523" s="55" t="s">
        <v>1205</v>
      </c>
      <c r="F523" s="54" t="s">
        <v>26</v>
      </c>
      <c r="G523" s="55" t="s">
        <v>26</v>
      </c>
      <c r="H523" s="32" t="s">
        <v>26</v>
      </c>
      <c r="I523" s="53" t="s">
        <v>26</v>
      </c>
      <c r="J523" s="32" t="s">
        <v>1079</v>
      </c>
      <c r="K523" s="53" t="str">
        <f>_xlfn.CONCAT("""",B523,"""")</f>
        <v>"EQU.513"</v>
      </c>
      <c r="L523" s="32" t="s">
        <v>1068</v>
      </c>
      <c r="M523" s="53" t="str">
        <f>IFERROR(_xlfn.CONCAT(LEFT(O523,FIND(" ",O523)-1),""""),O523)</f>
        <v>"Máquina"</v>
      </c>
      <c r="N523" s="32" t="s">
        <v>1025</v>
      </c>
      <c r="O523" s="53" t="s">
        <v>1020</v>
      </c>
      <c r="P523" s="32" t="s">
        <v>1080</v>
      </c>
      <c r="Q523" s="8">
        <v>1</v>
      </c>
      <c r="R523" s="32" t="s">
        <v>1081</v>
      </c>
      <c r="S523" s="8">
        <f>IF(AND(Q523=0, U523=0), 1, 0 )</f>
        <v>0</v>
      </c>
      <c r="T523" s="32" t="s">
        <v>1082</v>
      </c>
      <c r="U523" s="8">
        <v>0</v>
      </c>
    </row>
    <row r="524" spans="1:21" ht="6" customHeight="1" x14ac:dyDescent="0.3">
      <c r="A524" s="48">
        <v>523</v>
      </c>
      <c r="B524" s="56" t="s">
        <v>543</v>
      </c>
      <c r="C524" s="34" t="str">
        <f>IF(VALUE(Q524)=1,"SUS.Equipamento",IF(VALUE(S524)=1,"SUS.Dispositivo","SUS.Mobília"))</f>
        <v>SUS.Dispositivo</v>
      </c>
      <c r="D524" s="54" t="s">
        <v>1204</v>
      </c>
      <c r="E524" s="55" t="s">
        <v>1205</v>
      </c>
      <c r="F524" s="54" t="s">
        <v>26</v>
      </c>
      <c r="G524" s="55" t="s">
        <v>26</v>
      </c>
      <c r="H524" s="32" t="s">
        <v>26</v>
      </c>
      <c r="I524" s="53" t="s">
        <v>26</v>
      </c>
      <c r="J524" s="32" t="s">
        <v>1079</v>
      </c>
      <c r="K524" s="53" t="str">
        <f>_xlfn.CONCAT("""",B524,"""")</f>
        <v>"EQU.514"</v>
      </c>
      <c r="L524" s="32" t="s">
        <v>1068</v>
      </c>
      <c r="M524" s="53" t="str">
        <f>IFERROR(_xlfn.CONCAT(LEFT(O524,FIND(" ",O524)-1),""""),O524)</f>
        <v>"Sensor"</v>
      </c>
      <c r="N524" s="32" t="s">
        <v>1025</v>
      </c>
      <c r="O524" s="53" t="s">
        <v>1021</v>
      </c>
      <c r="P524" s="32" t="s">
        <v>1080</v>
      </c>
      <c r="Q524" s="8">
        <v>0</v>
      </c>
      <c r="R524" s="32" t="s">
        <v>1081</v>
      </c>
      <c r="S524" s="8">
        <f>IF(AND(Q524=0, U524=0), 1, 0 )</f>
        <v>1</v>
      </c>
      <c r="T524" s="32" t="s">
        <v>1082</v>
      </c>
      <c r="U524" s="8">
        <v>0</v>
      </c>
    </row>
    <row r="525" spans="1:21" ht="6" customHeight="1" x14ac:dyDescent="0.3">
      <c r="A525" s="48">
        <v>524</v>
      </c>
      <c r="B525" s="56" t="s">
        <v>544</v>
      </c>
      <c r="C525" s="34" t="str">
        <f>IF(VALUE(Q525)=1,"SUS.Equipamento",IF(VALUE(S525)=1,"SUS.Dispositivo","SUS.Mobília"))</f>
        <v>SUS.Dispositivo</v>
      </c>
      <c r="D525" s="54" t="s">
        <v>1204</v>
      </c>
      <c r="E525" s="55" t="s">
        <v>1205</v>
      </c>
      <c r="F525" s="54" t="s">
        <v>26</v>
      </c>
      <c r="G525" s="55" t="s">
        <v>26</v>
      </c>
      <c r="H525" s="32" t="s">
        <v>26</v>
      </c>
      <c r="I525" s="53" t="s">
        <v>26</v>
      </c>
      <c r="J525" s="32" t="s">
        <v>1079</v>
      </c>
      <c r="K525" s="53" t="str">
        <f>_xlfn.CONCAT("""",B525,"""")</f>
        <v>"EQU.515"</v>
      </c>
      <c r="L525" s="32" t="s">
        <v>1068</v>
      </c>
      <c r="M525" s="53" t="str">
        <f>IFERROR(_xlfn.CONCAT(LEFT(O525,FIND(" ",O525)-1),""""),O525)</f>
        <v>"Suporte"</v>
      </c>
      <c r="N525" s="32" t="s">
        <v>1025</v>
      </c>
      <c r="O525" s="53" t="s">
        <v>1022</v>
      </c>
      <c r="P525" s="32" t="s">
        <v>1080</v>
      </c>
      <c r="Q525" s="8">
        <v>0</v>
      </c>
      <c r="R525" s="32" t="s">
        <v>1081</v>
      </c>
      <c r="S525" s="8">
        <f>IF(AND(Q525=0, U525=0), 1, 0 )</f>
        <v>1</v>
      </c>
      <c r="T525" s="32" t="s">
        <v>1082</v>
      </c>
      <c r="U525" s="8">
        <v>0</v>
      </c>
    </row>
    <row r="526" spans="1:21" ht="6" customHeight="1" x14ac:dyDescent="0.3">
      <c r="A526" s="48">
        <v>525</v>
      </c>
      <c r="B526" s="56" t="s">
        <v>545</v>
      </c>
      <c r="C526" s="34" t="str">
        <f>IF(VALUE(Q526)=1,"SUS.Equipamento",IF(VALUE(S526)=1,"SUS.Dispositivo","SUS.Mobília"))</f>
        <v>SUS.Dispositivo</v>
      </c>
      <c r="D526" s="54" t="s">
        <v>1204</v>
      </c>
      <c r="E526" s="55" t="s">
        <v>1205</v>
      </c>
      <c r="F526" s="54" t="s">
        <v>26</v>
      </c>
      <c r="G526" s="55" t="s">
        <v>26</v>
      </c>
      <c r="H526" s="32" t="s">
        <v>26</v>
      </c>
      <c r="I526" s="53" t="s">
        <v>26</v>
      </c>
      <c r="J526" s="32" t="s">
        <v>1079</v>
      </c>
      <c r="K526" s="53" t="str">
        <f>_xlfn.CONCAT("""",B526,"""")</f>
        <v>"EQU.516"</v>
      </c>
      <c r="L526" s="32" t="s">
        <v>1068</v>
      </c>
      <c r="M526" s="53" t="str">
        <f>IFERROR(_xlfn.CONCAT(LEFT(O526,FIND(" ",O526)-1),""""),O526)</f>
        <v>"Visor"</v>
      </c>
      <c r="N526" s="32" t="s">
        <v>1025</v>
      </c>
      <c r="O526" s="53" t="s">
        <v>1023</v>
      </c>
      <c r="P526" s="32" t="s">
        <v>1080</v>
      </c>
      <c r="Q526" s="8">
        <v>0</v>
      </c>
      <c r="R526" s="32" t="s">
        <v>1081</v>
      </c>
      <c r="S526" s="8">
        <f>IF(AND(Q526=0, U526=0), 1, 0 )</f>
        <v>1</v>
      </c>
      <c r="T526" s="32" t="s">
        <v>1082</v>
      </c>
      <c r="U526" s="8">
        <v>0</v>
      </c>
    </row>
    <row r="527" spans="1:21" ht="6" customHeight="1" x14ac:dyDescent="0.3">
      <c r="A527" s="48">
        <v>526</v>
      </c>
      <c r="B527" s="56" t="s">
        <v>546</v>
      </c>
      <c r="C527" s="34" t="str">
        <f>IF(VALUE(Q527)=1,"SUS.Equipamento",IF(VALUE(S527)=1,"SUS.Dispositivo","SUS.Mobília"))</f>
        <v>SUS.Equipamento</v>
      </c>
      <c r="D527" s="54" t="s">
        <v>1204</v>
      </c>
      <c r="E527" s="55" t="s">
        <v>1205</v>
      </c>
      <c r="F527" s="54" t="s">
        <v>26</v>
      </c>
      <c r="G527" s="55" t="s">
        <v>26</v>
      </c>
      <c r="H527" s="32" t="s">
        <v>26</v>
      </c>
      <c r="I527" s="53" t="s">
        <v>26</v>
      </c>
      <c r="J527" s="32" t="s">
        <v>1079</v>
      </c>
      <c r="K527" s="53" t="str">
        <f>_xlfn.CONCAT("""",B527,"""")</f>
        <v>"EQU.517"</v>
      </c>
      <c r="L527" s="32" t="s">
        <v>1068</v>
      </c>
      <c r="M527" s="53" t="str">
        <f>IFERROR(_xlfn.CONCAT(LEFT(O527,FIND(" ",O527)-1),""""),O527)</f>
        <v>"Aparelho"</v>
      </c>
      <c r="N527" s="32" t="s">
        <v>1025</v>
      </c>
      <c r="O527" s="53" t="s">
        <v>1066</v>
      </c>
      <c r="P527" s="32" t="s">
        <v>1080</v>
      </c>
      <c r="Q527" s="8">
        <v>1</v>
      </c>
      <c r="R527" s="32" t="s">
        <v>1081</v>
      </c>
      <c r="S527" s="8">
        <f>IF(AND(Q527=0, U527=0), 1, 0 )</f>
        <v>0</v>
      </c>
      <c r="T527" s="32" t="s">
        <v>1082</v>
      </c>
      <c r="U527" s="8">
        <v>0</v>
      </c>
    </row>
    <row r="528" spans="1:21" ht="6" customHeight="1" x14ac:dyDescent="0.3">
      <c r="A528" s="48">
        <v>527</v>
      </c>
      <c r="B528" s="56" t="s">
        <v>547</v>
      </c>
      <c r="C528" s="34" t="str">
        <f>IF(VALUE(Q528)=1,"SUS.Equipamento",IF(VALUE(S528)=1,"SUS.Dispositivo","SUS.Mobília"))</f>
        <v>SUS.Dispositivo</v>
      </c>
      <c r="D528" s="54" t="s">
        <v>1204</v>
      </c>
      <c r="E528" s="55" t="s">
        <v>1205</v>
      </c>
      <c r="F528" s="54" t="s">
        <v>26</v>
      </c>
      <c r="G528" s="55" t="s">
        <v>26</v>
      </c>
      <c r="H528" s="32" t="s">
        <v>26</v>
      </c>
      <c r="I528" s="53" t="s">
        <v>26</v>
      </c>
      <c r="J528" s="32" t="s">
        <v>1079</v>
      </c>
      <c r="K528" s="53" t="str">
        <f>_xlfn.CONCAT("""",B528,"""")</f>
        <v>"EQU.518"</v>
      </c>
      <c r="L528" s="32" t="s">
        <v>1068</v>
      </c>
      <c r="M528" s="53" t="str">
        <f>IFERROR(_xlfn.CONCAT(LEFT(O528,FIND(" ",O528)-1),""""),O528)</f>
        <v>"Sistema"</v>
      </c>
      <c r="N528" s="32" t="s">
        <v>1025</v>
      </c>
      <c r="O528" s="53" t="s">
        <v>1067</v>
      </c>
      <c r="P528" s="32" t="s">
        <v>1080</v>
      </c>
      <c r="Q528" s="8">
        <v>0</v>
      </c>
      <c r="R528" s="32" t="s">
        <v>1081</v>
      </c>
      <c r="S528" s="8">
        <f>IF(AND(Q528=0, U528=0), 1, 0 )</f>
        <v>1</v>
      </c>
      <c r="T528" s="32" t="s">
        <v>1082</v>
      </c>
      <c r="U528" s="8">
        <v>0</v>
      </c>
    </row>
    <row r="529" spans="1:21" ht="6" customHeight="1" x14ac:dyDescent="0.3">
      <c r="A529" s="48">
        <v>528</v>
      </c>
      <c r="B529" s="56" t="s">
        <v>548</v>
      </c>
      <c r="C529" s="34" t="str">
        <f>IF(VALUE(Q529)=1,"SUS.Equipamento",IF(VALUE(S529)=1,"SUS.Dispositivo","SUS.Mobília"))</f>
        <v>SUS.Dispositivo</v>
      </c>
      <c r="D529" s="54" t="s">
        <v>1204</v>
      </c>
      <c r="E529" s="55" t="s">
        <v>1205</v>
      </c>
      <c r="F529" s="54" t="s">
        <v>26</v>
      </c>
      <c r="G529" s="55" t="s">
        <v>26</v>
      </c>
      <c r="H529" s="32" t="s">
        <v>26</v>
      </c>
      <c r="I529" s="53" t="s">
        <v>26</v>
      </c>
      <c r="J529" s="32" t="s">
        <v>1079</v>
      </c>
      <c r="K529" s="53" t="str">
        <f>_xlfn.CONCAT("""",B529,"""")</f>
        <v>"EQU.519"</v>
      </c>
      <c r="L529" s="32" t="s">
        <v>1068</v>
      </c>
      <c r="M529" s="53" t="str">
        <f>IFERROR(_xlfn.CONCAT(LEFT(O529,FIND(" ",O529)-1),""""),O529)</f>
        <v>"Subestação"</v>
      </c>
      <c r="N529" s="32" t="s">
        <v>1025</v>
      </c>
      <c r="O529" s="53" t="s">
        <v>1024</v>
      </c>
      <c r="P529" s="32" t="s">
        <v>1080</v>
      </c>
      <c r="Q529" s="8">
        <v>0</v>
      </c>
      <c r="R529" s="32" t="s">
        <v>1081</v>
      </c>
      <c r="S529" s="8">
        <f>IF(AND(Q529=0, U529=0), 1, 0 )</f>
        <v>1</v>
      </c>
      <c r="T529" s="32" t="s">
        <v>1082</v>
      </c>
      <c r="U529" s="8">
        <v>0</v>
      </c>
    </row>
  </sheetData>
  <sortState xmlns:xlrd2="http://schemas.microsoft.com/office/spreadsheetml/2017/richdata2" ref="A2:U529">
    <sortCondition ref="A1:A529"/>
  </sortState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2025-11-01T16:32:17Z</dcterms:modified>
</cp:coreProperties>
</file>