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Hidra\"/>
    </mc:Choice>
  </mc:AlternateContent>
  <xr:revisionPtr revIDLastSave="0" documentId="13_ncr:1_{20552439-B231-45F8-A6C5-2EF46C834B15}" xr6:coauthVersionLast="47" xr6:coauthVersionMax="47" xr10:uidLastSave="{00000000-0000-0000-0000-000000000000}"/>
  <bookViews>
    <workbookView xWindow="-108" yWindow="-108" windowWidth="23256" windowHeight="12720" activeTab="2" xr2:uid="{6AA21774-678E-47D1-B8DD-6444A2CEB00E}"/>
  </bookViews>
  <sheets>
    <sheet name="Classes" sheetId="23" r:id="rId1"/>
    <sheet name="Proprie" sheetId="25" r:id="rId2"/>
    <sheet name="Disjunt" sheetId="3" r:id="rId3"/>
  </sheets>
  <definedNames>
    <definedName name="_xlnm._FilterDatabase" localSheetId="0" hidden="1">Classes!$A$1:$U$66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25" l="1"/>
  <c r="U21" i="25"/>
  <c r="G21" i="25"/>
  <c r="V20" i="25"/>
  <c r="U20" i="25"/>
  <c r="G20" i="25"/>
  <c r="C20" i="25"/>
  <c r="F20" i="25" s="1"/>
  <c r="V19" i="25"/>
  <c r="U19" i="25"/>
  <c r="G19" i="25"/>
  <c r="F19" i="25"/>
  <c r="V18" i="25"/>
  <c r="U18" i="25"/>
  <c r="G18" i="25"/>
  <c r="V17" i="25"/>
  <c r="U17" i="25"/>
  <c r="G17" i="25"/>
  <c r="V16" i="25"/>
  <c r="U16" i="25"/>
  <c r="G16" i="25"/>
  <c r="C16" i="25"/>
  <c r="C17" i="25" s="1"/>
  <c r="V15" i="25"/>
  <c r="U15" i="25"/>
  <c r="G15" i="25"/>
  <c r="F15" i="25"/>
  <c r="U14" i="25"/>
  <c r="G14" i="25"/>
  <c r="V14" i="25" s="1"/>
  <c r="U13" i="25"/>
  <c r="G13" i="25"/>
  <c r="V13" i="25" s="1"/>
  <c r="C13" i="25"/>
  <c r="F13" i="25" s="1"/>
  <c r="U12" i="25"/>
  <c r="G12" i="25"/>
  <c r="V12" i="25" s="1"/>
  <c r="F12" i="25"/>
  <c r="V11" i="25"/>
  <c r="U11" i="25"/>
  <c r="G11" i="25"/>
  <c r="V10" i="25"/>
  <c r="U10" i="25"/>
  <c r="G10" i="25"/>
  <c r="C10" i="25"/>
  <c r="C11" i="25" s="1"/>
  <c r="F11" i="25" s="1"/>
  <c r="V9" i="25"/>
  <c r="U9" i="25"/>
  <c r="G9" i="25"/>
  <c r="C9" i="25"/>
  <c r="F9" i="25" s="1"/>
  <c r="U8" i="25"/>
  <c r="G8" i="25"/>
  <c r="V8" i="25" s="1"/>
  <c r="F8" i="25"/>
  <c r="U7" i="25"/>
  <c r="G7" i="25"/>
  <c r="V7" i="25" s="1"/>
  <c r="U6" i="25"/>
  <c r="S6" i="25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G6" i="25"/>
  <c r="V6" i="25" s="1"/>
  <c r="V5" i="25"/>
  <c r="U5" i="25"/>
  <c r="S5" i="25"/>
  <c r="G5" i="25"/>
  <c r="V4" i="25"/>
  <c r="U4" i="25"/>
  <c r="S4" i="25"/>
  <c r="G4" i="25"/>
  <c r="V3" i="25"/>
  <c r="U3" i="25"/>
  <c r="T3" i="25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S3" i="25"/>
  <c r="G3" i="25"/>
  <c r="C3" i="25"/>
  <c r="C4" i="25" s="1"/>
  <c r="U2" i="25"/>
  <c r="G2" i="25"/>
  <c r="V2" i="25" s="1"/>
  <c r="F2" i="25"/>
  <c r="U66" i="23"/>
  <c r="R66" i="23"/>
  <c r="P66" i="23"/>
  <c r="O66" i="23"/>
  <c r="N66" i="23"/>
  <c r="M66" i="23"/>
  <c r="L66" i="23"/>
  <c r="U65" i="23"/>
  <c r="R65" i="23"/>
  <c r="P65" i="23"/>
  <c r="O65" i="23"/>
  <c r="N65" i="23"/>
  <c r="M65" i="23"/>
  <c r="L65" i="23"/>
  <c r="Q65" i="23" s="1"/>
  <c r="U64" i="23"/>
  <c r="R64" i="23"/>
  <c r="P64" i="23"/>
  <c r="O64" i="23"/>
  <c r="N64" i="23"/>
  <c r="M64" i="23"/>
  <c r="L64" i="23"/>
  <c r="Q64" i="23" s="1"/>
  <c r="U63" i="23"/>
  <c r="R63" i="23"/>
  <c r="P63" i="23"/>
  <c r="O63" i="23"/>
  <c r="N63" i="23"/>
  <c r="M63" i="23"/>
  <c r="L63" i="23"/>
  <c r="U62" i="23"/>
  <c r="R62" i="23"/>
  <c r="P62" i="23"/>
  <c r="O62" i="23"/>
  <c r="N62" i="23"/>
  <c r="M62" i="23"/>
  <c r="L62" i="23"/>
  <c r="U61" i="23"/>
  <c r="R61" i="23"/>
  <c r="P61" i="23"/>
  <c r="O61" i="23"/>
  <c r="N61" i="23"/>
  <c r="M61" i="23"/>
  <c r="L61" i="23"/>
  <c r="Q61" i="23" s="1"/>
  <c r="U60" i="23"/>
  <c r="R60" i="23"/>
  <c r="P60" i="23"/>
  <c r="O60" i="23"/>
  <c r="N60" i="23"/>
  <c r="M60" i="23"/>
  <c r="L60" i="23"/>
  <c r="U59" i="23"/>
  <c r="R59" i="23"/>
  <c r="P59" i="23"/>
  <c r="O59" i="23"/>
  <c r="N59" i="23"/>
  <c r="M59" i="23"/>
  <c r="L59" i="23"/>
  <c r="Q59" i="23" s="1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F17" i="25" l="1"/>
  <c r="C18" i="25"/>
  <c r="F18" i="25" s="1"/>
  <c r="C5" i="25"/>
  <c r="F4" i="25"/>
  <c r="F10" i="25"/>
  <c r="F16" i="25"/>
  <c r="C21" i="25"/>
  <c r="F21" i="25" s="1"/>
  <c r="F3" i="25"/>
  <c r="C14" i="25"/>
  <c r="F14" i="25" s="1"/>
  <c r="Q66" i="23"/>
  <c r="Q63" i="23"/>
  <c r="Q62" i="23"/>
  <c r="Q60" i="23"/>
  <c r="F5" i="25" l="1"/>
  <c r="C6" i="25"/>
  <c r="F6" i="25" l="1"/>
  <c r="C7" i="25"/>
  <c r="F7" i="25" s="1"/>
  <c r="P2" i="23" l="1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R3" i="23"/>
  <c r="P3" i="23"/>
  <c r="O3" i="23"/>
  <c r="N3" i="23"/>
  <c r="M3" i="23"/>
  <c r="M2" i="23"/>
  <c r="N2" i="23"/>
  <c r="O2" i="23"/>
  <c r="R2" i="23"/>
  <c r="U2" i="23"/>
  <c r="M12" i="23"/>
  <c r="N12" i="23"/>
  <c r="O12" i="23"/>
  <c r="M13" i="23"/>
  <c r="N13" i="23"/>
  <c r="O13" i="23"/>
  <c r="M14" i="23"/>
  <c r="N14" i="23"/>
  <c r="O14" i="23"/>
  <c r="M15" i="23"/>
  <c r="N15" i="23"/>
  <c r="O15" i="23"/>
  <c r="M16" i="23"/>
  <c r="N16" i="23"/>
  <c r="O16" i="23"/>
  <c r="M17" i="23"/>
  <c r="N17" i="23"/>
  <c r="O17" i="23"/>
  <c r="M18" i="23"/>
  <c r="N18" i="23"/>
  <c r="O18" i="23"/>
  <c r="M19" i="23"/>
  <c r="N19" i="23"/>
  <c r="O19" i="23"/>
  <c r="M20" i="23"/>
  <c r="N20" i="23"/>
  <c r="O20" i="23"/>
  <c r="M21" i="23"/>
  <c r="N21" i="23"/>
  <c r="O21" i="23"/>
  <c r="M22" i="23"/>
  <c r="N22" i="23"/>
  <c r="O22" i="23"/>
  <c r="M23" i="23"/>
  <c r="N23" i="23"/>
  <c r="O23" i="23"/>
  <c r="M24" i="23"/>
  <c r="N24" i="23"/>
  <c r="O24" i="23"/>
  <c r="M25" i="23"/>
  <c r="N25" i="23"/>
  <c r="O25" i="23"/>
  <c r="M26" i="23"/>
  <c r="N26" i="23"/>
  <c r="O26" i="23"/>
  <c r="M27" i="23"/>
  <c r="N27" i="23"/>
  <c r="O27" i="23"/>
  <c r="M28" i="23"/>
  <c r="N28" i="23"/>
  <c r="O28" i="23"/>
  <c r="M29" i="23"/>
  <c r="N29" i="23"/>
  <c r="O29" i="23"/>
  <c r="M30" i="23"/>
  <c r="N30" i="23"/>
  <c r="O30" i="23"/>
  <c r="M31" i="23"/>
  <c r="N31" i="23"/>
  <c r="O31" i="23"/>
  <c r="M32" i="23"/>
  <c r="N32" i="23"/>
  <c r="O32" i="23"/>
  <c r="M33" i="23"/>
  <c r="N33" i="23"/>
  <c r="O33" i="23"/>
  <c r="M34" i="23"/>
  <c r="N34" i="23"/>
  <c r="O34" i="23"/>
  <c r="M35" i="23"/>
  <c r="N35" i="23"/>
  <c r="O35" i="23"/>
  <c r="M36" i="23"/>
  <c r="N36" i="23"/>
  <c r="O36" i="23"/>
  <c r="M37" i="23"/>
  <c r="N37" i="23"/>
  <c r="O37" i="23"/>
  <c r="M38" i="23"/>
  <c r="N38" i="23"/>
  <c r="O38" i="23"/>
  <c r="M39" i="23"/>
  <c r="N39" i="23"/>
  <c r="O39" i="23"/>
  <c r="M40" i="23"/>
  <c r="N40" i="23"/>
  <c r="O40" i="23"/>
  <c r="M41" i="23"/>
  <c r="N41" i="23"/>
  <c r="O41" i="23"/>
  <c r="M42" i="23"/>
  <c r="N42" i="23"/>
  <c r="O42" i="23"/>
  <c r="M43" i="23"/>
  <c r="N43" i="23"/>
  <c r="O43" i="23"/>
  <c r="M44" i="23"/>
  <c r="N44" i="23"/>
  <c r="O44" i="23"/>
  <c r="M45" i="23"/>
  <c r="N45" i="23"/>
  <c r="O45" i="23"/>
  <c r="M46" i="23"/>
  <c r="N46" i="23"/>
  <c r="O46" i="23"/>
  <c r="M47" i="23"/>
  <c r="N47" i="23"/>
  <c r="O47" i="23"/>
  <c r="M48" i="23"/>
  <c r="N48" i="23"/>
  <c r="O48" i="23"/>
  <c r="M49" i="23"/>
  <c r="N49" i="23"/>
  <c r="O49" i="23"/>
  <c r="M50" i="23"/>
  <c r="N50" i="23"/>
  <c r="O50" i="23"/>
  <c r="M51" i="23"/>
  <c r="N51" i="23"/>
  <c r="O51" i="23"/>
  <c r="M52" i="23"/>
  <c r="N52" i="23"/>
  <c r="O52" i="23"/>
  <c r="M53" i="23"/>
  <c r="N53" i="23"/>
  <c r="O53" i="23"/>
  <c r="M54" i="23"/>
  <c r="N54" i="23"/>
  <c r="O54" i="23"/>
  <c r="M55" i="23"/>
  <c r="N55" i="23"/>
  <c r="O55" i="23"/>
  <c r="M56" i="23"/>
  <c r="N56" i="23"/>
  <c r="O56" i="23"/>
  <c r="M57" i="23"/>
  <c r="N57" i="23"/>
  <c r="O57" i="23"/>
  <c r="M58" i="23"/>
  <c r="N58" i="23"/>
  <c r="O58" i="23"/>
  <c r="Q2" i="23" l="1"/>
  <c r="Q3" i="23"/>
  <c r="M5" i="23" l="1"/>
  <c r="M6" i="23"/>
  <c r="M7" i="23"/>
  <c r="M8" i="23"/>
  <c r="M9" i="23"/>
  <c r="M10" i="23"/>
  <c r="M11" i="23"/>
  <c r="N5" i="23"/>
  <c r="N6" i="23"/>
  <c r="N7" i="23"/>
  <c r="N8" i="23"/>
  <c r="N9" i="23"/>
  <c r="N10" i="23"/>
  <c r="N11" i="23"/>
  <c r="O5" i="23"/>
  <c r="O6" i="23"/>
  <c r="O7" i="23"/>
  <c r="O8" i="23"/>
  <c r="O9" i="23"/>
  <c r="O10" i="23"/>
  <c r="O11" i="23"/>
  <c r="N4" i="23"/>
  <c r="M4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O4" i="23"/>
  <c r="R13" i="23"/>
  <c r="R14" i="23"/>
  <c r="R15" i="23"/>
  <c r="R16" i="23"/>
  <c r="R17" i="23"/>
  <c r="R18" i="23"/>
  <c r="R19" i="23"/>
  <c r="R4" i="23"/>
  <c r="R5" i="23"/>
  <c r="R6" i="23"/>
  <c r="R7" i="23"/>
  <c r="R8" i="23"/>
  <c r="R9" i="23"/>
  <c r="R10" i="23"/>
  <c r="R11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5" i="23"/>
  <c r="Q53" i="23" l="1"/>
  <c r="Q45" i="23"/>
  <c r="Q29" i="23"/>
  <c r="Q13" i="23"/>
  <c r="Q37" i="23"/>
  <c r="Q21" i="23"/>
  <c r="Q12" i="23"/>
  <c r="Q52" i="23"/>
  <c r="Q44" i="23"/>
  <c r="Q36" i="23"/>
  <c r="Q28" i="23"/>
  <c r="Q20" i="23"/>
  <c r="Q51" i="23"/>
  <c r="Q43" i="23"/>
  <c r="Q35" i="23"/>
  <c r="Q27" i="23"/>
  <c r="Q19" i="23"/>
  <c r="Q11" i="23"/>
  <c r="Q58" i="23"/>
  <c r="Q50" i="23"/>
  <c r="Q42" i="23"/>
  <c r="Q34" i="23"/>
  <c r="Q26" i="23"/>
  <c r="Q18" i="23"/>
  <c r="Q10" i="23"/>
  <c r="Q57" i="23"/>
  <c r="Q49" i="23"/>
  <c r="Q41" i="23"/>
  <c r="Q33" i="23"/>
  <c r="Q25" i="23"/>
  <c r="Q17" i="23"/>
  <c r="Q9" i="23"/>
  <c r="Q56" i="23"/>
  <c r="Q48" i="23"/>
  <c r="Q40" i="23"/>
  <c r="Q32" i="23"/>
  <c r="Q24" i="23"/>
  <c r="Q16" i="23"/>
  <c r="Q8" i="23"/>
  <c r="Q55" i="23"/>
  <c r="Q47" i="23"/>
  <c r="Q39" i="23"/>
  <c r="Q31" i="23"/>
  <c r="Q23" i="23"/>
  <c r="Q15" i="23"/>
  <c r="Q7" i="23"/>
  <c r="Q54" i="23"/>
  <c r="Q46" i="23"/>
  <c r="Q38" i="23"/>
  <c r="Q30" i="23"/>
  <c r="Q22" i="23"/>
  <c r="Q14" i="23"/>
  <c r="Q6" i="23"/>
  <c r="Q4" i="23"/>
  <c r="Q5" i="23"/>
  <c r="R31" i="23"/>
  <c r="R32" i="23"/>
  <c r="R22" i="23"/>
  <c r="R21" i="23"/>
  <c r="R30" i="23"/>
  <c r="R34" i="23" l="1"/>
  <c r="R20" i="23" l="1"/>
  <c r="R23" i="23"/>
  <c r="R24" i="23"/>
  <c r="R25" i="23"/>
  <c r="R26" i="23"/>
  <c r="R27" i="23"/>
  <c r="R28" i="23"/>
  <c r="R29" i="23"/>
  <c r="R33" i="23"/>
  <c r="R12" i="23"/>
</calcChain>
</file>

<file path=xl/sharedStrings.xml><?xml version="1.0" encoding="utf-8"?>
<sst xmlns="http://schemas.openxmlformats.org/spreadsheetml/2006/main" count="1169" uniqueCount="173">
  <si>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</si>
  <si>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</si>
  <si>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</si>
  <si>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</si>
  <si>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</si>
  <si>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</si>
  <si>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</si>
  <si>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</si>
  <si>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</si>
  <si>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</si>
  <si>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</si>
  <si>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</si>
  <si>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</si>
  <si>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</si>
  <si>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</si>
  <si>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</si>
  <si>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</si>
  <si>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</si>
  <si>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</si>
  <si>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</si>
  <si>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</si>
  <si>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</si>
  <si>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</si>
  <si>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</si>
  <si>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</si>
  <si>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</si>
  <si>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</si>
  <si>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</si>
  <si>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</si>
  <si>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</si>
  <si>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</si>
  <si>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</si>
  <si>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</si>
  <si>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</si>
  <si>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</si>
  <si>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</si>
  <si>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</si>
  <si>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</si>
  <si>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Anotações 
de ajuda
Conceito</t>
  </si>
  <si>
    <t>Anotações 
de ajuda2</t>
  </si>
  <si>
    <t>Anotações 
de ajuda1</t>
  </si>
  <si>
    <t>Anotações 
de ajuda3</t>
  </si>
  <si>
    <t>Reflexive</t>
  </si>
  <si>
    <t>Super
Class
3</t>
  </si>
  <si>
    <t>Super
Class
2</t>
  </si>
  <si>
    <t>Super
Class
4</t>
  </si>
  <si>
    <t>AguaFria</t>
  </si>
  <si>
    <t>AguaQuente</t>
  </si>
  <si>
    <t>EsgotoPrimário</t>
  </si>
  <si>
    <t>EsgotoSecundário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</si>
  <si>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</si>
  <si>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</si>
  <si>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</si>
  <si>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</si>
  <si>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</si>
  <si>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</si>
  <si>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</si>
  <si>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</si>
  <si>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OST_FlexPipeCurves</t>
  </si>
  <si>
    <t>OST_PipeAccessory</t>
  </si>
  <si>
    <t>OST_PipeFitting</t>
  </si>
  <si>
    <t>OST_PipeInsulations</t>
  </si>
  <si>
    <t>OST_PipeSegments</t>
  </si>
  <si>
    <t>OST_PlumbingEquipment</t>
  </si>
  <si>
    <t>OST_PlumbingFixtures</t>
  </si>
  <si>
    <t>Instalação</t>
  </si>
  <si>
    <t>OST_PipingSystem</t>
  </si>
  <si>
    <t>IfcDistributionSystem</t>
  </si>
  <si>
    <t>VentilaçãoEsgoto</t>
  </si>
  <si>
    <t>N°</t>
  </si>
  <si>
    <t>SubProp1</t>
  </si>
  <si>
    <t>SubProp2</t>
  </si>
  <si>
    <t xml:space="preserve"> SubData1</t>
  </si>
  <si>
    <t>SubData2</t>
  </si>
  <si>
    <t>Proprie</t>
  </si>
  <si>
    <t>Func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</si>
  <si>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</si>
  <si>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</si>
  <si>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</si>
  <si>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</si>
  <si>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</si>
  <si>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</si>
  <si>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</si>
  <si>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</si>
  <si>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</si>
  <si>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</t>
  </si>
  <si>
    <t xml:space="preserve"> Rng</t>
  </si>
  <si>
    <t>BIMProp</t>
  </si>
  <si>
    <t>é_categoria</t>
  </si>
  <si>
    <t>BIMData</t>
  </si>
  <si>
    <t>é_classe</t>
  </si>
  <si>
    <t>é_tipo</t>
  </si>
  <si>
    <t>é_entidade</t>
  </si>
  <si>
    <t>é_link</t>
  </si>
  <si>
    <t>é_grupo</t>
  </si>
  <si>
    <t>tem_nome</t>
  </si>
  <si>
    <t>tem_tema</t>
  </si>
  <si>
    <t>tem_descrição</t>
  </si>
  <si>
    <t>é_dentro_de</t>
  </si>
  <si>
    <t>Transitive</t>
  </si>
  <si>
    <t>é_parte_de</t>
  </si>
  <si>
    <t>é_conectado_a</t>
  </si>
  <si>
    <t>tem_diámetro</t>
  </si>
  <si>
    <t>tem_material</t>
  </si>
  <si>
    <t>tem_isolamento</t>
  </si>
  <si>
    <t>tem_sistema</t>
  </si>
  <si>
    <t>tem_vazão</t>
  </si>
  <si>
    <t>tem_fluído</t>
  </si>
  <si>
    <t>Anotação objeto</t>
  </si>
  <si>
    <t>Anotação data</t>
  </si>
  <si>
    <t>Hidrossanitária</t>
  </si>
  <si>
    <t>xsd:double</t>
  </si>
  <si>
    <t>p_projeto</t>
  </si>
  <si>
    <t>p_identidade</t>
  </si>
  <si>
    <t>tem_id</t>
  </si>
  <si>
    <t>p_posição</t>
  </si>
  <si>
    <t>p_tubulação</t>
  </si>
  <si>
    <t>p_operação</t>
  </si>
  <si>
    <t>IFC</t>
  </si>
  <si>
    <t>RVT</t>
  </si>
  <si>
    <t>IFC or RVT</t>
  </si>
  <si>
    <t>Componente</t>
  </si>
  <si>
    <t>Projeto</t>
  </si>
  <si>
    <t>SistemaDistribuição</t>
  </si>
  <si>
    <t>AF_Tubo</t>
  </si>
  <si>
    <t>AF_Conexão</t>
  </si>
  <si>
    <t>AF_Válvula</t>
  </si>
  <si>
    <t>AF_Acessório</t>
  </si>
  <si>
    <t>AF_Bomba</t>
  </si>
  <si>
    <t>AF_Armazenamento</t>
  </si>
  <si>
    <t>AF_Dispositivo</t>
  </si>
  <si>
    <t>AF_Equipamento</t>
  </si>
  <si>
    <t>AQ_Tubo</t>
  </si>
  <si>
    <t>AQ_Conexão</t>
  </si>
  <si>
    <t>AQ_Válvula</t>
  </si>
  <si>
    <t>AQ_Acessório</t>
  </si>
  <si>
    <t>AQ_Bomba</t>
  </si>
  <si>
    <t>AQ_Armazenamento</t>
  </si>
  <si>
    <t>AQ_Dispositivo</t>
  </si>
  <si>
    <t>AQ_Equipamento</t>
  </si>
  <si>
    <t>EP_Tubo</t>
  </si>
  <si>
    <t>EP_Conexão</t>
  </si>
  <si>
    <t>EP_Válvula</t>
  </si>
  <si>
    <t>EP_Acessório</t>
  </si>
  <si>
    <t>EP_Bomba</t>
  </si>
  <si>
    <t>EP_Armazenamento</t>
  </si>
  <si>
    <t>EP_Dispositivo</t>
  </si>
  <si>
    <t>EP_Equipamento</t>
  </si>
  <si>
    <t>ES_Tubo</t>
  </si>
  <si>
    <t>ES_Conexão</t>
  </si>
  <si>
    <t>ES_Válvula</t>
  </si>
  <si>
    <t>ES_Acessório</t>
  </si>
  <si>
    <t>ES_Bomba</t>
  </si>
  <si>
    <t>ES_Armazenamento</t>
  </si>
  <si>
    <t>ES_Dispositivo</t>
  </si>
  <si>
    <t>ES_Equipamento</t>
  </si>
  <si>
    <t>VE_Tubo</t>
  </si>
  <si>
    <t>VE_Conexão</t>
  </si>
  <si>
    <t>VE_Válvula</t>
  </si>
  <si>
    <t>VE_Acessório</t>
  </si>
  <si>
    <t>VE_Bomba</t>
  </si>
  <si>
    <t>VE_Armazenamento</t>
  </si>
  <si>
    <t>VE_Dispositivo</t>
  </si>
  <si>
    <t>VE_Equipamento</t>
  </si>
  <si>
    <t>Pluvial</t>
  </si>
  <si>
    <t>PL_Tubo</t>
  </si>
  <si>
    <t>PL_Conexão</t>
  </si>
  <si>
    <t>PL_Válvula</t>
  </si>
  <si>
    <t>PL_Acessório</t>
  </si>
  <si>
    <t>PL_Bomba</t>
  </si>
  <si>
    <t>PL_Armazenamento</t>
  </si>
  <si>
    <t>PL_Dispositivo</t>
  </si>
  <si>
    <t>PL_Equipamento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</si>
</sst>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9"/>
      <color rgb="FF777777"/>
      <name val="Open Sans"/>
      <family val="2"/>
    </font>
    <font>
      <b/>
      <sz val="6"/>
      <color theme="1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rgb="FFCC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1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5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5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6" fillId="16" borderId="8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8" fillId="17" borderId="10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2" fillId="19" borderId="8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11" borderId="1" xfId="0" applyFont="1" applyFill="1" applyBorder="1"/>
    <xf numFmtId="0" fontId="5" fillId="12" borderId="1" xfId="0" applyFont="1" applyFill="1" applyBorder="1" applyAlignment="1">
      <alignment vertical="center"/>
    </xf>
    <xf numFmtId="0" fontId="5" fillId="12" borderId="6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699CEE22-F082-4391-AD16-468A31C36AE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207399A8-0861-4FFD-91F9-7DECD7BCE6B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C37F13DB-A331-45F8-9273-E90CA299BCB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23B7B651-282C-4180-8C15-2EB855A4E62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16F9A242-3931-48BD-8F2A-111C8ED7567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18E6E492-E5D9-4BE9-865B-2E833B05304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31FA84C4-F6DC-4F24-91F0-AFDACBA1C51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00E6453B-2EF0-43CB-A0C0-452EAD8044B5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8CA3DE3-728F-4F41-AB6F-96859B72A49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7602952F-A688-4C42-8AE9-80C35B130FE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81D85BE9-EC2D-401B-A525-C6B8B6BE71B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559D963-E856-48D5-9D2B-5249A965D60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89635178-296A-43CA-B4AE-E4728814521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0B703A5-F530-445D-B20A-1877564F57D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0C913978-65E1-4741-8A0B-5720B260DD0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9554CBBB-D05C-4D41-B9D7-6757E829953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6B664A2-53F3-40DD-A688-FE6666429A2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F48842FF-EB3F-45A3-A4F8-388FBBD0EB8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5EAF4D29-4FE9-4635-83D9-0D1EA430FFF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0A87621-EDE3-45D6-B822-90CBBC2BFC0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C2FE95B9-9126-44B8-AC3A-CEAC69763E35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190FFE60-C908-41E5-9963-50F96CED9E4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508810D-9353-42D8-8A9E-A94C102AD04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4359C120-0B21-4A24-BFEE-1904A884A5A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2E236C34-FC92-45ED-8045-460F5422F22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3EE5EBF0-FACA-4868-A407-9B618AB3664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1C9A63B1-9F90-4001-8D31-5D4BADC93E2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187B6F5C-008B-48C1-9932-36F52E0755D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16C662F-C59C-4B98-AC30-83F80D0B933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E85BE5DA-920C-4F80-992B-873CC192181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1F21AD50-93E2-4820-8B8B-98D0B581C05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5665DFF5-A855-423C-AF54-AA0DE8202FE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88BDEC48-E862-4323-B3DD-2719E5F90C8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2FC291C1-8889-4AC4-9236-2DAF00FE23A5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AE779D6F-FD08-42F6-B491-02B96FD9ECD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430D73E6-F542-4437-90A5-881BEC39E6B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8FC3C5C8-796A-4564-8F9A-8FE9AA2C258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461809C5-D8BA-45ED-938E-22E48CDD3E0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58B70C8D-5A59-4C3C-A476-B272D77261A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7DB9370-899E-428C-B10E-8866964BD46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C96E1B5-190C-4579-A13C-028D37E3D5B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B5B4F106-7BF5-48F0-87CE-29F3BEF6298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EC4A8FA3-19E1-4CEC-98F5-C31BB72EEE5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2D9DCDFA-1491-4F65-A458-F6B1E60F75D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83CEB494-F3F8-490D-965E-39F5D5C982BA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FE0DBE18-FC29-42E3-8ECC-3870E154FE8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40A85596-4A28-4788-AF84-8227747BCB3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06AD5834-33AC-4FF2-BBA9-7E0D6F2EADB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FD59D09D-CAF0-44BC-A7EA-16D6953CE3F5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CC89208C-8238-4CA7-B048-AB4F68901A6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E38A6669-9993-4F39-A1E2-FB1529187BD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1D1B8685-C999-45D1-B4BA-81024EA2400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C1147879-7E7D-448B-A342-C69D8E76435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A0D1053-C4A6-4E62-9E03-94125CD247A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B5E0C6A6-D232-4F8B-989A-389FA74319AA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252F5792-E2F0-4004-A7F3-92855306E36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039F5BB3-87C3-40F0-B280-E74A4C00FC5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691E5C5-E029-4E1D-9A54-00945C64122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93BC872A-F654-4FCC-9555-EEAF1505DF7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A216EEC2-EC97-43E3-9B76-F004CC28612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BD5C5F48-F60A-4DE4-AAA2-852879C3E53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355B64FE-2815-41FE-B87E-C4CA92F5333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38003EBD-FA9A-47B9-A0B7-71DC62C2BF6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EFC8C07-9EE9-449B-A8A4-C56B47E66C6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C4D774C-073D-4146-8BF5-F8D020FAE22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6BAB3E97-BCF2-45ED-B019-8B1DD4FC09B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52355EB-E64D-4D6B-B6BC-ACC99AB10EF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48CEC6E1-F5FC-4286-81F4-1A723734489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F1D879CA-0561-4416-A758-B8CBFDE00E3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A393F27D-60E6-4CFA-B329-A9670683F7E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1EA61A4A-2431-40B7-8977-44403342355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C5190B4A-B149-40F3-BD84-D2C1FF7547B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CF0DE0A3-4BAD-461A-B00E-B5B1D8B8940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978E4C35-5C84-4684-8E18-27FF5B0D87A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1B335C67-F122-4CFA-8ED8-953917C3ACA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80ACC40C-1EA3-4C9C-9591-3814FC9FB04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B20F29E2-D2E6-452B-8D6F-754F31C2FB2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B51B77C9-3B45-4F73-BBFF-8C351505643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611B0D77-704D-4A2C-AB6E-258C4ED4EAD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E026E35-3C34-4DC9-A56B-BDD173B0A39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608BD680-D1E3-4BF8-8318-EA52873BE94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318126EA-553F-499C-BC20-A008631D74F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99F817B7-04CA-4BBE-89A8-06C3A386D7F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05E971D9-4FD9-47A1-9452-DD2228859AE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A2FB672-9605-4F29-B730-0B53CAEC7C2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08D90A27-1674-451E-B15A-698B32ABD50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990C5A0F-37F1-4222-AA8D-23A369C2B28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AE748B84-CA92-414E-9AE3-DCB13EA4436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8BE5FC5-AA88-42B0-8E02-55D03E5D191A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F101473F-B4FA-449C-BDFD-1B57DBA3159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0D1CC913-9A07-4FFA-9904-6A5CF753091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BDFA53F5-E942-4DC0-8602-9546D7AA4C4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3D609ABE-8B27-4B85-A4CC-192E2FF10AE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AF42832A-294E-4854-8878-13EB9A56B535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065513D6-916E-4DB1-B701-AA383BA1AA9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9BE52CE6-1B79-47BA-900D-3068B783AF5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E385119-D1A2-4118-9019-2C697606F4B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D3DC24C5-DC7C-4D57-B886-AEC0C39F17F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4C6AD106-C764-4E7F-9DD2-0344FEBB56B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99571E7A-576C-48ED-983F-CC0284816AD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EE358EEB-734A-4106-9E63-39DD03CF963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89FFEBCF-B67E-4B37-927B-B0AA98E4E0E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1329CE7B-2761-4414-866D-5A96CC48A55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C5AB15F2-E785-40CE-8B03-F61C6EF4E43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6181ECD9-2F23-4548-9B42-7D788289C42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F57AC5B6-BDCA-427A-80CA-C2D32A74F62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63B2317E-B46A-4448-997C-A970AC51605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B14A3C43-1EFE-4108-803F-643276CDEA2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A855E9ED-A87A-4476-AE5E-B71EAADA5D6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A7E23D46-2641-4E0F-9618-090AFF1CFD2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28842F3E-2F23-430B-AE98-862D497B298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FFEA1FEE-D4A9-4E47-8C6E-8499BA76986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1D0CE7E8-6A5D-4F30-886D-2FF38034BD4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6413590-2F01-4D6C-A280-2514D5A8F85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1383E65D-69E7-41E2-B4F5-EC0B1B653A7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0D4B2890-8495-4AAB-AB1C-560D5A1ED8C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5205159C-1E6A-436F-B85F-627736F36CC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5A6F18F4-CAFF-4FFE-8CAB-A601E8CEAB2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766C9C1B-5FA3-487A-90A8-70D49AE6868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3F430632-AD1D-49C0-990F-BF660B40CB7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AACA4FF6-1961-47E3-AC1E-0DBCFFD48E7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E24D72F8-755E-460B-8BFE-B342DAE8CA3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CE380792-76B1-4060-88C9-CDA8C2AAAAF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32F2BC0D-D9FA-4290-B88A-256ABA9671A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0B6AE28B-C9BE-475A-B40D-49A82124C0D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AB27DB44-A3E8-4958-AE00-5C9B096A4E8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34F3ED5B-4F02-4761-AA44-3692F5034DE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6F10F4E9-8F95-45AC-B871-C9E2815C149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C54D85C-72CB-4291-8A49-C52B14EDA56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BF27C9B1-34B9-4C2D-A508-247BE98CD36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C99B9F5B-2410-46C6-A2A2-C45155B2084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075DBAD8-7FD6-4614-83FA-D278D50B277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9BFD1DB0-544B-464D-8140-1AA7995BEB6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31142141-BFD3-43AB-9FE8-AEBC11FA1AF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969B687B-4357-4297-9090-ED08A9B0463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D68D3402-CA6D-412A-86C7-472D1B32FFD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41398645-D878-4855-85D9-55C378C48CA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21E0358B-38C5-416D-B392-4F53DAEA106A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526DD972-4A4E-40E0-AC46-DA37827D037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C8A2AE07-372B-4097-A68E-373907A1694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34186714-3A0F-43C4-8545-43C5ABACC28A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776E569E-6552-4DF8-94E2-ECE9E950597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9BB9E80C-AE28-493A-9972-2B452C75039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93472814-F540-4415-B84D-4C288FC1195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F13ACECD-40CF-475E-8E5E-55D5553A4F3A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C8D63E05-E763-4F6A-BA51-8514FCFA9A2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577D43CF-A7F6-4861-95D0-33E4E3CB1A3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1B85CEF6-B9BA-497A-BD50-BCEFF37BFB2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EADD6C58-32D9-482E-819B-C2379FCD61C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E97A4FD2-09F9-4C15-A4BB-BF2C5A47B00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2E92A05E-A8BE-4898-BC49-2AEA7AAD198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706DC6DB-566B-46DC-8052-A14B25A02BD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6F3AFDF4-6D6A-40C1-8E50-A78535BD6E7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F7ECFF02-E6D3-4DAA-A739-68656AEBA765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6D449728-30AB-420F-A4D3-82DD39CD70C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CE3EA8D0-A93D-4D1D-AA07-F5E0F30054F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BE13ABC1-ABED-456B-B5DF-D2D65EB5E96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C0109EED-52A7-49E2-84BE-A815BEA6634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0C96B96F-2F79-4877-AD0C-92DA278D301A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8FC7B2-6759-4267-9AA3-9C487209BA1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AEFEBF60-2C0B-4DBD-856F-099364B3C0D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96C308A6-3DEC-4C71-AF7E-9078A5170DA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FA6C7947-3A4A-41E1-A96F-928065C753C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625EF078-E2BF-4829-B403-E29D71A0AF0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83BC91AD-A7EC-4551-8BE2-4808CE98611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4AD1BCB1-87E1-48F9-86B1-636067ECC42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EAA1A66-802A-4E2D-8EF9-753F839BCB6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62D80DC-2322-4195-98C5-CB2DEA0DD34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FC474A8D-91C6-4509-86A5-74CB911EAD6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81661686-E896-4721-8749-FB87AA8F93D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8A0BB09-B3C0-4A07-9D57-082CCBB8E8E5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4423ACE-21C5-4F89-9074-2DAE62ACA40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B0604735-3770-47BA-AD21-34038DFBC5D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CE7F5943-9B1D-4B85-9E08-E538344CA69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5830BD6E-1411-4147-B30A-1FBEEE9849B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7A759CF1-E5BB-4B01-89D9-842FAD453C85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B89D48EA-0AF1-429B-BC49-24343151F85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33EA4F3E-E8C5-49B0-B8B7-8A97F63A874A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549B8DC6-A2BE-4DEA-99E9-351FC849D3A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8C766CB-76EC-44FC-BF20-5BC90C72B12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0ED891D5-3EBA-432A-A498-8116D534B24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4C1BA927-C84E-476E-BA0A-492536A7CE0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6784D5D9-6DE1-4E6E-AA60-5A8CD9F8466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B79CBFC-ACE9-4157-90E5-51E4B452494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6B8A1AE2-2858-473A-8A2D-07F67B7159F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FF7D8C4B-9CC7-4D71-9497-C40ADAACB0F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B348ACBD-0342-4128-B6B6-BCBCC377D16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121FF75E-EF2E-42B4-B5E8-22942D42E7E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C3074B49-D9F4-4473-AEBE-61F8ECDE12D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C9DB5E8D-CDBB-445A-A97D-9E70A33AB54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01431B5-ACD0-4BF1-B128-18AC89AFC70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C1145980-E049-4DE6-B702-C6514B8E174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71E9D14D-FBDD-485E-B188-E25F9AD51405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DB9B9313-6388-4C84-855F-C9BD1BA6FC6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1F43E34-44AB-485A-8ED9-A42CA115D1F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9F1980B-C233-4A4C-B172-E181C553773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385F0EAF-5AAA-4C2A-917A-C447E9FCA7B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9EF6D21-4081-439B-90CB-5A2AFE0B0E2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92CA0B5-BB52-4411-8CB9-622A82A9776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9CE61049-EB88-4AAC-A67E-D1DE81DDC72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A0FBB8A5-7523-4747-9449-DAADFD4FBE72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D4DF63E6-7421-439C-8AB2-87C35556FED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D4298670-71C8-4C40-BC9F-27610DA3CB4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D9E3D91F-878F-4D7D-B03B-42DDE917DEC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85251BBA-D56C-43F4-BAF4-8D5089DF0D6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50CA3310-48C9-409D-BE5E-20ADB98202B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7CB6536E-EA20-4808-A9D5-2B5B7A598D5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6AC04A6B-3398-41E6-A9E8-4F0ADD2C4AF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F7E626F5-A5B7-4BE3-AB81-37C29274CA7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E9A9A1E2-3551-47CA-9425-F664717E7C6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3677C618-FDE6-41E8-9EC7-3DE729262AD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C3D270A-49D0-4953-85CD-FC9F1890310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7F19589E-A072-4905-9EBE-D86FE1FAEC9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18D84F13-0C49-46F9-A1E0-B0056F212A1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5554A99D-D32C-4E1B-BBBC-741A8E538A6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57D6C135-8D69-476A-8B37-721130ECAEF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80A759E-C513-4B54-8FC6-52100791665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02BB380E-73F0-422E-B916-DCB8756E645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406D4382-7FFE-4FAA-AF69-88A6BC13008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9227B45-F24A-4766-AFB7-CEC6B6660DF1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384A4889-8DBB-440F-86AA-46D0E63EBCB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FB3D74A2-D236-4870-8337-3637FF9CE56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E3FEAC33-881D-4463-BB4E-71A8C3A9812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4BC655B3-5121-4183-9AB1-AB2540CE36C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C3E94D79-BD68-47DA-AF01-73066E1C187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62AE38FE-E09B-493C-9FCD-0A3CE90696A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25792F0C-9B49-43F2-983A-D9B9BDA697F0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E043DBA5-C4D4-457A-93D7-50BFF6AA5BAE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2FD407B2-26DA-42D7-B6AA-E873745A85B3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C6572C4C-B7C0-4C43-9583-210C8B4DCC9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45C420B7-A36A-4DB1-AF95-9AD05E705B36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11B3C04-F8BF-46CB-B7B8-6D50E3A985C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569FC42-12A1-4D71-A6FD-CCBD33EB0C6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1A79EFEC-C988-43EA-BFC8-F7214939726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0F9246C8-AF21-4DC0-82CB-E4F8147E442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9D472F50-81B6-49DA-BC7B-08BE770F89FA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B6AC3B7-79FA-4FDA-B74A-AEC5DBBA2D3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CBED3D59-AB62-4253-AEE8-2DC448D7566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D0E715FC-6875-4D58-8892-2B3D7DFBEBD8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217A9CFE-718B-436F-BEC9-5777F4A3546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443BB230-D063-4EC2-810E-D1BB3DC9BA15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56497A07-9034-4E15-B49B-7BF49B0C731F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DFC84AD7-D1F5-41CA-9F07-1D9C67BE255A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8D2294CD-0A22-4901-80E2-D6292FD06C0A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12837075-9628-4E42-8659-074F5224F68D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D1F04FBB-A3C5-4808-94AF-3806F6D3EE6B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F091179A-5B11-44ED-B8F0-A543171DE834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2242DA-C3BD-40FC-A0AB-83A765B08229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CA9AA1F7-6B1B-47BE-8985-B39C69E3B4BC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58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17CA1B97-6795-436A-80FE-1A66A9C77BE7}"/>
            </a:ext>
          </a:extLst>
        </xdr:cNvPr>
        <xdr:cNvSpPr/>
      </xdr:nvSpPr>
      <xdr:spPr>
        <a:xfrm>
          <a:off x="565484" y="5370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03E51589-688C-4E17-999E-E204FFDD09B9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981F2119-32EF-49E8-A48C-ED7A2F6FB95F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C9DD0C37-4F72-4315-AEE3-C1987B3F252F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FE15B5B8-C467-4992-BF31-45AEEA2EDC6E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D629224-C982-4ED4-A392-510114775738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79217A6-8A02-4129-8694-447343000ED0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1B68C19D-1EA8-4C6D-8880-C25DE58A5D9C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B9DD3385-DEE1-45FA-B969-08AAAEB86880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59197F65-ACBD-490E-BB8A-FB5DD2B6A148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73C32CB-0019-4D6B-B80C-0D6848F38E54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AFA9A70A-63C6-4099-9E0E-59FA10AFCD2B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32DDCA66-F167-4BFA-83A5-7138FDE38799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C36D4CD9-A95F-4076-B721-D638F7898FBA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E19F87F5-4BA9-4CBA-81EE-390012D4A9D9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4CCC0F81-973F-4FDC-B61A-D5EFCF9F0ECC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D0B7B4D4-7962-4053-95B0-49EF0CA9513F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B2845813-40F8-4E65-B4F1-20449BC43F2D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DACB8FA0-EBAA-43B6-BD10-E3DE0BD18088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80FE504-42A9-4AAB-8F97-171E10FF7DA3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1B8487CD-7608-46AD-81AE-7500F64110AC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7E9136F6-95F6-4126-920A-641457727066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27A148E1-5F58-42DD-B996-11EE016AD3BC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4158C6C-9682-4A52-A3FD-4EAB24C71E4B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F044BC98-D385-4052-8BD2-F9F0FF8047DB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F00361B6-0BD7-46BE-A363-63D9EAE8D634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D419DE64-1606-4811-83D1-62D80754065F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FD49728E-18AA-45A0-828A-CA8AF8FFC7E1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06D2A1BF-52B3-48AF-A267-18613A2B267E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D85C4FE4-0F2A-4C7C-8693-AD9587E861AE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71FC9491-1722-4F95-BAC0-2307069BC862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EB6C800B-CE61-4FF8-911A-44933AB8CD48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D1A528E5-86F7-4911-BE01-0AC5807921BA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BD91D988-9268-45D4-B6FD-780BB624BB0F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C6F1A91D-5982-4604-B9AA-EAB096FF78F2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76D9C0E0-42E1-4917-98EF-DBA3413D52AF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BADE5365-0178-449B-90E9-3DE37A9DED66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31DB7373-6B32-448F-8A89-25CFF071B2B1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6F937731-5DB2-445E-BAA7-9F8134365C0A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FF5E1F83-BFBF-4E69-A917-E64188ED7307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6F747E6D-A23D-4AC0-98BA-6DF15327EE2C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55DFC6EB-643B-4B66-9E2D-D930959B2C8F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8E10EE32-1489-44D7-A66C-B36D3ADF057C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3769C28D-4F68-4DEA-B109-0F615459912A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43E19024-EBF8-4B7F-8540-873D16564239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326D7ACD-3A20-4130-BF63-B9D8FAAD56B1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91AA2E2C-D4C7-4A45-95EA-18D367D3FFF5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56154172-4DA7-4295-898F-4B9F960D1029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FF630C4F-7BD7-4B1E-84AC-2268C201EB89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4259FA07-168C-4A82-ABD7-574E3A493C2B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A5AB06E2-DCC1-49CD-AEB8-CB0645100329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A6D5C1E-4D06-4BCD-91E8-60AD153EC3FB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66C6AF2C-DECB-46C0-84C0-BBF165841312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4DE91D01-EF70-46A7-A6F2-EB0D838C4A0D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3D44983C-C623-44AE-BDD2-08433447EADC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95470EC-5F61-4D43-B718-E063B086F3C4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9EE9A61B-55CB-4FF0-A210-409789CDC18A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D92DE59B-AB19-445B-8E68-674B6C0A9DD3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7C81DCC3-BDB5-40FE-A640-9FB80F1B622D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8FE86C36-E131-4EE3-BC07-F24419ECB5FA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1F03550E-1799-4145-9F50-67F76E84C40B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9048D550-07FA-4E94-B6B2-5E71EE2B068A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647ADFB7-E197-4334-8A94-A3DC94D84D05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193C1D53-BBA0-4752-A393-4A2CC39BEBF3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64BCC20A-756B-42A3-B128-B2CF03E4D00A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FDDAFBC-8DEE-4892-BA0F-1D41C8C3FD23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8CE6C4BF-42A6-453C-A87D-3E0DCF75E068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457A277-00B2-4E24-9F54-4D9242B5B41C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8922727F-19D2-42A2-8A90-10F1A45BF26F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E3CD2CD7-856A-4078-AB81-DACC8BF3281C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BCA61DC8-B140-418F-BD32-69C55AD8934F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E98694FB-BDF2-451E-8E3C-77F629C50193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396E3C57-8496-4414-9901-1F02D9A2C319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4FADCF58-FDE1-47F3-B52B-0B3E79C63019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0CAACCF7-3D84-4363-B5FE-E9696385E7F9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58D6B63E-9BB4-488A-A8E9-C6DD9603CB48}"/>
            </a:ext>
          </a:extLst>
        </xdr:cNvPr>
        <xdr:cNvSpPr/>
      </xdr:nvSpPr>
      <xdr:spPr>
        <a:xfrm>
          <a:off x="565484" y="5570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29F1EE61-05AF-41CB-B6F0-F7E3CC8AD556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F129D8BB-3644-4389-B1F2-4A40DBEC4710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5E80A7CC-7CCD-49E5-9985-5E68F1974C62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8B2E8ECA-B3EE-48A7-8F3B-1322CA6E5F9F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FF84B3B3-F0D8-478B-90A3-D77BFFCF6E56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CDCE70EA-CA72-49BF-BB30-C118965F50F2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17C5CB82-ADED-4722-BF06-884846CE8AC0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8FA5270B-E989-4F9E-9E78-2BD653C5DC2F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FD2C56EA-EBCE-4A99-A9FB-74BC5772164A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0268C5C8-AAC1-471C-87FD-F8591F02DBF1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EAEE722F-326E-4022-837C-3A7B53CCF85B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C26399FA-0E81-4A7B-81C0-4D29445EF967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2CCF8657-6651-425C-A466-3872113BF29A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00DDD7F9-7FC8-417F-A093-BEFF79FDAF2B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D476E805-A893-4652-91E5-B547E11FB3AF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78696110-D72E-45CE-9ECA-B8127A40C178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BE1E6009-06A2-40A0-A3D6-9336D3862204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084CFC4E-AA40-4945-AAE0-A552CD722755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4352B8F1-938C-46F0-9618-BE2AF2AD1F35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D3D49AFC-08F8-4E07-AEA9-5F62F3D699B9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33B2BB78-14FA-4A12-86CF-B212B1E78420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ED140BBE-63DF-479F-B78F-25A082605AD9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442AA7FD-948C-437E-AEE2-B2DCDED5677A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8C9F95C9-4B2A-47DC-BFCC-389BBD20F33D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0BAEB9F5-21D6-418F-BAA4-15DF5FF5E7A3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762E62A-3F7B-4F71-ADAA-55A1A9B43E74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560C6E10-5D03-41F5-8EF6-F6277D2E5795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BC38B301-9B9C-40AD-8F96-7049E59BDC37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BF613899-4312-4CD5-AB37-94B5B603A256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39C9EA7D-DFD7-452C-999C-0C1295C0DD0A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F698347-6F68-40F4-AC82-75BA8ECACDC4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CFC7CC38-9D53-48A5-B90A-9A66BB821E26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BB7BBA5E-755F-42E7-B44A-2B80A604B8B9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549D7804-85EE-44A0-83D3-F2B319E9B2BE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0EC09F99-2539-4697-9005-65EB18025C9A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985A2BC6-35D3-4589-9225-C140A87B5ABA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2CD63FA-6EE7-43EA-87A0-B01D5869953A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469B0AB0-BD8A-43BC-8707-301E6FE05621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963FD218-6427-44B8-A20D-2F9093AAD84D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1100F142-DEB1-4E9C-877F-946706D60E33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8FDE3B25-0606-4C7A-A352-A2D8CC18EBAF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310256AE-9AF5-439D-8143-CA7C9FFF05EC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46E88712-6E6B-4817-B753-935E8BBF043E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87A4DBC4-59A0-43D7-BE71-B03466AEBD97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879B8B32-6D68-4D12-924B-C554987BFD7D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C0F4AC20-7750-4FD6-8A30-D47709682981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CDFB0034-E237-4AE1-9A8E-6B84629AFB7C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628ABBF-385E-48DF-9BC6-95A848F12A6D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44ED2468-AB18-47E1-8A06-C43D23BEFC23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59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F10C7C7F-95FB-4202-BEE5-36C9FE89E392}"/>
            </a:ext>
          </a:extLst>
        </xdr:cNvPr>
        <xdr:cNvSpPr/>
      </xdr:nvSpPr>
      <xdr:spPr>
        <a:xfrm>
          <a:off x="565484" y="547035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66" totalsRowShown="0" headerRowDxfId="82" dataDxfId="80" headerRowBorderDxfId="81" tableBorderDxfId="79" totalsRowBorderDxfId="78">
  <tableColumns count="21">
    <tableColumn id="1" xr3:uid="{CC4C2CFA-E67E-4336-9BB5-CC95CE209F3A}" name="1" dataDxfId="77"/>
    <tableColumn id="2" xr3:uid="{1E85198B-B82A-4617-B922-C6524B07278C}" name="Raiz" dataDxfId="76"/>
    <tableColumn id="3" xr3:uid="{14BB3795-364E-4135-B30F-1536628A0684}" name="Super_x000a_Class_x000a_2" dataDxfId="75"/>
    <tableColumn id="4" xr3:uid="{CA86440C-110D-4B26-BA53-58A3B612699A}" name="Super_x000a_Class_x000a_3" dataDxfId="74"/>
    <tableColumn id="5" xr3:uid="{CFB6B167-F9A9-4C59-BF78-469C27143A56}" name="Super_x000a_Class_x000a_4" dataDxfId="73"/>
    <tableColumn id="6" xr3:uid="{E9EB2A4A-1C2E-4684-B37C-2B4423D70D33}" name="Classe_x000a_5" dataDxfId="72"/>
    <tableColumn id="7" xr3:uid="{25899769-1F4E-4DCE-A55D-78DB109775E4}" name="EquivalentTo: _x000a_Raiz_x000a_Condições _x000a_necessárias" dataDxfId="71"/>
    <tableColumn id="8" xr3:uid="{60348FC7-7AFD-4399-9633-F8CDCC05E245}" name="EquivalentTo: _x000a_Classe2_x000a_Condições _x000a_necessárias" dataDxfId="70"/>
    <tableColumn id="9" xr3:uid="{392CCFD9-6E98-49E5-B2DB-7DC015141A7A}" name="EquivalentTo: _x000a_Classe3_x000a_Condições _x000a_necessárias" dataDxfId="69"/>
    <tableColumn id="10" xr3:uid="{DE6C2295-D3C1-4B68-B910-8BAEB1BAE01F}" name="EquivalentTo: _x000a_Classe4 _x000a_Condições _x000a_necessárias" dataDxfId="68"/>
    <tableColumn id="11" xr3:uid="{65DCB7B6-4238-4427-B02F-3BEF502BF71B}" name="EquivalentTo: _x000a_Classe5_x000a_Condições _x000a_necessárias" dataDxfId="67"/>
    <tableColumn id="12" xr3:uid="{8BA2A6D5-A321-435C-B6FE-29DC62E231F0}" name="Anotações _x000a_de ajuda_x000a_Classe 1" dataDxfId="66">
      <calculatedColumnFormula>_xlfn.CONCAT("", B2)</calculatedColumnFormula>
    </tableColumn>
    <tableColumn id="13" xr3:uid="{51FC484F-3B93-4E17-A843-F396271D4F5D}" name="Anotações _x000a_de ajuda_x000a_Classe 2" dataDxfId="65">
      <calculatedColumnFormula>_xlfn.CONCAT(C2," ")</calculatedColumnFormula>
    </tableColumn>
    <tableColumn id="14" xr3:uid="{7D506B35-635A-421F-9FDF-F5A47788A209}" name="Anotações _x000a_de ajuda_x000a_Classe 3" dataDxfId="64">
      <calculatedColumnFormula>_xlfn.CONCAT(D2," ")</calculatedColumnFormula>
    </tableColumn>
    <tableColumn id="15" xr3:uid="{43516DA5-EE35-4A99-A73B-6E2C92F2BE17}" name="Anotações _x000a_de ajuda_x000a_Classe 4" dataDxfId="63">
      <calculatedColumnFormula>_xlfn.CONCAT(E2," ")</calculatedColumnFormula>
    </tableColumn>
    <tableColumn id="22" xr3:uid="{4E2C6E2F-FBDF-486E-9FF7-21C4D4B18283}" name="Anotações _x000a_de ajuda_x000a_Classe 5" dataDxfId="62">
      <calculatedColumnFormula>_xlfn.CONCAT(F2," ")</calculatedColumnFormula>
    </tableColumn>
    <tableColumn id="16" xr3:uid="{BFC47198-B351-4C32-9E17-77914984F825}" name="Anotações _x000a_de ajuda_x000a_Conceito" dataDxfId="61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60">
      <calculatedColumnFormula>_xlfn.CONCAT("Consultar  ",S2)</calculatedColumnFormula>
    </tableColumn>
    <tableColumn id="18" xr3:uid="{627A170C-2776-424D-823A-86498C9B9FEC}" name="Anotações _x000a_de ajuda2" dataDxfId="59"/>
    <tableColumn id="19" xr3:uid="{36A56800-FCDE-46C6-9DD3-AC3ADDFE99D1}" name="Anotações _x000a_de ajuda3" dataDxfId="58"/>
    <tableColumn id="20" xr3:uid="{ADAFA88C-78DF-4CAA-AFA5-4B2FE34D2B95}" name="Key" dataDxfId="57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56" dataDxfId="54" headerRowBorderDxfId="55" tableBorderDxfId="53" totalsRowBorderDxfId="52">
  <tableColumns count="21">
    <tableColumn id="1" xr3:uid="{4F26C7F2-7D06-40CB-B848-F667194D9647}" name="1" dataDxfId="51"/>
    <tableColumn id="2" xr3:uid="{F921A453-730B-4AC8-852C-EFFDCF030CCA}" name="Disjunta 1" dataDxfId="50"/>
    <tableColumn id="3" xr3:uid="{23BEAC2C-6ADF-4C5A-B64D-4A2189CA8ACD}" name="Disjunta 2" dataDxfId="49"/>
    <tableColumn id="4" xr3:uid="{21B9136C-D0D8-484E-A2BE-E4977101D4DB}" name="Disjunta 3" dataDxfId="48"/>
    <tableColumn id="5" xr3:uid="{1A43957A-CCF1-44E5-BCCD-13F81C3A45EC}" name="Disjunta 4" dataDxfId="47"/>
    <tableColumn id="6" xr3:uid="{25855431-7914-4676-BDEF-21EDC5AEA531}" name="Disjunta 5" dataDxfId="46"/>
    <tableColumn id="7" xr3:uid="{B9C6D84B-4C90-464D-8249-79E106486DD3}" name="Disjunta 6" dataDxfId="45"/>
    <tableColumn id="8" xr3:uid="{F3E92F9C-C39B-4C1E-85C9-15118FEFA66F}" name="Disjunta 7" dataDxfId="44"/>
    <tableColumn id="9" xr3:uid="{3CC69936-B860-4ABA-AA56-15BBA0C1C3F5}" name="Disjunta 8" dataDxfId="43"/>
    <tableColumn id="10" xr3:uid="{3FB0F5C3-9FB7-46C3-8C1A-CE12E425D658}" name="Disjunta 9" dataDxfId="42"/>
    <tableColumn id="11" xr3:uid="{5D16196F-CC26-45A8-8B0C-4607A903F65A}" name="Disjunta 10" dataDxfId="41"/>
    <tableColumn id="12" xr3:uid="{41A23864-2363-4896-9F54-55AC6CFCE6CD}" name="Disjunta 11" dataDxfId="40"/>
    <tableColumn id="13" xr3:uid="{DC03A272-46F6-40A7-BA62-43D8BD6241CC}" name="Disjunta 12" dataDxfId="39"/>
    <tableColumn id="14" xr3:uid="{3C362C12-0371-4E21-9F34-4F9FCD93495D}" name="Disjunta 13" dataDxfId="38"/>
    <tableColumn id="15" xr3:uid="{07396994-8990-4C41-96A2-BAB03ABDB677}" name="Disjunta 14" dataDxfId="37"/>
    <tableColumn id="16" xr3:uid="{A03247BB-A7CD-4588-AD22-F4D4AA18275C}" name="Disjunta 15" dataDxfId="36"/>
    <tableColumn id="17" xr3:uid="{875CA327-F02E-49D1-ABB5-F3413E63868F}" name="Disjunta 16" dataDxfId="35"/>
    <tableColumn id="18" xr3:uid="{6843B603-EBBA-43D1-8F1B-214357E4C544}" name="Disjunta 17" dataDxfId="34"/>
    <tableColumn id="19" xr3:uid="{08263685-78DC-449B-9B4F-5565A721B82C}" name="Disjunta 18" dataDxfId="33"/>
    <tableColumn id="20" xr3:uid="{C3656408-6EB9-4B43-8A8E-4D686919DD2A}" name="Disjunta 19" dataDxfId="32"/>
    <tableColumn id="21" xr3:uid="{4D5BB609-CA03-4420-BBFE-E94235011FEA}" name="Disjunta 20" dataDxfId="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66"/>
  <sheetViews>
    <sheetView zoomScale="190" zoomScaleNormal="190" workbookViewId="0">
      <pane ySplit="1" topLeftCell="A2" activePane="bottomLeft" state="frozen"/>
      <selection activeCell="G32" sqref="G32"/>
      <selection pane="bottomLeft" activeCell="E3" sqref="E3"/>
    </sheetView>
  </sheetViews>
  <sheetFormatPr defaultColWidth="11.109375" defaultRowHeight="8.25" customHeight="1" x14ac:dyDescent="0.3"/>
  <cols>
    <col min="1" max="1" width="2.109375" style="1" bestFit="1" customWidth="1"/>
    <col min="2" max="2" width="6.109375" style="3" bestFit="1" customWidth="1"/>
    <col min="3" max="3" width="8.33203125" style="1" bestFit="1" customWidth="1"/>
    <col min="4" max="4" width="10.88671875" style="32" bestFit="1" customWidth="1"/>
    <col min="5" max="5" width="10.33203125" style="32" bestFit="1" customWidth="1"/>
    <col min="6" max="6" width="14.109375" style="3" bestFit="1" customWidth="1"/>
    <col min="7" max="7" width="9.44140625" style="8" bestFit="1" customWidth="1"/>
    <col min="8" max="11" width="8.33203125" style="8" customWidth="1"/>
    <col min="12" max="12" width="7.5546875" style="3" bestFit="1" customWidth="1"/>
    <col min="13" max="13" width="8.33203125" style="3" customWidth="1"/>
    <col min="14" max="14" width="7.6640625" style="3" bestFit="1" customWidth="1"/>
    <col min="15" max="15" width="10.5546875" style="3" bestFit="1" customWidth="1"/>
    <col min="16" max="16" width="14.33203125" style="3" bestFit="1" customWidth="1"/>
    <col min="17" max="17" width="40.5546875" style="3" bestFit="1" customWidth="1"/>
    <col min="18" max="18" width="8" style="3" bestFit="1" customWidth="1"/>
    <col min="19" max="19" width="7.5546875" style="1" customWidth="1"/>
    <col min="20" max="20" width="7.5546875" style="3" customWidth="1"/>
    <col min="21" max="21" width="9" style="1" bestFit="1" customWidth="1"/>
    <col min="22" max="16384" width="11.109375" style="3"/>
  </cols>
  <sheetData>
    <row r="1" spans="1:21" ht="36" customHeight="1" x14ac:dyDescent="0.3">
      <c r="A1" s="24" t="s">
        <v>24</v>
      </c>
      <c r="B1" s="20" t="s">
        <v>2</v>
      </c>
      <c r="C1" s="20" t="s">
        <v>44</v>
      </c>
      <c r="D1" s="20" t="s">
        <v>43</v>
      </c>
      <c r="E1" s="20" t="s">
        <v>45</v>
      </c>
      <c r="F1" s="20" t="s">
        <v>27</v>
      </c>
      <c r="G1" s="21" t="s">
        <v>28</v>
      </c>
      <c r="H1" s="21" t="s">
        <v>29</v>
      </c>
      <c r="I1" s="21" t="s">
        <v>30</v>
      </c>
      <c r="J1" s="21" t="s">
        <v>31</v>
      </c>
      <c r="K1" s="21" t="s">
        <v>32</v>
      </c>
      <c r="L1" s="22" t="s">
        <v>36</v>
      </c>
      <c r="M1" s="22" t="s">
        <v>37</v>
      </c>
      <c r="N1" s="22" t="s">
        <v>34</v>
      </c>
      <c r="O1" s="22" t="s">
        <v>35</v>
      </c>
      <c r="P1" s="22" t="s">
        <v>33</v>
      </c>
      <c r="Q1" s="22" t="s">
        <v>38</v>
      </c>
      <c r="R1" s="22" t="s">
        <v>40</v>
      </c>
      <c r="S1" s="22" t="s">
        <v>39</v>
      </c>
      <c r="T1" s="22" t="s">
        <v>41</v>
      </c>
      <c r="U1" s="23" t="s">
        <v>1</v>
      </c>
    </row>
    <row r="2" spans="1:21" ht="8.25" customHeight="1" x14ac:dyDescent="0.3">
      <c r="A2" s="48">
        <v>2</v>
      </c>
      <c r="B2" s="49" t="s">
        <v>65</v>
      </c>
      <c r="C2" s="49" t="s">
        <v>110</v>
      </c>
      <c r="D2" s="50" t="s">
        <v>123</v>
      </c>
      <c r="E2" s="44" t="s">
        <v>118</v>
      </c>
      <c r="F2" s="28" t="s">
        <v>67</v>
      </c>
      <c r="G2" s="30" t="s">
        <v>3</v>
      </c>
      <c r="H2" s="30" t="s">
        <v>3</v>
      </c>
      <c r="I2" s="29" t="s">
        <v>120</v>
      </c>
      <c r="J2" s="30" t="s">
        <v>3</v>
      </c>
      <c r="K2" s="30" t="s">
        <v>3</v>
      </c>
      <c r="L2" s="25" t="str">
        <f t="shared" ref="L2:L33" si="0">_xlfn.CONCAT("", B2)</f>
        <v>Instalação</v>
      </c>
      <c r="M2" s="25" t="str">
        <f t="shared" ref="M2:M3" si="1">_xlfn.CONCAT(C2," ")</f>
        <v xml:space="preserve">Hidrossanitária </v>
      </c>
      <c r="N2" s="25" t="str">
        <f t="shared" ref="N2:N3" si="2">_xlfn.CONCAT(D2," ")</f>
        <v xml:space="preserve">SistemaDistribuição </v>
      </c>
      <c r="O2" s="25" t="str">
        <f t="shared" ref="O2:O3" si="3">_xlfn.CONCAT(E2," ")</f>
        <v xml:space="preserve">IFC </v>
      </c>
      <c r="P2" s="41" t="str">
        <f t="shared" ref="P2:P3" si="4">_xlfn.CONCAT(F2," ")</f>
        <v xml:space="preserve">IfcDistributionSystem </v>
      </c>
      <c r="Q2" s="25" t="str">
        <f t="shared" ref="Q2:Q3" si="5">_xlfn.CONCAT(SUBSTITUTE(L2, "null", " ")," ",SUBSTITUTE(M2, "null", " ")," ",SUBSTITUTE(N2, "null", " ")," ",SUBSTITUTE(O2, "null", " ")," ", SUBSTITUTE(F2, "null", " "))</f>
        <v>Instalação Hidrossanitária  SistemaDistribuição  IFC  IfcDistributionSystem</v>
      </c>
      <c r="R2" s="25" t="str">
        <f t="shared" ref="R2:R3" si="6">_xlfn.CONCAT("Consultar  ",S2)</f>
        <v xml:space="preserve">Consultar  </v>
      </c>
      <c r="S2" s="26"/>
      <c r="T2" s="26"/>
      <c r="U2" s="51" t="str">
        <f t="shared" ref="U2:U58" si="7">_xlfn.CONCAT("Hidra-key_",A2)</f>
        <v>Hidra-key_2</v>
      </c>
    </row>
    <row r="3" spans="1:21" ht="8.25" customHeight="1" x14ac:dyDescent="0.3">
      <c r="A3" s="48">
        <v>3</v>
      </c>
      <c r="B3" s="49" t="s">
        <v>65</v>
      </c>
      <c r="C3" s="49" t="s">
        <v>110</v>
      </c>
      <c r="D3" s="50" t="s">
        <v>123</v>
      </c>
      <c r="E3" s="50" t="s">
        <v>119</v>
      </c>
      <c r="F3" s="43" t="s">
        <v>66</v>
      </c>
      <c r="G3" s="30" t="s">
        <v>3</v>
      </c>
      <c r="H3" s="30" t="s">
        <v>3</v>
      </c>
      <c r="I3" s="30" t="s">
        <v>3</v>
      </c>
      <c r="J3" s="30" t="s">
        <v>3</v>
      </c>
      <c r="K3" s="30" t="s">
        <v>3</v>
      </c>
      <c r="L3" s="41" t="str">
        <f t="shared" si="0"/>
        <v>Instalação</v>
      </c>
      <c r="M3" s="41" t="str">
        <f t="shared" si="1"/>
        <v xml:space="preserve">Hidrossanitária </v>
      </c>
      <c r="N3" s="41" t="str">
        <f t="shared" si="2"/>
        <v xml:space="preserve">SistemaDistribuição </v>
      </c>
      <c r="O3" s="41" t="str">
        <f t="shared" si="3"/>
        <v xml:space="preserve">RVT </v>
      </c>
      <c r="P3" s="41" t="str">
        <f t="shared" si="4"/>
        <v xml:space="preserve">OST_PipingSystem </v>
      </c>
      <c r="Q3" s="41" t="str">
        <f t="shared" si="5"/>
        <v>Instalação Hidrossanitária  SistemaDistribuição  RVT  OST_PipingSystem</v>
      </c>
      <c r="R3" s="41" t="str">
        <f t="shared" si="6"/>
        <v>Consultar  -</v>
      </c>
      <c r="S3" s="42" t="s">
        <v>25</v>
      </c>
      <c r="T3" s="42" t="s">
        <v>25</v>
      </c>
      <c r="U3" s="51" t="str">
        <f t="shared" si="7"/>
        <v>Hidra-key_3</v>
      </c>
    </row>
    <row r="4" spans="1:21" ht="8.25" customHeight="1" x14ac:dyDescent="0.3">
      <c r="A4" s="48">
        <v>4</v>
      </c>
      <c r="B4" s="38" t="s">
        <v>65</v>
      </c>
      <c r="C4" s="49" t="s">
        <v>110</v>
      </c>
      <c r="D4" s="44" t="s">
        <v>121</v>
      </c>
      <c r="E4" s="44" t="s">
        <v>118</v>
      </c>
      <c r="F4" s="43" t="s">
        <v>50</v>
      </c>
      <c r="G4" s="29" t="s">
        <v>3</v>
      </c>
      <c r="H4" s="30" t="s">
        <v>3</v>
      </c>
      <c r="I4" s="29" t="s">
        <v>120</v>
      </c>
      <c r="J4" s="29" t="s">
        <v>3</v>
      </c>
      <c r="K4" s="29" t="s">
        <v>3</v>
      </c>
      <c r="L4" s="25" t="str">
        <f t="shared" si="0"/>
        <v>Instalação</v>
      </c>
      <c r="M4" s="25" t="str">
        <f t="shared" ref="M4:M11" si="8">_xlfn.CONCAT(C4," ")</f>
        <v xml:space="preserve">Hidrossanitária </v>
      </c>
      <c r="N4" s="25" t="str">
        <f t="shared" ref="N4:N11" si="9">_xlfn.CONCAT(D4," ")</f>
        <v xml:space="preserve">Componente </v>
      </c>
      <c r="O4" s="25" t="str">
        <f t="shared" ref="O4:O11" si="10">_xlfn.CONCAT(E4," ")</f>
        <v xml:space="preserve">IFC </v>
      </c>
      <c r="P4" s="25" t="str">
        <f t="shared" ref="P4:P35" si="11">_xlfn.CONCAT(F4," ")</f>
        <v xml:space="preserve">ifcDiscreteAccessory </v>
      </c>
      <c r="Q4" s="25" t="str">
        <f t="shared" ref="Q4:Q58" si="12">_xlfn.CONCAT(SUBSTITUTE(L4, "null", " ")," ",SUBSTITUTE(M4, "null", " ")," ",SUBSTITUTE(N4, "null", " ")," ",SUBSTITUTE(O4, "null", " ")," ", SUBSTITUTE(F4, "null", " "))</f>
        <v>Instalação Hidrossanitária  Componente  IFC  ifcDiscreteAccessory</v>
      </c>
      <c r="R4" s="31" t="str">
        <f t="shared" ref="R4:R11" si="13">_xlfn.CONCAT("Consultar  ",S4)</f>
        <v>Consultar  -</v>
      </c>
      <c r="S4" s="26" t="s">
        <v>25</v>
      </c>
      <c r="T4" s="26" t="s">
        <v>25</v>
      </c>
      <c r="U4" s="51" t="str">
        <f t="shared" si="7"/>
        <v>Hidra-key_4</v>
      </c>
    </row>
    <row r="5" spans="1:21" ht="8.25" customHeight="1" x14ac:dyDescent="0.3">
      <c r="A5" s="48">
        <v>5</v>
      </c>
      <c r="B5" s="38" t="s">
        <v>65</v>
      </c>
      <c r="C5" s="49" t="s">
        <v>110</v>
      </c>
      <c r="D5" s="44" t="s">
        <v>121</v>
      </c>
      <c r="E5" s="44" t="s">
        <v>118</v>
      </c>
      <c r="F5" s="43" t="s">
        <v>51</v>
      </c>
      <c r="G5" s="29" t="s">
        <v>3</v>
      </c>
      <c r="H5" s="30" t="s">
        <v>3</v>
      </c>
      <c r="I5" s="29" t="s">
        <v>3</v>
      </c>
      <c r="J5" s="29" t="s">
        <v>3</v>
      </c>
      <c r="K5" s="29" t="s">
        <v>3</v>
      </c>
      <c r="L5" s="25" t="str">
        <f t="shared" si="0"/>
        <v>Instalação</v>
      </c>
      <c r="M5" s="25" t="str">
        <f t="shared" si="8"/>
        <v xml:space="preserve">Hidrossanitária </v>
      </c>
      <c r="N5" s="25" t="str">
        <f t="shared" si="9"/>
        <v xml:space="preserve">Componente </v>
      </c>
      <c r="O5" s="25" t="str">
        <f t="shared" si="10"/>
        <v xml:space="preserve">IFC </v>
      </c>
      <c r="P5" s="25" t="str">
        <f t="shared" si="11"/>
        <v xml:space="preserve">ifcPipeFitting </v>
      </c>
      <c r="Q5" s="25" t="str">
        <f t="shared" si="12"/>
        <v>Instalação Hidrossanitária  Componente  IFC  ifcPipeFitting</v>
      </c>
      <c r="R5" s="31" t="str">
        <f t="shared" si="13"/>
        <v>Consultar  -</v>
      </c>
      <c r="S5" s="26" t="s">
        <v>25</v>
      </c>
      <c r="T5" s="26" t="s">
        <v>25</v>
      </c>
      <c r="U5" s="51" t="str">
        <f t="shared" si="7"/>
        <v>Hidra-key_5</v>
      </c>
    </row>
    <row r="6" spans="1:21" ht="8.25" customHeight="1" x14ac:dyDescent="0.3">
      <c r="A6" s="48">
        <v>6</v>
      </c>
      <c r="B6" s="38" t="s">
        <v>65</v>
      </c>
      <c r="C6" s="49" t="s">
        <v>110</v>
      </c>
      <c r="D6" s="44" t="s">
        <v>121</v>
      </c>
      <c r="E6" s="44" t="s">
        <v>118</v>
      </c>
      <c r="F6" s="43" t="s">
        <v>52</v>
      </c>
      <c r="G6" s="29" t="s">
        <v>3</v>
      </c>
      <c r="H6" s="30" t="s">
        <v>3</v>
      </c>
      <c r="I6" s="29" t="s">
        <v>3</v>
      </c>
      <c r="J6" s="29" t="s">
        <v>3</v>
      </c>
      <c r="K6" s="29" t="s">
        <v>3</v>
      </c>
      <c r="L6" s="25" t="str">
        <f t="shared" si="0"/>
        <v>Instalação</v>
      </c>
      <c r="M6" s="25" t="str">
        <f t="shared" si="8"/>
        <v xml:space="preserve">Hidrossanitária </v>
      </c>
      <c r="N6" s="25" t="str">
        <f t="shared" si="9"/>
        <v xml:space="preserve">Componente </v>
      </c>
      <c r="O6" s="25" t="str">
        <f t="shared" si="10"/>
        <v xml:space="preserve">IFC </v>
      </c>
      <c r="P6" s="25" t="str">
        <f t="shared" si="11"/>
        <v xml:space="preserve">ifcPipeSegment </v>
      </c>
      <c r="Q6" s="25" t="str">
        <f t="shared" si="12"/>
        <v>Instalação Hidrossanitária  Componente  IFC  ifcPipeSegment</v>
      </c>
      <c r="R6" s="31" t="str">
        <f t="shared" si="13"/>
        <v>Consultar  -</v>
      </c>
      <c r="S6" s="26" t="s">
        <v>25</v>
      </c>
      <c r="T6" s="26" t="s">
        <v>25</v>
      </c>
      <c r="U6" s="51" t="str">
        <f t="shared" si="7"/>
        <v>Hidra-key_6</v>
      </c>
    </row>
    <row r="7" spans="1:21" ht="8.25" customHeight="1" x14ac:dyDescent="0.3">
      <c r="A7" s="48">
        <v>7</v>
      </c>
      <c r="B7" s="38" t="s">
        <v>65</v>
      </c>
      <c r="C7" s="49" t="s">
        <v>110</v>
      </c>
      <c r="D7" s="44" t="s">
        <v>121</v>
      </c>
      <c r="E7" s="44" t="s">
        <v>118</v>
      </c>
      <c r="F7" s="43" t="s">
        <v>53</v>
      </c>
      <c r="G7" s="29" t="s">
        <v>3</v>
      </c>
      <c r="H7" s="30" t="s">
        <v>3</v>
      </c>
      <c r="I7" s="29" t="s">
        <v>3</v>
      </c>
      <c r="J7" s="29" t="s">
        <v>3</v>
      </c>
      <c r="K7" s="29" t="s">
        <v>3</v>
      </c>
      <c r="L7" s="25" t="str">
        <f t="shared" si="0"/>
        <v>Instalação</v>
      </c>
      <c r="M7" s="25" t="str">
        <f t="shared" si="8"/>
        <v xml:space="preserve">Hidrossanitária </v>
      </c>
      <c r="N7" s="25" t="str">
        <f t="shared" si="9"/>
        <v xml:space="preserve">Componente </v>
      </c>
      <c r="O7" s="25" t="str">
        <f t="shared" si="10"/>
        <v xml:space="preserve">IFC </v>
      </c>
      <c r="P7" s="25" t="str">
        <f t="shared" si="11"/>
        <v xml:space="preserve">ifcPump </v>
      </c>
      <c r="Q7" s="25" t="str">
        <f t="shared" si="12"/>
        <v>Instalação Hidrossanitária  Componente  IFC  ifcPump</v>
      </c>
      <c r="R7" s="31" t="str">
        <f t="shared" si="13"/>
        <v>Consultar  -</v>
      </c>
      <c r="S7" s="26" t="s">
        <v>25</v>
      </c>
      <c r="T7" s="26" t="s">
        <v>25</v>
      </c>
      <c r="U7" s="51" t="str">
        <f t="shared" si="7"/>
        <v>Hidra-key_7</v>
      </c>
    </row>
    <row r="8" spans="1:21" s="47" customFormat="1" ht="8.25" customHeight="1" thickBot="1" x14ac:dyDescent="0.35">
      <c r="A8" s="48">
        <v>8</v>
      </c>
      <c r="B8" s="38" t="s">
        <v>65</v>
      </c>
      <c r="C8" s="49" t="s">
        <v>110</v>
      </c>
      <c r="D8" s="44" t="s">
        <v>121</v>
      </c>
      <c r="E8" s="44" t="s">
        <v>118</v>
      </c>
      <c r="F8" s="43" t="s">
        <v>54</v>
      </c>
      <c r="G8" s="29" t="s">
        <v>3</v>
      </c>
      <c r="H8" s="30" t="s">
        <v>3</v>
      </c>
      <c r="I8" s="29" t="s">
        <v>3</v>
      </c>
      <c r="J8" s="29" t="s">
        <v>3</v>
      </c>
      <c r="K8" s="29" t="s">
        <v>3</v>
      </c>
      <c r="L8" s="25" t="str">
        <f t="shared" si="0"/>
        <v>Instalação</v>
      </c>
      <c r="M8" s="25" t="str">
        <f t="shared" si="8"/>
        <v xml:space="preserve">Hidrossanitária </v>
      </c>
      <c r="N8" s="25" t="str">
        <f t="shared" si="9"/>
        <v xml:space="preserve">Componente </v>
      </c>
      <c r="O8" s="25" t="str">
        <f t="shared" si="10"/>
        <v xml:space="preserve">IFC </v>
      </c>
      <c r="P8" s="25" t="str">
        <f t="shared" si="11"/>
        <v xml:space="preserve">ifcSanitaryTerminaI </v>
      </c>
      <c r="Q8" s="25" t="str">
        <f t="shared" si="12"/>
        <v>Instalação Hidrossanitária  Componente  IFC  ifcSanitaryTerminaI</v>
      </c>
      <c r="R8" s="31" t="str">
        <f t="shared" si="13"/>
        <v>Consultar  -</v>
      </c>
      <c r="S8" s="26" t="s">
        <v>25</v>
      </c>
      <c r="T8" s="26" t="s">
        <v>25</v>
      </c>
      <c r="U8" s="51" t="str">
        <f t="shared" si="7"/>
        <v>Hidra-key_8</v>
      </c>
    </row>
    <row r="9" spans="1:21" s="47" customFormat="1" ht="8.25" customHeight="1" thickBot="1" x14ac:dyDescent="0.35">
      <c r="A9" s="48">
        <v>9</v>
      </c>
      <c r="B9" s="38" t="s">
        <v>65</v>
      </c>
      <c r="C9" s="49" t="s">
        <v>110</v>
      </c>
      <c r="D9" s="44" t="s">
        <v>121</v>
      </c>
      <c r="E9" s="44" t="s">
        <v>118</v>
      </c>
      <c r="F9" s="43" t="s">
        <v>55</v>
      </c>
      <c r="G9" s="29" t="s">
        <v>3</v>
      </c>
      <c r="H9" s="30" t="s">
        <v>3</v>
      </c>
      <c r="I9" s="29" t="s">
        <v>3</v>
      </c>
      <c r="J9" s="29" t="s">
        <v>3</v>
      </c>
      <c r="K9" s="29" t="s">
        <v>3</v>
      </c>
      <c r="L9" s="25" t="str">
        <f t="shared" si="0"/>
        <v>Instalação</v>
      </c>
      <c r="M9" s="25" t="str">
        <f t="shared" si="8"/>
        <v xml:space="preserve">Hidrossanitária </v>
      </c>
      <c r="N9" s="25" t="str">
        <f t="shared" si="9"/>
        <v xml:space="preserve">Componente </v>
      </c>
      <c r="O9" s="25" t="str">
        <f t="shared" si="10"/>
        <v xml:space="preserve">IFC </v>
      </c>
      <c r="P9" s="25" t="str">
        <f t="shared" si="11"/>
        <v xml:space="preserve">ifcTank </v>
      </c>
      <c r="Q9" s="25" t="str">
        <f t="shared" si="12"/>
        <v>Instalação Hidrossanitária  Componente  IFC  ifcTank</v>
      </c>
      <c r="R9" s="31" t="str">
        <f t="shared" si="13"/>
        <v>Consultar  -</v>
      </c>
      <c r="S9" s="26" t="s">
        <v>25</v>
      </c>
      <c r="T9" s="26" t="s">
        <v>25</v>
      </c>
      <c r="U9" s="51" t="str">
        <f t="shared" si="7"/>
        <v>Hidra-key_9</v>
      </c>
    </row>
    <row r="10" spans="1:21" s="47" customFormat="1" ht="8.25" customHeight="1" thickBot="1" x14ac:dyDescent="0.35">
      <c r="A10" s="48">
        <v>10</v>
      </c>
      <c r="B10" s="38" t="s">
        <v>65</v>
      </c>
      <c r="C10" s="49" t="s">
        <v>110</v>
      </c>
      <c r="D10" s="44" t="s">
        <v>121</v>
      </c>
      <c r="E10" s="44" t="s">
        <v>118</v>
      </c>
      <c r="F10" s="43" t="s">
        <v>56</v>
      </c>
      <c r="G10" s="29" t="s">
        <v>3</v>
      </c>
      <c r="H10" s="30" t="s">
        <v>3</v>
      </c>
      <c r="I10" s="29" t="s">
        <v>3</v>
      </c>
      <c r="J10" s="29" t="s">
        <v>3</v>
      </c>
      <c r="K10" s="29" t="s">
        <v>3</v>
      </c>
      <c r="L10" s="25" t="str">
        <f t="shared" si="0"/>
        <v>Instalação</v>
      </c>
      <c r="M10" s="25" t="str">
        <f t="shared" si="8"/>
        <v xml:space="preserve">Hidrossanitária </v>
      </c>
      <c r="N10" s="25" t="str">
        <f t="shared" si="9"/>
        <v xml:space="preserve">Componente </v>
      </c>
      <c r="O10" s="25" t="str">
        <f t="shared" si="10"/>
        <v xml:space="preserve">IFC </v>
      </c>
      <c r="P10" s="25" t="str">
        <f t="shared" si="11"/>
        <v xml:space="preserve">ifcVaIve </v>
      </c>
      <c r="Q10" s="25" t="str">
        <f t="shared" si="12"/>
        <v>Instalação Hidrossanitária  Componente  IFC  ifcVaIve</v>
      </c>
      <c r="R10" s="31" t="str">
        <f t="shared" si="13"/>
        <v>Consultar  -</v>
      </c>
      <c r="S10" s="26" t="s">
        <v>25</v>
      </c>
      <c r="T10" s="26" t="s">
        <v>25</v>
      </c>
      <c r="U10" s="51" t="str">
        <f t="shared" si="7"/>
        <v>Hidra-key_10</v>
      </c>
    </row>
    <row r="11" spans="1:21" ht="8.25" customHeight="1" x14ac:dyDescent="0.3">
      <c r="A11" s="48">
        <v>11</v>
      </c>
      <c r="B11" s="38" t="s">
        <v>65</v>
      </c>
      <c r="C11" s="49" t="s">
        <v>110</v>
      </c>
      <c r="D11" s="44" t="s">
        <v>121</v>
      </c>
      <c r="E11" s="44" t="s">
        <v>118</v>
      </c>
      <c r="F11" s="43" t="s">
        <v>57</v>
      </c>
      <c r="G11" s="29" t="s">
        <v>3</v>
      </c>
      <c r="H11" s="29" t="s">
        <v>3</v>
      </c>
      <c r="I11" s="29" t="s">
        <v>3</v>
      </c>
      <c r="J11" s="29" t="s">
        <v>3</v>
      </c>
      <c r="K11" s="29" t="s">
        <v>3</v>
      </c>
      <c r="L11" s="25" t="str">
        <f t="shared" si="0"/>
        <v>Instalação</v>
      </c>
      <c r="M11" s="25" t="str">
        <f t="shared" si="8"/>
        <v xml:space="preserve">Hidrossanitária </v>
      </c>
      <c r="N11" s="25" t="str">
        <f t="shared" si="9"/>
        <v xml:space="preserve">Componente </v>
      </c>
      <c r="O11" s="25" t="str">
        <f t="shared" si="10"/>
        <v xml:space="preserve">IFC </v>
      </c>
      <c r="P11" s="25" t="str">
        <f t="shared" si="11"/>
        <v xml:space="preserve">ifcWasteTerminal </v>
      </c>
      <c r="Q11" s="25" t="str">
        <f t="shared" si="12"/>
        <v>Instalação Hidrossanitária  Componente  IFC  ifcWasteTerminal</v>
      </c>
      <c r="R11" s="25" t="str">
        <f t="shared" si="13"/>
        <v>Consultar  -</v>
      </c>
      <c r="S11" s="26" t="s">
        <v>25</v>
      </c>
      <c r="T11" s="26" t="s">
        <v>25</v>
      </c>
      <c r="U11" s="51" t="str">
        <f t="shared" si="7"/>
        <v>Hidra-key_11</v>
      </c>
    </row>
    <row r="12" spans="1:21" ht="8.25" customHeight="1" x14ac:dyDescent="0.3">
      <c r="A12" s="48">
        <v>12</v>
      </c>
      <c r="B12" s="38" t="s">
        <v>65</v>
      </c>
      <c r="C12" s="49" t="s">
        <v>110</v>
      </c>
      <c r="D12" s="44" t="s">
        <v>121</v>
      </c>
      <c r="E12" s="50" t="s">
        <v>119</v>
      </c>
      <c r="F12" s="43" t="s">
        <v>58</v>
      </c>
      <c r="G12" s="29" t="s">
        <v>3</v>
      </c>
      <c r="H12" s="29" t="s">
        <v>3</v>
      </c>
      <c r="I12" s="29" t="s">
        <v>3</v>
      </c>
      <c r="J12" s="29" t="s">
        <v>3</v>
      </c>
      <c r="K12" s="29" t="s">
        <v>3</v>
      </c>
      <c r="L12" s="25" t="str">
        <f t="shared" si="0"/>
        <v>Instalação</v>
      </c>
      <c r="M12" s="25" t="str">
        <f t="shared" ref="M12:M58" si="14">_xlfn.CONCAT(C12," ")</f>
        <v xml:space="preserve">Hidrossanitária </v>
      </c>
      <c r="N12" s="25" t="str">
        <f t="shared" ref="N12:N58" si="15">_xlfn.CONCAT(D12," ")</f>
        <v xml:space="preserve">Componente </v>
      </c>
      <c r="O12" s="25" t="str">
        <f t="shared" ref="O12:O58" si="16">_xlfn.CONCAT(E12," ")</f>
        <v xml:space="preserve">RVT </v>
      </c>
      <c r="P12" s="25" t="str">
        <f t="shared" si="11"/>
        <v xml:space="preserve">OST_FlexPipeCurves </v>
      </c>
      <c r="Q12" s="25" t="str">
        <f t="shared" si="12"/>
        <v>Instalação Hidrossanitária  Componente  RVT  OST_FlexPipeCurves</v>
      </c>
      <c r="R12" s="25" t="str">
        <f>_xlfn.CONCAT("Consultar  ",S12)</f>
        <v>Consultar  -</v>
      </c>
      <c r="S12" s="26" t="s">
        <v>25</v>
      </c>
      <c r="T12" s="26" t="s">
        <v>25</v>
      </c>
      <c r="U12" s="51" t="str">
        <f t="shared" si="7"/>
        <v>Hidra-key_12</v>
      </c>
    </row>
    <row r="13" spans="1:21" ht="8.25" customHeight="1" x14ac:dyDescent="0.3">
      <c r="A13" s="48">
        <v>13</v>
      </c>
      <c r="B13" s="38" t="s">
        <v>65</v>
      </c>
      <c r="C13" s="49" t="s">
        <v>110</v>
      </c>
      <c r="D13" s="44" t="s">
        <v>121</v>
      </c>
      <c r="E13" s="50" t="s">
        <v>119</v>
      </c>
      <c r="F13" s="43" t="s">
        <v>59</v>
      </c>
      <c r="G13" s="29" t="s">
        <v>3</v>
      </c>
      <c r="H13" s="29" t="s">
        <v>3</v>
      </c>
      <c r="I13" s="29" t="s">
        <v>3</v>
      </c>
      <c r="J13" s="29" t="s">
        <v>3</v>
      </c>
      <c r="K13" s="29" t="s">
        <v>3</v>
      </c>
      <c r="L13" s="25" t="str">
        <f t="shared" si="0"/>
        <v>Instalação</v>
      </c>
      <c r="M13" s="25" t="str">
        <f t="shared" si="14"/>
        <v xml:space="preserve">Hidrossanitária </v>
      </c>
      <c r="N13" s="25" t="str">
        <f t="shared" si="15"/>
        <v xml:space="preserve">Componente </v>
      </c>
      <c r="O13" s="25" t="str">
        <f t="shared" si="16"/>
        <v xml:space="preserve">RVT </v>
      </c>
      <c r="P13" s="25" t="str">
        <f t="shared" si="11"/>
        <v xml:space="preserve">OST_PipeAccessory </v>
      </c>
      <c r="Q13" s="25" t="str">
        <f t="shared" si="12"/>
        <v>Instalação Hidrossanitária  Componente  RVT  OST_PipeAccessory</v>
      </c>
      <c r="R13" s="25" t="str">
        <f t="shared" ref="R13:R19" si="17">_xlfn.CONCAT("Consultar  ",S13)</f>
        <v>Consultar  -</v>
      </c>
      <c r="S13" s="26" t="s">
        <v>25</v>
      </c>
      <c r="T13" s="26" t="s">
        <v>25</v>
      </c>
      <c r="U13" s="51" t="str">
        <f t="shared" si="7"/>
        <v>Hidra-key_13</v>
      </c>
    </row>
    <row r="14" spans="1:21" ht="8.25" customHeight="1" x14ac:dyDescent="0.3">
      <c r="A14" s="48">
        <v>14</v>
      </c>
      <c r="B14" s="38" t="s">
        <v>65</v>
      </c>
      <c r="C14" s="49" t="s">
        <v>110</v>
      </c>
      <c r="D14" s="44" t="s">
        <v>121</v>
      </c>
      <c r="E14" s="50" t="s">
        <v>119</v>
      </c>
      <c r="F14" s="43" t="s">
        <v>60</v>
      </c>
      <c r="G14" s="29" t="s">
        <v>3</v>
      </c>
      <c r="H14" s="30" t="s">
        <v>3</v>
      </c>
      <c r="I14" s="29" t="s">
        <v>3</v>
      </c>
      <c r="J14" s="29" t="s">
        <v>3</v>
      </c>
      <c r="K14" s="29" t="s">
        <v>3</v>
      </c>
      <c r="L14" s="25" t="str">
        <f t="shared" si="0"/>
        <v>Instalação</v>
      </c>
      <c r="M14" s="41" t="str">
        <f t="shared" si="14"/>
        <v xml:space="preserve">Hidrossanitária </v>
      </c>
      <c r="N14" s="41" t="str">
        <f t="shared" si="15"/>
        <v xml:space="preserve">Componente </v>
      </c>
      <c r="O14" s="41" t="str">
        <f t="shared" si="16"/>
        <v xml:space="preserve">RVT </v>
      </c>
      <c r="P14" s="25" t="str">
        <f t="shared" si="11"/>
        <v xml:space="preserve">OST_PipeFitting </v>
      </c>
      <c r="Q14" s="25" t="str">
        <f t="shared" si="12"/>
        <v>Instalação Hidrossanitária  Componente  RVT  OST_PipeFitting</v>
      </c>
      <c r="R14" s="25" t="str">
        <f t="shared" si="17"/>
        <v>Consultar  -</v>
      </c>
      <c r="S14" s="26" t="s">
        <v>25</v>
      </c>
      <c r="T14" s="26" t="s">
        <v>25</v>
      </c>
      <c r="U14" s="51" t="str">
        <f t="shared" si="7"/>
        <v>Hidra-key_14</v>
      </c>
    </row>
    <row r="15" spans="1:21" ht="8.25" customHeight="1" x14ac:dyDescent="0.3">
      <c r="A15" s="48">
        <v>15</v>
      </c>
      <c r="B15" s="38" t="s">
        <v>65</v>
      </c>
      <c r="C15" s="49" t="s">
        <v>110</v>
      </c>
      <c r="D15" s="44" t="s">
        <v>121</v>
      </c>
      <c r="E15" s="50" t="s">
        <v>119</v>
      </c>
      <c r="F15" s="43" t="s">
        <v>61</v>
      </c>
      <c r="G15" s="29" t="s">
        <v>3</v>
      </c>
      <c r="H15" s="30" t="s">
        <v>3</v>
      </c>
      <c r="I15" s="29" t="s">
        <v>3</v>
      </c>
      <c r="J15" s="29" t="s">
        <v>3</v>
      </c>
      <c r="K15" s="29" t="s">
        <v>3</v>
      </c>
      <c r="L15" s="25" t="str">
        <f t="shared" si="0"/>
        <v>Instalação</v>
      </c>
      <c r="M15" s="41" t="str">
        <f t="shared" si="14"/>
        <v xml:space="preserve">Hidrossanitária </v>
      </c>
      <c r="N15" s="41" t="str">
        <f t="shared" si="15"/>
        <v xml:space="preserve">Componente </v>
      </c>
      <c r="O15" s="41" t="str">
        <f t="shared" si="16"/>
        <v xml:space="preserve">RVT </v>
      </c>
      <c r="P15" s="25" t="str">
        <f t="shared" si="11"/>
        <v xml:space="preserve">OST_PipeInsulations </v>
      </c>
      <c r="Q15" s="25" t="str">
        <f t="shared" si="12"/>
        <v>Instalação Hidrossanitária  Componente  RVT  OST_PipeInsulations</v>
      </c>
      <c r="R15" s="25" t="str">
        <f t="shared" si="17"/>
        <v>Consultar  -</v>
      </c>
      <c r="S15" s="26" t="s">
        <v>25</v>
      </c>
      <c r="T15" s="26" t="s">
        <v>25</v>
      </c>
      <c r="U15" s="51" t="str">
        <f t="shared" si="7"/>
        <v>Hidra-key_15</v>
      </c>
    </row>
    <row r="16" spans="1:21" ht="8.25" customHeight="1" x14ac:dyDescent="0.3">
      <c r="A16" s="48">
        <v>16</v>
      </c>
      <c r="B16" s="38" t="s">
        <v>65</v>
      </c>
      <c r="C16" s="49" t="s">
        <v>110</v>
      </c>
      <c r="D16" s="44" t="s">
        <v>121</v>
      </c>
      <c r="E16" s="50" t="s">
        <v>119</v>
      </c>
      <c r="F16" s="43" t="s">
        <v>62</v>
      </c>
      <c r="G16" s="29" t="s">
        <v>3</v>
      </c>
      <c r="H16" s="30" t="s">
        <v>3</v>
      </c>
      <c r="I16" s="29" t="s">
        <v>3</v>
      </c>
      <c r="J16" s="29" t="s">
        <v>3</v>
      </c>
      <c r="K16" s="29" t="s">
        <v>3</v>
      </c>
      <c r="L16" s="25" t="str">
        <f t="shared" si="0"/>
        <v>Instalação</v>
      </c>
      <c r="M16" s="41" t="str">
        <f t="shared" si="14"/>
        <v xml:space="preserve">Hidrossanitária </v>
      </c>
      <c r="N16" s="41" t="str">
        <f t="shared" si="15"/>
        <v xml:space="preserve">Componente </v>
      </c>
      <c r="O16" s="41" t="str">
        <f t="shared" si="16"/>
        <v xml:space="preserve">RVT </v>
      </c>
      <c r="P16" s="25" t="str">
        <f t="shared" si="11"/>
        <v xml:space="preserve">OST_PipeSegments </v>
      </c>
      <c r="Q16" s="25" t="str">
        <f t="shared" si="12"/>
        <v>Instalação Hidrossanitária  Componente  RVT  OST_PipeSegments</v>
      </c>
      <c r="R16" s="25" t="str">
        <f t="shared" si="17"/>
        <v>Consultar  -</v>
      </c>
      <c r="S16" s="26" t="s">
        <v>25</v>
      </c>
      <c r="T16" s="26" t="s">
        <v>25</v>
      </c>
      <c r="U16" s="51" t="str">
        <f t="shared" si="7"/>
        <v>Hidra-key_16</v>
      </c>
    </row>
    <row r="17" spans="1:21" ht="8.25" customHeight="1" x14ac:dyDescent="0.3">
      <c r="A17" s="48">
        <v>17</v>
      </c>
      <c r="B17" s="38" t="s">
        <v>65</v>
      </c>
      <c r="C17" s="49" t="s">
        <v>110</v>
      </c>
      <c r="D17" s="44" t="s">
        <v>121</v>
      </c>
      <c r="E17" s="50" t="s">
        <v>119</v>
      </c>
      <c r="F17" s="43" t="s">
        <v>63</v>
      </c>
      <c r="G17" s="29" t="s">
        <v>3</v>
      </c>
      <c r="H17" s="30" t="s">
        <v>3</v>
      </c>
      <c r="I17" s="29" t="s">
        <v>3</v>
      </c>
      <c r="J17" s="29" t="s">
        <v>3</v>
      </c>
      <c r="K17" s="29" t="s">
        <v>3</v>
      </c>
      <c r="L17" s="25" t="str">
        <f t="shared" si="0"/>
        <v>Instalação</v>
      </c>
      <c r="M17" s="41" t="str">
        <f t="shared" si="14"/>
        <v xml:space="preserve">Hidrossanitária </v>
      </c>
      <c r="N17" s="41" t="str">
        <f t="shared" si="15"/>
        <v xml:space="preserve">Componente </v>
      </c>
      <c r="O17" s="41" t="str">
        <f t="shared" si="16"/>
        <v xml:space="preserve">RVT </v>
      </c>
      <c r="P17" s="25" t="str">
        <f t="shared" si="11"/>
        <v xml:space="preserve">OST_PlumbingEquipment </v>
      </c>
      <c r="Q17" s="25" t="str">
        <f t="shared" si="12"/>
        <v>Instalação Hidrossanitária  Componente  RVT  OST_PlumbingEquipment</v>
      </c>
      <c r="R17" s="25" t="str">
        <f t="shared" si="17"/>
        <v>Consultar  -</v>
      </c>
      <c r="S17" s="26" t="s">
        <v>25</v>
      </c>
      <c r="T17" s="26" t="s">
        <v>25</v>
      </c>
      <c r="U17" s="51" t="str">
        <f t="shared" si="7"/>
        <v>Hidra-key_17</v>
      </c>
    </row>
    <row r="18" spans="1:21" ht="8.25" customHeight="1" x14ac:dyDescent="0.3">
      <c r="A18" s="48">
        <v>18</v>
      </c>
      <c r="B18" s="38" t="s">
        <v>65</v>
      </c>
      <c r="C18" s="49" t="s">
        <v>110</v>
      </c>
      <c r="D18" s="44" t="s">
        <v>121</v>
      </c>
      <c r="E18" s="50" t="s">
        <v>119</v>
      </c>
      <c r="F18" s="43" t="s">
        <v>64</v>
      </c>
      <c r="G18" s="29" t="s">
        <v>3</v>
      </c>
      <c r="H18" s="30" t="s">
        <v>3</v>
      </c>
      <c r="I18" s="29" t="s">
        <v>3</v>
      </c>
      <c r="J18" s="29" t="s">
        <v>3</v>
      </c>
      <c r="K18" s="29" t="s">
        <v>3</v>
      </c>
      <c r="L18" s="25" t="str">
        <f t="shared" si="0"/>
        <v>Instalação</v>
      </c>
      <c r="M18" s="41" t="str">
        <f t="shared" si="14"/>
        <v xml:space="preserve">Hidrossanitária </v>
      </c>
      <c r="N18" s="41" t="str">
        <f t="shared" si="15"/>
        <v xml:space="preserve">Componente </v>
      </c>
      <c r="O18" s="41" t="str">
        <f t="shared" si="16"/>
        <v xml:space="preserve">RVT </v>
      </c>
      <c r="P18" s="25" t="str">
        <f t="shared" si="11"/>
        <v xml:space="preserve">OST_PlumbingFixtures </v>
      </c>
      <c r="Q18" s="25" t="str">
        <f t="shared" si="12"/>
        <v>Instalação Hidrossanitária  Componente  RVT  OST_PlumbingFixtures</v>
      </c>
      <c r="R18" s="25" t="str">
        <f t="shared" si="17"/>
        <v>Consultar  -</v>
      </c>
      <c r="S18" s="26" t="s">
        <v>25</v>
      </c>
      <c r="T18" s="26" t="s">
        <v>25</v>
      </c>
      <c r="U18" s="51" t="str">
        <f t="shared" si="7"/>
        <v>Hidra-key_18</v>
      </c>
    </row>
    <row r="19" spans="1:21" ht="8.25" customHeight="1" x14ac:dyDescent="0.3">
      <c r="A19" s="48">
        <v>19</v>
      </c>
      <c r="B19" s="38" t="s">
        <v>65</v>
      </c>
      <c r="C19" s="49" t="s">
        <v>110</v>
      </c>
      <c r="D19" s="44" t="s">
        <v>122</v>
      </c>
      <c r="E19" s="28" t="s">
        <v>46</v>
      </c>
      <c r="F19" s="6" t="s">
        <v>124</v>
      </c>
      <c r="G19" s="29" t="s">
        <v>3</v>
      </c>
      <c r="H19" s="30" t="s">
        <v>3</v>
      </c>
      <c r="I19" s="29" t="s">
        <v>3</v>
      </c>
      <c r="J19" s="29" t="s">
        <v>3</v>
      </c>
      <c r="K19" s="29" t="s">
        <v>3</v>
      </c>
      <c r="L19" s="25" t="str">
        <f t="shared" si="0"/>
        <v>Instalação</v>
      </c>
      <c r="M19" s="41" t="str">
        <f t="shared" si="14"/>
        <v xml:space="preserve">Hidrossanitária </v>
      </c>
      <c r="N19" s="41" t="str">
        <f t="shared" si="15"/>
        <v xml:space="preserve">Projeto </v>
      </c>
      <c r="O19" s="41" t="str">
        <f t="shared" si="16"/>
        <v xml:space="preserve">AguaFria </v>
      </c>
      <c r="P19" s="25" t="str">
        <f t="shared" si="11"/>
        <v xml:space="preserve">AF_Tubo </v>
      </c>
      <c r="Q19" s="25" t="str">
        <f t="shared" si="12"/>
        <v>Instalação Hidrossanitária  Projeto  AguaFria  AF_Tubo</v>
      </c>
      <c r="R19" s="25" t="str">
        <f t="shared" si="17"/>
        <v>Consultar  -</v>
      </c>
      <c r="S19" s="26" t="s">
        <v>25</v>
      </c>
      <c r="T19" s="26" t="s">
        <v>25</v>
      </c>
      <c r="U19" s="51" t="str">
        <f t="shared" si="7"/>
        <v>Hidra-key_19</v>
      </c>
    </row>
    <row r="20" spans="1:21" ht="8.25" customHeight="1" x14ac:dyDescent="0.3">
      <c r="A20" s="48">
        <v>20</v>
      </c>
      <c r="B20" s="38" t="s">
        <v>65</v>
      </c>
      <c r="C20" s="49" t="s">
        <v>110</v>
      </c>
      <c r="D20" s="44" t="s">
        <v>122</v>
      </c>
      <c r="E20" s="28" t="s">
        <v>46</v>
      </c>
      <c r="F20" s="6" t="s">
        <v>125</v>
      </c>
      <c r="G20" s="29" t="s">
        <v>3</v>
      </c>
      <c r="H20" s="30" t="s">
        <v>3</v>
      </c>
      <c r="I20" s="29" t="s">
        <v>3</v>
      </c>
      <c r="J20" s="29" t="s">
        <v>3</v>
      </c>
      <c r="K20" s="29" t="s">
        <v>3</v>
      </c>
      <c r="L20" s="25" t="str">
        <f t="shared" si="0"/>
        <v>Instalação</v>
      </c>
      <c r="M20" s="41" t="str">
        <f t="shared" si="14"/>
        <v xml:space="preserve">Hidrossanitária </v>
      </c>
      <c r="N20" s="41" t="str">
        <f t="shared" si="15"/>
        <v xml:space="preserve">Projeto </v>
      </c>
      <c r="O20" s="41" t="str">
        <f t="shared" si="16"/>
        <v xml:space="preserve">AguaFria </v>
      </c>
      <c r="P20" s="25" t="str">
        <f t="shared" si="11"/>
        <v xml:space="preserve">AF_Conexão </v>
      </c>
      <c r="Q20" s="25" t="str">
        <f t="shared" si="12"/>
        <v>Instalação Hidrossanitária  Projeto  AguaFria  AF_Conexão</v>
      </c>
      <c r="R20" s="31" t="str">
        <f t="shared" ref="R20:R38" si="18">_xlfn.CONCAT("Consultar  ",S20)</f>
        <v>Consultar  -</v>
      </c>
      <c r="S20" s="26" t="s">
        <v>25</v>
      </c>
      <c r="T20" s="26" t="s">
        <v>25</v>
      </c>
      <c r="U20" s="51" t="str">
        <f t="shared" si="7"/>
        <v>Hidra-key_20</v>
      </c>
    </row>
    <row r="21" spans="1:21" ht="8.25" customHeight="1" x14ac:dyDescent="0.3">
      <c r="A21" s="48">
        <v>21</v>
      </c>
      <c r="B21" s="38" t="s">
        <v>65</v>
      </c>
      <c r="C21" s="49" t="s">
        <v>110</v>
      </c>
      <c r="D21" s="44" t="s">
        <v>122</v>
      </c>
      <c r="E21" s="28" t="s">
        <v>46</v>
      </c>
      <c r="F21" s="6" t="s">
        <v>126</v>
      </c>
      <c r="G21" s="29" t="s">
        <v>3</v>
      </c>
      <c r="H21" s="30" t="s">
        <v>3</v>
      </c>
      <c r="I21" s="29" t="s">
        <v>3</v>
      </c>
      <c r="J21" s="29" t="s">
        <v>3</v>
      </c>
      <c r="K21" s="29" t="s">
        <v>3</v>
      </c>
      <c r="L21" s="25" t="str">
        <f t="shared" si="0"/>
        <v>Instalação</v>
      </c>
      <c r="M21" s="41" t="str">
        <f t="shared" si="14"/>
        <v xml:space="preserve">Hidrossanitária </v>
      </c>
      <c r="N21" s="41" t="str">
        <f t="shared" si="15"/>
        <v xml:space="preserve">Projeto </v>
      </c>
      <c r="O21" s="41" t="str">
        <f t="shared" si="16"/>
        <v xml:space="preserve">AguaFria </v>
      </c>
      <c r="P21" s="25" t="str">
        <f t="shared" si="11"/>
        <v xml:space="preserve">AF_Válvula </v>
      </c>
      <c r="Q21" s="25" t="str">
        <f t="shared" si="12"/>
        <v>Instalação Hidrossanitária  Projeto  AguaFria  AF_Válvula</v>
      </c>
      <c r="R21" s="31" t="str">
        <f t="shared" ref="R21:R22" si="19">_xlfn.CONCAT("Consultar  ",S21)</f>
        <v>Consultar  -</v>
      </c>
      <c r="S21" s="26" t="s">
        <v>25</v>
      </c>
      <c r="T21" s="26" t="s">
        <v>25</v>
      </c>
      <c r="U21" s="51" t="str">
        <f t="shared" si="7"/>
        <v>Hidra-key_21</v>
      </c>
    </row>
    <row r="22" spans="1:21" ht="8.25" customHeight="1" x14ac:dyDescent="0.3">
      <c r="A22" s="48">
        <v>22</v>
      </c>
      <c r="B22" s="38" t="s">
        <v>65</v>
      </c>
      <c r="C22" s="49" t="s">
        <v>110</v>
      </c>
      <c r="D22" s="44" t="s">
        <v>122</v>
      </c>
      <c r="E22" s="28" t="s">
        <v>46</v>
      </c>
      <c r="F22" s="6" t="s">
        <v>127</v>
      </c>
      <c r="G22" s="29" t="s">
        <v>3</v>
      </c>
      <c r="H22" s="30" t="s">
        <v>3</v>
      </c>
      <c r="I22" s="29" t="s">
        <v>3</v>
      </c>
      <c r="J22" s="29" t="s">
        <v>3</v>
      </c>
      <c r="K22" s="29" t="s">
        <v>3</v>
      </c>
      <c r="L22" s="25" t="str">
        <f t="shared" si="0"/>
        <v>Instalação</v>
      </c>
      <c r="M22" s="41" t="str">
        <f t="shared" si="14"/>
        <v xml:space="preserve">Hidrossanitária </v>
      </c>
      <c r="N22" s="41" t="str">
        <f t="shared" si="15"/>
        <v xml:space="preserve">Projeto </v>
      </c>
      <c r="O22" s="41" t="str">
        <f t="shared" si="16"/>
        <v xml:space="preserve">AguaFria </v>
      </c>
      <c r="P22" s="25" t="str">
        <f t="shared" si="11"/>
        <v xml:space="preserve">AF_Acessório </v>
      </c>
      <c r="Q22" s="25" t="str">
        <f t="shared" si="12"/>
        <v>Instalação Hidrossanitária  Projeto  AguaFria  AF_Acessório</v>
      </c>
      <c r="R22" s="31" t="str">
        <f t="shared" si="19"/>
        <v>Consultar  -</v>
      </c>
      <c r="S22" s="26" t="s">
        <v>25</v>
      </c>
      <c r="T22" s="26" t="s">
        <v>25</v>
      </c>
      <c r="U22" s="51" t="str">
        <f t="shared" si="7"/>
        <v>Hidra-key_22</v>
      </c>
    </row>
    <row r="23" spans="1:21" ht="8.25" customHeight="1" x14ac:dyDescent="0.3">
      <c r="A23" s="48">
        <v>23</v>
      </c>
      <c r="B23" s="38" t="s">
        <v>65</v>
      </c>
      <c r="C23" s="49" t="s">
        <v>110</v>
      </c>
      <c r="D23" s="44" t="s">
        <v>122</v>
      </c>
      <c r="E23" s="28" t="s">
        <v>46</v>
      </c>
      <c r="F23" s="6" t="s">
        <v>128</v>
      </c>
      <c r="G23" s="29" t="s">
        <v>3</v>
      </c>
      <c r="H23" s="30" t="s">
        <v>3</v>
      </c>
      <c r="I23" s="29" t="s">
        <v>3</v>
      </c>
      <c r="J23" s="29" t="s">
        <v>3</v>
      </c>
      <c r="K23" s="29" t="s">
        <v>3</v>
      </c>
      <c r="L23" s="25" t="str">
        <f t="shared" si="0"/>
        <v>Instalação</v>
      </c>
      <c r="M23" s="41" t="str">
        <f t="shared" si="14"/>
        <v xml:space="preserve">Hidrossanitária </v>
      </c>
      <c r="N23" s="41" t="str">
        <f t="shared" si="15"/>
        <v xml:space="preserve">Projeto </v>
      </c>
      <c r="O23" s="41" t="str">
        <f t="shared" si="16"/>
        <v xml:space="preserve">AguaFria </v>
      </c>
      <c r="P23" s="25" t="str">
        <f t="shared" si="11"/>
        <v xml:space="preserve">AF_Bomba </v>
      </c>
      <c r="Q23" s="25" t="str">
        <f t="shared" si="12"/>
        <v>Instalação Hidrossanitária  Projeto  AguaFria  AF_Bomba</v>
      </c>
      <c r="R23" s="31" t="str">
        <f t="shared" si="18"/>
        <v>Consultar  -</v>
      </c>
      <c r="S23" s="26" t="s">
        <v>25</v>
      </c>
      <c r="T23" s="26" t="s">
        <v>25</v>
      </c>
      <c r="U23" s="51" t="str">
        <f t="shared" si="7"/>
        <v>Hidra-key_23</v>
      </c>
    </row>
    <row r="24" spans="1:21" ht="8.25" customHeight="1" x14ac:dyDescent="0.3">
      <c r="A24" s="48">
        <v>24</v>
      </c>
      <c r="B24" s="38" t="s">
        <v>65</v>
      </c>
      <c r="C24" s="49" t="s">
        <v>110</v>
      </c>
      <c r="D24" s="44" t="s">
        <v>122</v>
      </c>
      <c r="E24" s="28" t="s">
        <v>46</v>
      </c>
      <c r="F24" s="6" t="s">
        <v>129</v>
      </c>
      <c r="G24" s="29" t="s">
        <v>3</v>
      </c>
      <c r="H24" s="30" t="s">
        <v>3</v>
      </c>
      <c r="I24" s="29" t="s">
        <v>3</v>
      </c>
      <c r="J24" s="29" t="s">
        <v>3</v>
      </c>
      <c r="K24" s="29" t="s">
        <v>3</v>
      </c>
      <c r="L24" s="25" t="str">
        <f t="shared" si="0"/>
        <v>Instalação</v>
      </c>
      <c r="M24" s="41" t="str">
        <f t="shared" si="14"/>
        <v xml:space="preserve">Hidrossanitária </v>
      </c>
      <c r="N24" s="41" t="str">
        <f t="shared" si="15"/>
        <v xml:space="preserve">Projeto </v>
      </c>
      <c r="O24" s="41" t="str">
        <f t="shared" si="16"/>
        <v xml:space="preserve">AguaFria </v>
      </c>
      <c r="P24" s="25" t="str">
        <f t="shared" si="11"/>
        <v xml:space="preserve">AF_Armazenamento </v>
      </c>
      <c r="Q24" s="25" t="str">
        <f t="shared" si="12"/>
        <v>Instalação Hidrossanitária  Projeto  AguaFria  AF_Armazenamento</v>
      </c>
      <c r="R24" s="31" t="str">
        <f t="shared" si="18"/>
        <v>Consultar  -</v>
      </c>
      <c r="S24" s="26" t="s">
        <v>25</v>
      </c>
      <c r="T24" s="26" t="s">
        <v>25</v>
      </c>
      <c r="U24" s="51" t="str">
        <f t="shared" si="7"/>
        <v>Hidra-key_24</v>
      </c>
    </row>
    <row r="25" spans="1:21" ht="7.95" customHeight="1" x14ac:dyDescent="0.3">
      <c r="A25" s="48">
        <v>25</v>
      </c>
      <c r="B25" s="38" t="s">
        <v>65</v>
      </c>
      <c r="C25" s="49" t="s">
        <v>110</v>
      </c>
      <c r="D25" s="44" t="s">
        <v>122</v>
      </c>
      <c r="E25" s="28" t="s">
        <v>46</v>
      </c>
      <c r="F25" s="6" t="s">
        <v>130</v>
      </c>
      <c r="G25" s="29" t="s">
        <v>3</v>
      </c>
      <c r="H25" s="30" t="s">
        <v>3</v>
      </c>
      <c r="I25" s="29" t="s">
        <v>3</v>
      </c>
      <c r="J25" s="29" t="s">
        <v>3</v>
      </c>
      <c r="K25" s="29" t="s">
        <v>3</v>
      </c>
      <c r="L25" s="25" t="str">
        <f t="shared" si="0"/>
        <v>Instalação</v>
      </c>
      <c r="M25" s="41" t="str">
        <f t="shared" si="14"/>
        <v xml:space="preserve">Hidrossanitária </v>
      </c>
      <c r="N25" s="41" t="str">
        <f t="shared" si="15"/>
        <v xml:space="preserve">Projeto </v>
      </c>
      <c r="O25" s="41" t="str">
        <f t="shared" si="16"/>
        <v xml:space="preserve">AguaFria </v>
      </c>
      <c r="P25" s="25" t="str">
        <f t="shared" si="11"/>
        <v xml:space="preserve">AF_Dispositivo </v>
      </c>
      <c r="Q25" s="25" t="str">
        <f t="shared" si="12"/>
        <v>Instalação Hidrossanitária  Projeto  AguaFria  AF_Dispositivo</v>
      </c>
      <c r="R25" s="31" t="str">
        <f t="shared" si="18"/>
        <v>Consultar  -</v>
      </c>
      <c r="S25" s="26" t="s">
        <v>25</v>
      </c>
      <c r="T25" s="26" t="s">
        <v>25</v>
      </c>
      <c r="U25" s="51" t="str">
        <f t="shared" si="7"/>
        <v>Hidra-key_25</v>
      </c>
    </row>
    <row r="26" spans="1:21" s="32" customFormat="1" ht="8.25" customHeight="1" x14ac:dyDescent="0.3">
      <c r="A26" s="48">
        <v>26</v>
      </c>
      <c r="B26" s="38" t="s">
        <v>65</v>
      </c>
      <c r="C26" s="49" t="s">
        <v>110</v>
      </c>
      <c r="D26" s="44" t="s">
        <v>122</v>
      </c>
      <c r="E26" s="28" t="s">
        <v>46</v>
      </c>
      <c r="F26" s="6" t="s">
        <v>131</v>
      </c>
      <c r="G26" s="29" t="s">
        <v>3</v>
      </c>
      <c r="H26" s="30" t="s">
        <v>3</v>
      </c>
      <c r="I26" s="29" t="s">
        <v>3</v>
      </c>
      <c r="J26" s="29" t="s">
        <v>3</v>
      </c>
      <c r="K26" s="29" t="s">
        <v>3</v>
      </c>
      <c r="L26" s="25" t="str">
        <f t="shared" si="0"/>
        <v>Instalação</v>
      </c>
      <c r="M26" s="41" t="str">
        <f t="shared" si="14"/>
        <v xml:space="preserve">Hidrossanitária </v>
      </c>
      <c r="N26" s="41" t="str">
        <f t="shared" si="15"/>
        <v xml:space="preserve">Projeto </v>
      </c>
      <c r="O26" s="41" t="str">
        <f t="shared" si="16"/>
        <v xml:space="preserve">AguaFria </v>
      </c>
      <c r="P26" s="25" t="str">
        <f t="shared" si="11"/>
        <v xml:space="preserve">AF_Equipamento </v>
      </c>
      <c r="Q26" s="25" t="str">
        <f t="shared" si="12"/>
        <v>Instalação Hidrossanitária  Projeto  AguaFria  AF_Equipamento</v>
      </c>
      <c r="R26" s="31" t="str">
        <f t="shared" si="18"/>
        <v>Consultar  -</v>
      </c>
      <c r="S26" s="26" t="s">
        <v>25</v>
      </c>
      <c r="T26" s="26" t="s">
        <v>25</v>
      </c>
      <c r="U26" s="51" t="str">
        <f t="shared" si="7"/>
        <v>Hidra-key_26</v>
      </c>
    </row>
    <row r="27" spans="1:21" s="32" customFormat="1" ht="8.25" customHeight="1" x14ac:dyDescent="0.3">
      <c r="A27" s="48">
        <v>27</v>
      </c>
      <c r="B27" s="38" t="s">
        <v>65</v>
      </c>
      <c r="C27" s="49" t="s">
        <v>110</v>
      </c>
      <c r="D27" s="44" t="s">
        <v>122</v>
      </c>
      <c r="E27" s="28" t="s">
        <v>47</v>
      </c>
      <c r="F27" s="6" t="s">
        <v>132</v>
      </c>
      <c r="G27" s="29" t="s">
        <v>3</v>
      </c>
      <c r="H27" s="30" t="s">
        <v>3</v>
      </c>
      <c r="I27" s="29" t="s">
        <v>3</v>
      </c>
      <c r="J27" s="29" t="s">
        <v>3</v>
      </c>
      <c r="K27" s="29" t="s">
        <v>3</v>
      </c>
      <c r="L27" s="25" t="str">
        <f t="shared" si="0"/>
        <v>Instalação</v>
      </c>
      <c r="M27" s="41" t="str">
        <f t="shared" si="14"/>
        <v xml:space="preserve">Hidrossanitária </v>
      </c>
      <c r="N27" s="41" t="str">
        <f t="shared" si="15"/>
        <v xml:space="preserve">Projeto </v>
      </c>
      <c r="O27" s="41" t="str">
        <f t="shared" si="16"/>
        <v xml:space="preserve">AguaQuente </v>
      </c>
      <c r="P27" s="25" t="str">
        <f t="shared" si="11"/>
        <v xml:space="preserve">AQ_Tubo </v>
      </c>
      <c r="Q27" s="25" t="str">
        <f t="shared" si="12"/>
        <v>Instalação Hidrossanitária  Projeto  AguaQuente  AQ_Tubo</v>
      </c>
      <c r="R27" s="31" t="str">
        <f t="shared" si="18"/>
        <v>Consultar  -</v>
      </c>
      <c r="S27" s="26" t="s">
        <v>25</v>
      </c>
      <c r="T27" s="26" t="s">
        <v>25</v>
      </c>
      <c r="U27" s="51" t="str">
        <f t="shared" si="7"/>
        <v>Hidra-key_27</v>
      </c>
    </row>
    <row r="28" spans="1:21" s="32" customFormat="1" ht="8.25" customHeight="1" x14ac:dyDescent="0.3">
      <c r="A28" s="48">
        <v>28</v>
      </c>
      <c r="B28" s="38" t="s">
        <v>65</v>
      </c>
      <c r="C28" s="49" t="s">
        <v>110</v>
      </c>
      <c r="D28" s="44" t="s">
        <v>122</v>
      </c>
      <c r="E28" s="28" t="s">
        <v>47</v>
      </c>
      <c r="F28" s="6" t="s">
        <v>133</v>
      </c>
      <c r="G28" s="29" t="s">
        <v>3</v>
      </c>
      <c r="H28" s="30" t="s">
        <v>3</v>
      </c>
      <c r="I28" s="29" t="s">
        <v>3</v>
      </c>
      <c r="J28" s="29" t="s">
        <v>3</v>
      </c>
      <c r="K28" s="29" t="s">
        <v>3</v>
      </c>
      <c r="L28" s="25" t="str">
        <f t="shared" si="0"/>
        <v>Instalação</v>
      </c>
      <c r="M28" s="41" t="str">
        <f t="shared" si="14"/>
        <v xml:space="preserve">Hidrossanitária </v>
      </c>
      <c r="N28" s="41" t="str">
        <f t="shared" si="15"/>
        <v xml:space="preserve">Projeto </v>
      </c>
      <c r="O28" s="41" t="str">
        <f t="shared" si="16"/>
        <v xml:space="preserve">AguaQuente </v>
      </c>
      <c r="P28" s="25" t="str">
        <f t="shared" si="11"/>
        <v xml:space="preserve">AQ_Conexão </v>
      </c>
      <c r="Q28" s="25" t="str">
        <f t="shared" si="12"/>
        <v>Instalação Hidrossanitária  Projeto  AguaQuente  AQ_Conexão</v>
      </c>
      <c r="R28" s="31" t="str">
        <f t="shared" si="18"/>
        <v>Consultar  -</v>
      </c>
      <c r="S28" s="26" t="s">
        <v>25</v>
      </c>
      <c r="T28" s="26" t="s">
        <v>25</v>
      </c>
      <c r="U28" s="51" t="str">
        <f t="shared" si="7"/>
        <v>Hidra-key_28</v>
      </c>
    </row>
    <row r="29" spans="1:21" s="32" customFormat="1" ht="8.25" customHeight="1" x14ac:dyDescent="0.3">
      <c r="A29" s="48">
        <v>29</v>
      </c>
      <c r="B29" s="38" t="s">
        <v>65</v>
      </c>
      <c r="C29" s="49" t="s">
        <v>110</v>
      </c>
      <c r="D29" s="44" t="s">
        <v>122</v>
      </c>
      <c r="E29" s="28" t="s">
        <v>47</v>
      </c>
      <c r="F29" s="6" t="s">
        <v>134</v>
      </c>
      <c r="G29" s="29" t="s">
        <v>3</v>
      </c>
      <c r="H29" s="30" t="s">
        <v>3</v>
      </c>
      <c r="I29" s="29" t="s">
        <v>3</v>
      </c>
      <c r="J29" s="29" t="s">
        <v>3</v>
      </c>
      <c r="K29" s="29" t="s">
        <v>3</v>
      </c>
      <c r="L29" s="25" t="str">
        <f t="shared" si="0"/>
        <v>Instalação</v>
      </c>
      <c r="M29" s="41" t="str">
        <f t="shared" si="14"/>
        <v xml:space="preserve">Hidrossanitária </v>
      </c>
      <c r="N29" s="41" t="str">
        <f t="shared" si="15"/>
        <v xml:space="preserve">Projeto </v>
      </c>
      <c r="O29" s="41" t="str">
        <f t="shared" si="16"/>
        <v xml:space="preserve">AguaQuente </v>
      </c>
      <c r="P29" s="25" t="str">
        <f t="shared" si="11"/>
        <v xml:space="preserve">AQ_Válvula </v>
      </c>
      <c r="Q29" s="25" t="str">
        <f t="shared" si="12"/>
        <v>Instalação Hidrossanitária  Projeto  AguaQuente  AQ_Válvula</v>
      </c>
      <c r="R29" s="31" t="str">
        <f t="shared" si="18"/>
        <v>Consultar  -</v>
      </c>
      <c r="S29" s="26" t="s">
        <v>25</v>
      </c>
      <c r="T29" s="26" t="s">
        <v>25</v>
      </c>
      <c r="U29" s="51" t="str">
        <f t="shared" si="7"/>
        <v>Hidra-key_29</v>
      </c>
    </row>
    <row r="30" spans="1:21" ht="8.25" customHeight="1" x14ac:dyDescent="0.3">
      <c r="A30" s="48">
        <v>30</v>
      </c>
      <c r="B30" s="38" t="s">
        <v>65</v>
      </c>
      <c r="C30" s="49" t="s">
        <v>110</v>
      </c>
      <c r="D30" s="44" t="s">
        <v>122</v>
      </c>
      <c r="E30" s="28" t="s">
        <v>47</v>
      </c>
      <c r="F30" s="6" t="s">
        <v>135</v>
      </c>
      <c r="G30" s="29" t="s">
        <v>3</v>
      </c>
      <c r="H30" s="30" t="s">
        <v>3</v>
      </c>
      <c r="I30" s="29" t="s">
        <v>3</v>
      </c>
      <c r="J30" s="29" t="s">
        <v>3</v>
      </c>
      <c r="K30" s="29" t="s">
        <v>3</v>
      </c>
      <c r="L30" s="25" t="str">
        <f t="shared" si="0"/>
        <v>Instalação</v>
      </c>
      <c r="M30" s="41" t="str">
        <f t="shared" si="14"/>
        <v xml:space="preserve">Hidrossanitária </v>
      </c>
      <c r="N30" s="41" t="str">
        <f t="shared" si="15"/>
        <v xml:space="preserve">Projeto </v>
      </c>
      <c r="O30" s="41" t="str">
        <f t="shared" si="16"/>
        <v xml:space="preserve">AguaQuente </v>
      </c>
      <c r="P30" s="25" t="str">
        <f t="shared" si="11"/>
        <v xml:space="preserve">AQ_Acessório </v>
      </c>
      <c r="Q30" s="25" t="str">
        <f t="shared" si="12"/>
        <v>Instalação Hidrossanitária  Projeto  AguaQuente  AQ_Acessório</v>
      </c>
      <c r="R30" s="31" t="str">
        <f t="shared" ref="R30" si="20">_xlfn.CONCAT("Consultar  ",S30)</f>
        <v>Consultar  -</v>
      </c>
      <c r="S30" s="26" t="s">
        <v>25</v>
      </c>
      <c r="T30" s="26" t="s">
        <v>25</v>
      </c>
      <c r="U30" s="51" t="str">
        <f t="shared" si="7"/>
        <v>Hidra-key_30</v>
      </c>
    </row>
    <row r="31" spans="1:21" ht="8.25" customHeight="1" x14ac:dyDescent="0.3">
      <c r="A31" s="48">
        <v>31</v>
      </c>
      <c r="B31" s="38" t="s">
        <v>65</v>
      </c>
      <c r="C31" s="49" t="s">
        <v>110</v>
      </c>
      <c r="D31" s="44" t="s">
        <v>122</v>
      </c>
      <c r="E31" s="28" t="s">
        <v>47</v>
      </c>
      <c r="F31" s="6" t="s">
        <v>136</v>
      </c>
      <c r="G31" s="29" t="s">
        <v>3</v>
      </c>
      <c r="H31" s="30" t="s">
        <v>3</v>
      </c>
      <c r="I31" s="29" t="s">
        <v>3</v>
      </c>
      <c r="J31" s="29" t="s">
        <v>3</v>
      </c>
      <c r="K31" s="29" t="s">
        <v>3</v>
      </c>
      <c r="L31" s="25" t="str">
        <f t="shared" si="0"/>
        <v>Instalação</v>
      </c>
      <c r="M31" s="41" t="str">
        <f t="shared" si="14"/>
        <v xml:space="preserve">Hidrossanitária </v>
      </c>
      <c r="N31" s="41" t="str">
        <f t="shared" si="15"/>
        <v xml:space="preserve">Projeto </v>
      </c>
      <c r="O31" s="41" t="str">
        <f t="shared" si="16"/>
        <v xml:space="preserve">AguaQuente </v>
      </c>
      <c r="P31" s="25" t="str">
        <f t="shared" si="11"/>
        <v xml:space="preserve">AQ_Bomba </v>
      </c>
      <c r="Q31" s="25" t="str">
        <f t="shared" si="12"/>
        <v>Instalação Hidrossanitária  Projeto  AguaQuente  AQ_Bomba</v>
      </c>
      <c r="R31" s="25" t="str">
        <f>_xlfn.CONCAT("Consultar  ",S31)</f>
        <v>Consultar  -</v>
      </c>
      <c r="S31" s="26" t="s">
        <v>25</v>
      </c>
      <c r="T31" s="26" t="s">
        <v>25</v>
      </c>
      <c r="U31" s="51" t="str">
        <f t="shared" si="7"/>
        <v>Hidra-key_31</v>
      </c>
    </row>
    <row r="32" spans="1:21" ht="8.25" customHeight="1" x14ac:dyDescent="0.3">
      <c r="A32" s="48">
        <v>32</v>
      </c>
      <c r="B32" s="38" t="s">
        <v>65</v>
      </c>
      <c r="C32" s="49" t="s">
        <v>110</v>
      </c>
      <c r="D32" s="44" t="s">
        <v>122</v>
      </c>
      <c r="E32" s="28" t="s">
        <v>47</v>
      </c>
      <c r="F32" s="6" t="s">
        <v>137</v>
      </c>
      <c r="G32" s="29" t="s">
        <v>3</v>
      </c>
      <c r="H32" s="30" t="s">
        <v>3</v>
      </c>
      <c r="I32" s="29" t="s">
        <v>3</v>
      </c>
      <c r="J32" s="29" t="s">
        <v>3</v>
      </c>
      <c r="K32" s="29" t="s">
        <v>3</v>
      </c>
      <c r="L32" s="25" t="str">
        <f t="shared" si="0"/>
        <v>Instalação</v>
      </c>
      <c r="M32" s="41" t="str">
        <f t="shared" si="14"/>
        <v xml:space="preserve">Hidrossanitária </v>
      </c>
      <c r="N32" s="41" t="str">
        <f t="shared" si="15"/>
        <v xml:space="preserve">Projeto </v>
      </c>
      <c r="O32" s="41" t="str">
        <f t="shared" si="16"/>
        <v xml:space="preserve">AguaQuente </v>
      </c>
      <c r="P32" s="25" t="str">
        <f t="shared" si="11"/>
        <v xml:space="preserve">AQ_Armazenamento </v>
      </c>
      <c r="Q32" s="25" t="str">
        <f t="shared" si="12"/>
        <v>Instalação Hidrossanitária  Projeto  AguaQuente  AQ_Armazenamento</v>
      </c>
      <c r="R32" s="25" t="str">
        <f>_xlfn.CONCAT("Consultar  ",S32)</f>
        <v>Consultar  -</v>
      </c>
      <c r="S32" s="26" t="s">
        <v>25</v>
      </c>
      <c r="T32" s="26" t="s">
        <v>25</v>
      </c>
      <c r="U32" s="51" t="str">
        <f t="shared" si="7"/>
        <v>Hidra-key_32</v>
      </c>
    </row>
    <row r="33" spans="1:21" ht="8.25" customHeight="1" x14ac:dyDescent="0.3">
      <c r="A33" s="48">
        <v>33</v>
      </c>
      <c r="B33" s="38" t="s">
        <v>65</v>
      </c>
      <c r="C33" s="49" t="s">
        <v>110</v>
      </c>
      <c r="D33" s="44" t="s">
        <v>122</v>
      </c>
      <c r="E33" s="28" t="s">
        <v>47</v>
      </c>
      <c r="F33" s="6" t="s">
        <v>138</v>
      </c>
      <c r="G33" s="29" t="s">
        <v>3</v>
      </c>
      <c r="H33" s="30" t="s">
        <v>3</v>
      </c>
      <c r="I33" s="29" t="s">
        <v>3</v>
      </c>
      <c r="J33" s="29" t="s">
        <v>3</v>
      </c>
      <c r="K33" s="29" t="s">
        <v>3</v>
      </c>
      <c r="L33" s="25" t="str">
        <f t="shared" si="0"/>
        <v>Instalação</v>
      </c>
      <c r="M33" s="41" t="str">
        <f t="shared" si="14"/>
        <v xml:space="preserve">Hidrossanitária </v>
      </c>
      <c r="N33" s="41" t="str">
        <f t="shared" si="15"/>
        <v xml:space="preserve">Projeto </v>
      </c>
      <c r="O33" s="41" t="str">
        <f t="shared" si="16"/>
        <v xml:space="preserve">AguaQuente </v>
      </c>
      <c r="P33" s="25" t="str">
        <f t="shared" si="11"/>
        <v xml:space="preserve">AQ_Dispositivo </v>
      </c>
      <c r="Q33" s="25" t="str">
        <f t="shared" si="12"/>
        <v>Instalação Hidrossanitária  Projeto  AguaQuente  AQ_Dispositivo</v>
      </c>
      <c r="R33" s="31" t="str">
        <f t="shared" si="18"/>
        <v>Consultar  -</v>
      </c>
      <c r="S33" s="26" t="s">
        <v>25</v>
      </c>
      <c r="T33" s="26" t="s">
        <v>25</v>
      </c>
      <c r="U33" s="51" t="str">
        <f t="shared" si="7"/>
        <v>Hidra-key_33</v>
      </c>
    </row>
    <row r="34" spans="1:21" ht="8.25" customHeight="1" x14ac:dyDescent="0.3">
      <c r="A34" s="48">
        <v>34</v>
      </c>
      <c r="B34" s="38" t="s">
        <v>65</v>
      </c>
      <c r="C34" s="49" t="s">
        <v>110</v>
      </c>
      <c r="D34" s="44" t="s">
        <v>122</v>
      </c>
      <c r="E34" s="28" t="s">
        <v>47</v>
      </c>
      <c r="F34" s="6" t="s">
        <v>139</v>
      </c>
      <c r="G34" s="14" t="s">
        <v>3</v>
      </c>
      <c r="H34" s="18" t="s">
        <v>3</v>
      </c>
      <c r="I34" s="14" t="s">
        <v>3</v>
      </c>
      <c r="J34" s="14" t="s">
        <v>3</v>
      </c>
      <c r="K34" s="29" t="s">
        <v>3</v>
      </c>
      <c r="L34" s="25" t="str">
        <f t="shared" ref="L34:L58" si="21">_xlfn.CONCAT("", B34)</f>
        <v>Instalação</v>
      </c>
      <c r="M34" s="41" t="str">
        <f t="shared" si="14"/>
        <v xml:space="preserve">Hidrossanitária </v>
      </c>
      <c r="N34" s="41" t="str">
        <f t="shared" si="15"/>
        <v xml:space="preserve">Projeto </v>
      </c>
      <c r="O34" s="41" t="str">
        <f t="shared" si="16"/>
        <v xml:space="preserve">AguaQuente </v>
      </c>
      <c r="P34" s="25" t="str">
        <f t="shared" si="11"/>
        <v xml:space="preserve">AQ_Equipamento </v>
      </c>
      <c r="Q34" s="25" t="str">
        <f t="shared" si="12"/>
        <v>Instalação Hidrossanitária  Projeto  AguaQuente  AQ_Equipamento</v>
      </c>
      <c r="R34" s="31" t="str">
        <f t="shared" si="18"/>
        <v>Consultar  -</v>
      </c>
      <c r="S34" s="26" t="s">
        <v>25</v>
      </c>
      <c r="T34" s="26" t="s">
        <v>25</v>
      </c>
      <c r="U34" s="51" t="str">
        <f t="shared" si="7"/>
        <v>Hidra-key_34</v>
      </c>
    </row>
    <row r="35" spans="1:21" ht="8.25" customHeight="1" x14ac:dyDescent="0.3">
      <c r="A35" s="48">
        <v>35</v>
      </c>
      <c r="B35" s="38" t="s">
        <v>65</v>
      </c>
      <c r="C35" s="49" t="s">
        <v>110</v>
      </c>
      <c r="D35" s="44" t="s">
        <v>122</v>
      </c>
      <c r="E35" s="28" t="s">
        <v>48</v>
      </c>
      <c r="F35" s="6" t="s">
        <v>140</v>
      </c>
      <c r="G35" s="29" t="s">
        <v>3</v>
      </c>
      <c r="H35" s="30" t="s">
        <v>3</v>
      </c>
      <c r="I35" s="29" t="s">
        <v>3</v>
      </c>
      <c r="J35" s="29" t="s">
        <v>3</v>
      </c>
      <c r="K35" s="29" t="s">
        <v>3</v>
      </c>
      <c r="L35" s="25" t="str">
        <f t="shared" si="21"/>
        <v>Instalação</v>
      </c>
      <c r="M35" s="41" t="str">
        <f t="shared" si="14"/>
        <v xml:space="preserve">Hidrossanitária </v>
      </c>
      <c r="N35" s="41" t="str">
        <f t="shared" si="15"/>
        <v xml:space="preserve">Projeto </v>
      </c>
      <c r="O35" s="41" t="str">
        <f t="shared" si="16"/>
        <v xml:space="preserve">EsgotoPrimário </v>
      </c>
      <c r="P35" s="25" t="str">
        <f t="shared" si="11"/>
        <v xml:space="preserve">EP_Tubo </v>
      </c>
      <c r="Q35" s="25" t="str">
        <f t="shared" si="12"/>
        <v>Instalação Hidrossanitária  Projeto  EsgotoPrimário  EP_Tubo</v>
      </c>
      <c r="R35" s="31" t="str">
        <f t="shared" si="18"/>
        <v>Consultar  -</v>
      </c>
      <c r="S35" s="26" t="s">
        <v>25</v>
      </c>
      <c r="T35" s="26" t="s">
        <v>25</v>
      </c>
      <c r="U35" s="51" t="str">
        <f t="shared" si="7"/>
        <v>Hidra-key_35</v>
      </c>
    </row>
    <row r="36" spans="1:21" ht="8.25" customHeight="1" x14ac:dyDescent="0.3">
      <c r="A36" s="48">
        <v>36</v>
      </c>
      <c r="B36" s="38" t="s">
        <v>65</v>
      </c>
      <c r="C36" s="49" t="s">
        <v>110</v>
      </c>
      <c r="D36" s="44" t="s">
        <v>122</v>
      </c>
      <c r="E36" s="28" t="s">
        <v>48</v>
      </c>
      <c r="F36" s="6" t="s">
        <v>141</v>
      </c>
      <c r="G36" s="29" t="s">
        <v>3</v>
      </c>
      <c r="H36" s="30" t="s">
        <v>3</v>
      </c>
      <c r="I36" s="29" t="s">
        <v>3</v>
      </c>
      <c r="J36" s="29" t="s">
        <v>3</v>
      </c>
      <c r="K36" s="29" t="s">
        <v>3</v>
      </c>
      <c r="L36" s="25" t="str">
        <f t="shared" si="21"/>
        <v>Instalação</v>
      </c>
      <c r="M36" s="41" t="str">
        <f t="shared" si="14"/>
        <v xml:space="preserve">Hidrossanitária </v>
      </c>
      <c r="N36" s="41" t="str">
        <f t="shared" si="15"/>
        <v xml:space="preserve">Projeto </v>
      </c>
      <c r="O36" s="41" t="str">
        <f t="shared" si="16"/>
        <v xml:space="preserve">EsgotoPrimário </v>
      </c>
      <c r="P36" s="25" t="str">
        <f t="shared" ref="P36:P58" si="22">_xlfn.CONCAT(F36," ")</f>
        <v xml:space="preserve">EP_Conexão </v>
      </c>
      <c r="Q36" s="25" t="str">
        <f t="shared" si="12"/>
        <v>Instalação Hidrossanitária  Projeto  EsgotoPrimário  EP_Conexão</v>
      </c>
      <c r="R36" s="31" t="str">
        <f t="shared" si="18"/>
        <v>Consultar  -</v>
      </c>
      <c r="S36" s="26" t="s">
        <v>25</v>
      </c>
      <c r="T36" s="26" t="s">
        <v>25</v>
      </c>
      <c r="U36" s="51" t="str">
        <f t="shared" si="7"/>
        <v>Hidra-key_36</v>
      </c>
    </row>
    <row r="37" spans="1:21" ht="8.25" customHeight="1" x14ac:dyDescent="0.3">
      <c r="A37" s="48">
        <v>37</v>
      </c>
      <c r="B37" s="38" t="s">
        <v>65</v>
      </c>
      <c r="C37" s="49" t="s">
        <v>110</v>
      </c>
      <c r="D37" s="44" t="s">
        <v>122</v>
      </c>
      <c r="E37" s="28" t="s">
        <v>48</v>
      </c>
      <c r="F37" s="6" t="s">
        <v>142</v>
      </c>
      <c r="G37" s="29" t="s">
        <v>3</v>
      </c>
      <c r="H37" s="30" t="s">
        <v>3</v>
      </c>
      <c r="I37" s="29" t="s">
        <v>3</v>
      </c>
      <c r="J37" s="29" t="s">
        <v>3</v>
      </c>
      <c r="K37" s="29" t="s">
        <v>3</v>
      </c>
      <c r="L37" s="25" t="str">
        <f t="shared" si="21"/>
        <v>Instalação</v>
      </c>
      <c r="M37" s="41" t="str">
        <f t="shared" si="14"/>
        <v xml:space="preserve">Hidrossanitária </v>
      </c>
      <c r="N37" s="41" t="str">
        <f t="shared" si="15"/>
        <v xml:space="preserve">Projeto </v>
      </c>
      <c r="O37" s="41" t="str">
        <f t="shared" si="16"/>
        <v xml:space="preserve">EsgotoPrimário </v>
      </c>
      <c r="P37" s="25" t="str">
        <f t="shared" si="22"/>
        <v xml:space="preserve">EP_Válvula </v>
      </c>
      <c r="Q37" s="25" t="str">
        <f t="shared" si="12"/>
        <v>Instalação Hidrossanitária  Projeto  EsgotoPrimário  EP_Válvula</v>
      </c>
      <c r="R37" s="31" t="str">
        <f t="shared" si="18"/>
        <v>Consultar  -</v>
      </c>
      <c r="S37" s="26" t="s">
        <v>25</v>
      </c>
      <c r="T37" s="26" t="s">
        <v>25</v>
      </c>
      <c r="U37" s="51" t="str">
        <f t="shared" si="7"/>
        <v>Hidra-key_37</v>
      </c>
    </row>
    <row r="38" spans="1:21" ht="8.25" customHeight="1" x14ac:dyDescent="0.3">
      <c r="A38" s="48">
        <v>38</v>
      </c>
      <c r="B38" s="38" t="s">
        <v>65</v>
      </c>
      <c r="C38" s="49" t="s">
        <v>110</v>
      </c>
      <c r="D38" s="44" t="s">
        <v>122</v>
      </c>
      <c r="E38" s="28" t="s">
        <v>48</v>
      </c>
      <c r="F38" s="6" t="s">
        <v>143</v>
      </c>
      <c r="G38" s="29" t="s">
        <v>3</v>
      </c>
      <c r="H38" s="30" t="s">
        <v>3</v>
      </c>
      <c r="I38" s="29" t="s">
        <v>3</v>
      </c>
      <c r="J38" s="29" t="s">
        <v>3</v>
      </c>
      <c r="K38" s="29" t="s">
        <v>3</v>
      </c>
      <c r="L38" s="25" t="str">
        <f t="shared" si="21"/>
        <v>Instalação</v>
      </c>
      <c r="M38" s="41" t="str">
        <f t="shared" si="14"/>
        <v xml:space="preserve">Hidrossanitária </v>
      </c>
      <c r="N38" s="41" t="str">
        <f t="shared" si="15"/>
        <v xml:space="preserve">Projeto </v>
      </c>
      <c r="O38" s="41" t="str">
        <f t="shared" si="16"/>
        <v xml:space="preserve">EsgotoPrimário </v>
      </c>
      <c r="P38" s="25" t="str">
        <f t="shared" si="22"/>
        <v xml:space="preserve">EP_Acessório </v>
      </c>
      <c r="Q38" s="25" t="str">
        <f t="shared" si="12"/>
        <v>Instalação Hidrossanitária  Projeto  EsgotoPrimário  EP_Acessório</v>
      </c>
      <c r="R38" s="31" t="str">
        <f t="shared" si="18"/>
        <v>Consultar  -</v>
      </c>
      <c r="S38" s="26" t="s">
        <v>25</v>
      </c>
      <c r="T38" s="26" t="s">
        <v>25</v>
      </c>
      <c r="U38" s="51" t="str">
        <f t="shared" si="7"/>
        <v>Hidra-key_38</v>
      </c>
    </row>
    <row r="39" spans="1:21" ht="8.25" customHeight="1" x14ac:dyDescent="0.3">
      <c r="A39" s="48">
        <v>39</v>
      </c>
      <c r="B39" s="38" t="s">
        <v>65</v>
      </c>
      <c r="C39" s="49" t="s">
        <v>110</v>
      </c>
      <c r="D39" s="44" t="s">
        <v>122</v>
      </c>
      <c r="E39" s="28" t="s">
        <v>48</v>
      </c>
      <c r="F39" s="6" t="s">
        <v>144</v>
      </c>
      <c r="G39" s="29" t="s">
        <v>3</v>
      </c>
      <c r="H39" s="30" t="s">
        <v>3</v>
      </c>
      <c r="I39" s="29" t="s">
        <v>3</v>
      </c>
      <c r="J39" s="29" t="s">
        <v>3</v>
      </c>
      <c r="K39" s="29" t="s">
        <v>3</v>
      </c>
      <c r="L39" s="25" t="str">
        <f t="shared" si="21"/>
        <v>Instalação</v>
      </c>
      <c r="M39" s="41" t="str">
        <f t="shared" si="14"/>
        <v xml:space="preserve">Hidrossanitária </v>
      </c>
      <c r="N39" s="41" t="str">
        <f t="shared" si="15"/>
        <v xml:space="preserve">Projeto </v>
      </c>
      <c r="O39" s="41" t="str">
        <f t="shared" si="16"/>
        <v xml:space="preserve">EsgotoPrimário </v>
      </c>
      <c r="P39" s="25" t="str">
        <f t="shared" si="22"/>
        <v xml:space="preserve">EP_Bomba </v>
      </c>
      <c r="Q39" s="25" t="str">
        <f t="shared" si="12"/>
        <v>Instalação Hidrossanitária  Projeto  EsgotoPrimário  EP_Bomba</v>
      </c>
      <c r="R39" s="25" t="str">
        <f>_xlfn.CONCAT("Consultar  ",S39)</f>
        <v>Consultar  -</v>
      </c>
      <c r="S39" s="26" t="s">
        <v>25</v>
      </c>
      <c r="T39" s="26" t="s">
        <v>25</v>
      </c>
      <c r="U39" s="51" t="str">
        <f t="shared" si="7"/>
        <v>Hidra-key_39</v>
      </c>
    </row>
    <row r="40" spans="1:21" ht="8.25" customHeight="1" x14ac:dyDescent="0.3">
      <c r="A40" s="48">
        <v>40</v>
      </c>
      <c r="B40" s="38" t="s">
        <v>65</v>
      </c>
      <c r="C40" s="49" t="s">
        <v>110</v>
      </c>
      <c r="D40" s="44" t="s">
        <v>122</v>
      </c>
      <c r="E40" s="28" t="s">
        <v>48</v>
      </c>
      <c r="F40" s="6" t="s">
        <v>145</v>
      </c>
      <c r="G40" s="29" t="s">
        <v>3</v>
      </c>
      <c r="H40" s="30" t="s">
        <v>3</v>
      </c>
      <c r="I40" s="29" t="s">
        <v>3</v>
      </c>
      <c r="J40" s="29" t="s">
        <v>3</v>
      </c>
      <c r="K40" s="29" t="s">
        <v>3</v>
      </c>
      <c r="L40" s="25" t="str">
        <f t="shared" si="21"/>
        <v>Instalação</v>
      </c>
      <c r="M40" s="41" t="str">
        <f t="shared" si="14"/>
        <v xml:space="preserve">Hidrossanitária </v>
      </c>
      <c r="N40" s="41" t="str">
        <f t="shared" si="15"/>
        <v xml:space="preserve">Projeto </v>
      </c>
      <c r="O40" s="41" t="str">
        <f t="shared" si="16"/>
        <v xml:space="preserve">EsgotoPrimário </v>
      </c>
      <c r="P40" s="25" t="str">
        <f t="shared" si="22"/>
        <v xml:space="preserve">EP_Armazenamento </v>
      </c>
      <c r="Q40" s="25" t="str">
        <f t="shared" si="12"/>
        <v>Instalação Hidrossanitária  Projeto  EsgotoPrimário  EP_Armazenamento</v>
      </c>
      <c r="R40" s="25" t="str">
        <f>_xlfn.CONCAT("Consultar  ",S40)</f>
        <v>Consultar  -</v>
      </c>
      <c r="S40" s="26" t="s">
        <v>25</v>
      </c>
      <c r="T40" s="26" t="s">
        <v>25</v>
      </c>
      <c r="U40" s="51" t="str">
        <f t="shared" si="7"/>
        <v>Hidra-key_40</v>
      </c>
    </row>
    <row r="41" spans="1:21" ht="8.25" customHeight="1" x14ac:dyDescent="0.3">
      <c r="A41" s="48">
        <v>41</v>
      </c>
      <c r="B41" s="38" t="s">
        <v>65</v>
      </c>
      <c r="C41" s="49" t="s">
        <v>110</v>
      </c>
      <c r="D41" s="44" t="s">
        <v>122</v>
      </c>
      <c r="E41" s="28" t="s">
        <v>48</v>
      </c>
      <c r="F41" s="6" t="s">
        <v>146</v>
      </c>
      <c r="G41" s="29" t="s">
        <v>3</v>
      </c>
      <c r="H41" s="30" t="s">
        <v>3</v>
      </c>
      <c r="I41" s="29" t="s">
        <v>3</v>
      </c>
      <c r="J41" s="29" t="s">
        <v>3</v>
      </c>
      <c r="K41" s="29" t="s">
        <v>3</v>
      </c>
      <c r="L41" s="25" t="str">
        <f t="shared" si="21"/>
        <v>Instalação</v>
      </c>
      <c r="M41" s="41" t="str">
        <f t="shared" si="14"/>
        <v xml:space="preserve">Hidrossanitária </v>
      </c>
      <c r="N41" s="41" t="str">
        <f t="shared" si="15"/>
        <v xml:space="preserve">Projeto </v>
      </c>
      <c r="O41" s="41" t="str">
        <f t="shared" si="16"/>
        <v xml:space="preserve">EsgotoPrimário </v>
      </c>
      <c r="P41" s="25" t="str">
        <f t="shared" si="22"/>
        <v xml:space="preserve">EP_Dispositivo </v>
      </c>
      <c r="Q41" s="25" t="str">
        <f t="shared" si="12"/>
        <v>Instalação Hidrossanitária  Projeto  EsgotoPrimário  EP_Dispositivo</v>
      </c>
      <c r="R41" s="31" t="str">
        <f t="shared" ref="R41:R46" si="23">_xlfn.CONCAT("Consultar  ",S41)</f>
        <v>Consultar  -</v>
      </c>
      <c r="S41" s="26" t="s">
        <v>25</v>
      </c>
      <c r="T41" s="26" t="s">
        <v>25</v>
      </c>
      <c r="U41" s="51" t="str">
        <f t="shared" si="7"/>
        <v>Hidra-key_41</v>
      </c>
    </row>
    <row r="42" spans="1:21" ht="8.25" customHeight="1" x14ac:dyDescent="0.3">
      <c r="A42" s="48">
        <v>42</v>
      </c>
      <c r="B42" s="38" t="s">
        <v>65</v>
      </c>
      <c r="C42" s="49" t="s">
        <v>110</v>
      </c>
      <c r="D42" s="44" t="s">
        <v>122</v>
      </c>
      <c r="E42" s="28" t="s">
        <v>48</v>
      </c>
      <c r="F42" s="6" t="s">
        <v>147</v>
      </c>
      <c r="G42" s="14" t="s">
        <v>3</v>
      </c>
      <c r="H42" s="18" t="s">
        <v>3</v>
      </c>
      <c r="I42" s="14" t="s">
        <v>3</v>
      </c>
      <c r="J42" s="29" t="s">
        <v>3</v>
      </c>
      <c r="K42" s="29" t="s">
        <v>3</v>
      </c>
      <c r="L42" s="25" t="str">
        <f t="shared" si="21"/>
        <v>Instalação</v>
      </c>
      <c r="M42" s="41" t="str">
        <f t="shared" si="14"/>
        <v xml:space="preserve">Hidrossanitária </v>
      </c>
      <c r="N42" s="41" t="str">
        <f t="shared" si="15"/>
        <v xml:space="preserve">Projeto </v>
      </c>
      <c r="O42" s="41" t="str">
        <f t="shared" si="16"/>
        <v xml:space="preserve">EsgotoPrimário </v>
      </c>
      <c r="P42" s="25" t="str">
        <f t="shared" si="22"/>
        <v xml:space="preserve">EP_Equipamento </v>
      </c>
      <c r="Q42" s="25" t="str">
        <f t="shared" si="12"/>
        <v>Instalação Hidrossanitária  Projeto  EsgotoPrimário  EP_Equipamento</v>
      </c>
      <c r="R42" s="31" t="str">
        <f t="shared" si="23"/>
        <v>Consultar  -</v>
      </c>
      <c r="S42" s="26" t="s">
        <v>25</v>
      </c>
      <c r="T42" s="26" t="s">
        <v>25</v>
      </c>
      <c r="U42" s="51" t="str">
        <f t="shared" si="7"/>
        <v>Hidra-key_42</v>
      </c>
    </row>
    <row r="43" spans="1:21" ht="8.25" customHeight="1" x14ac:dyDescent="0.3">
      <c r="A43" s="48">
        <v>43</v>
      </c>
      <c r="B43" s="38" t="s">
        <v>65</v>
      </c>
      <c r="C43" s="49" t="s">
        <v>110</v>
      </c>
      <c r="D43" s="44" t="s">
        <v>122</v>
      </c>
      <c r="E43" s="28" t="s">
        <v>49</v>
      </c>
      <c r="F43" s="6" t="s">
        <v>148</v>
      </c>
      <c r="G43" s="29" t="s">
        <v>3</v>
      </c>
      <c r="H43" s="30" t="s">
        <v>3</v>
      </c>
      <c r="I43" s="29" t="s">
        <v>3</v>
      </c>
      <c r="J43" s="29" t="s">
        <v>3</v>
      </c>
      <c r="K43" s="29" t="s">
        <v>3</v>
      </c>
      <c r="L43" s="25" t="str">
        <f t="shared" si="21"/>
        <v>Instalação</v>
      </c>
      <c r="M43" s="41" t="str">
        <f t="shared" si="14"/>
        <v xml:space="preserve">Hidrossanitária </v>
      </c>
      <c r="N43" s="41" t="str">
        <f t="shared" si="15"/>
        <v xml:space="preserve">Projeto </v>
      </c>
      <c r="O43" s="41" t="str">
        <f t="shared" si="16"/>
        <v xml:space="preserve">EsgotoSecundário </v>
      </c>
      <c r="P43" s="25" t="str">
        <f t="shared" si="22"/>
        <v xml:space="preserve">ES_Tubo </v>
      </c>
      <c r="Q43" s="25" t="str">
        <f t="shared" si="12"/>
        <v>Instalação Hidrossanitária  Projeto  EsgotoSecundário  ES_Tubo</v>
      </c>
      <c r="R43" s="31" t="str">
        <f t="shared" si="23"/>
        <v>Consultar  -</v>
      </c>
      <c r="S43" s="26" t="s">
        <v>25</v>
      </c>
      <c r="T43" s="26" t="s">
        <v>25</v>
      </c>
      <c r="U43" s="51" t="str">
        <f t="shared" si="7"/>
        <v>Hidra-key_43</v>
      </c>
    </row>
    <row r="44" spans="1:21" ht="8.25" customHeight="1" x14ac:dyDescent="0.3">
      <c r="A44" s="48">
        <v>44</v>
      </c>
      <c r="B44" s="38" t="s">
        <v>65</v>
      </c>
      <c r="C44" s="49" t="s">
        <v>110</v>
      </c>
      <c r="D44" s="44" t="s">
        <v>122</v>
      </c>
      <c r="E44" s="28" t="s">
        <v>49</v>
      </c>
      <c r="F44" s="6" t="s">
        <v>149</v>
      </c>
      <c r="G44" s="29" t="s">
        <v>3</v>
      </c>
      <c r="H44" s="30" t="s">
        <v>3</v>
      </c>
      <c r="I44" s="29" t="s">
        <v>3</v>
      </c>
      <c r="J44" s="29" t="s">
        <v>3</v>
      </c>
      <c r="K44" s="29" t="s">
        <v>3</v>
      </c>
      <c r="L44" s="25" t="str">
        <f t="shared" si="21"/>
        <v>Instalação</v>
      </c>
      <c r="M44" s="41" t="str">
        <f t="shared" si="14"/>
        <v xml:space="preserve">Hidrossanitária </v>
      </c>
      <c r="N44" s="41" t="str">
        <f t="shared" si="15"/>
        <v xml:space="preserve">Projeto </v>
      </c>
      <c r="O44" s="41" t="str">
        <f t="shared" si="16"/>
        <v xml:space="preserve">EsgotoSecundário </v>
      </c>
      <c r="P44" s="25" t="str">
        <f t="shared" si="22"/>
        <v xml:space="preserve">ES_Conexão </v>
      </c>
      <c r="Q44" s="25" t="str">
        <f t="shared" si="12"/>
        <v>Instalação Hidrossanitária  Projeto  EsgotoSecundário  ES_Conexão</v>
      </c>
      <c r="R44" s="31" t="str">
        <f t="shared" si="23"/>
        <v>Consultar  -</v>
      </c>
      <c r="S44" s="26" t="s">
        <v>25</v>
      </c>
      <c r="T44" s="26" t="s">
        <v>25</v>
      </c>
      <c r="U44" s="51" t="str">
        <f t="shared" si="7"/>
        <v>Hidra-key_44</v>
      </c>
    </row>
    <row r="45" spans="1:21" ht="8.25" customHeight="1" x14ac:dyDescent="0.3">
      <c r="A45" s="48">
        <v>45</v>
      </c>
      <c r="B45" s="38" t="s">
        <v>65</v>
      </c>
      <c r="C45" s="49" t="s">
        <v>110</v>
      </c>
      <c r="D45" s="44" t="s">
        <v>122</v>
      </c>
      <c r="E45" s="28" t="s">
        <v>49</v>
      </c>
      <c r="F45" s="6" t="s">
        <v>150</v>
      </c>
      <c r="G45" s="29" t="s">
        <v>3</v>
      </c>
      <c r="H45" s="30" t="s">
        <v>3</v>
      </c>
      <c r="I45" s="29" t="s">
        <v>3</v>
      </c>
      <c r="J45" s="29" t="s">
        <v>3</v>
      </c>
      <c r="K45" s="29" t="s">
        <v>3</v>
      </c>
      <c r="L45" s="25" t="str">
        <f t="shared" si="21"/>
        <v>Instalação</v>
      </c>
      <c r="M45" s="41" t="str">
        <f t="shared" si="14"/>
        <v xml:space="preserve">Hidrossanitária </v>
      </c>
      <c r="N45" s="41" t="str">
        <f t="shared" si="15"/>
        <v xml:space="preserve">Projeto </v>
      </c>
      <c r="O45" s="41" t="str">
        <f t="shared" si="16"/>
        <v xml:space="preserve">EsgotoSecundário </v>
      </c>
      <c r="P45" s="25" t="str">
        <f t="shared" si="22"/>
        <v xml:space="preserve">ES_Válvula </v>
      </c>
      <c r="Q45" s="25" t="str">
        <f t="shared" si="12"/>
        <v>Instalação Hidrossanitária  Projeto  EsgotoSecundário  ES_Válvula</v>
      </c>
      <c r="R45" s="31" t="str">
        <f t="shared" si="23"/>
        <v>Consultar  -</v>
      </c>
      <c r="S45" s="26" t="s">
        <v>25</v>
      </c>
      <c r="T45" s="26" t="s">
        <v>25</v>
      </c>
      <c r="U45" s="51" t="str">
        <f t="shared" si="7"/>
        <v>Hidra-key_45</v>
      </c>
    </row>
    <row r="46" spans="1:21" ht="8.25" customHeight="1" x14ac:dyDescent="0.3">
      <c r="A46" s="48">
        <v>46</v>
      </c>
      <c r="B46" s="38" t="s">
        <v>65</v>
      </c>
      <c r="C46" s="49" t="s">
        <v>110</v>
      </c>
      <c r="D46" s="44" t="s">
        <v>122</v>
      </c>
      <c r="E46" s="28" t="s">
        <v>49</v>
      </c>
      <c r="F46" s="6" t="s">
        <v>151</v>
      </c>
      <c r="G46" s="29" t="s">
        <v>3</v>
      </c>
      <c r="H46" s="30" t="s">
        <v>3</v>
      </c>
      <c r="I46" s="29" t="s">
        <v>3</v>
      </c>
      <c r="J46" s="29" t="s">
        <v>3</v>
      </c>
      <c r="K46" s="29" t="s">
        <v>3</v>
      </c>
      <c r="L46" s="25" t="str">
        <f t="shared" si="21"/>
        <v>Instalação</v>
      </c>
      <c r="M46" s="41" t="str">
        <f t="shared" si="14"/>
        <v xml:space="preserve">Hidrossanitária </v>
      </c>
      <c r="N46" s="41" t="str">
        <f t="shared" si="15"/>
        <v xml:space="preserve">Projeto </v>
      </c>
      <c r="O46" s="41" t="str">
        <f t="shared" si="16"/>
        <v xml:space="preserve">EsgotoSecundário </v>
      </c>
      <c r="P46" s="25" t="str">
        <f t="shared" si="22"/>
        <v xml:space="preserve">ES_Acessório </v>
      </c>
      <c r="Q46" s="25" t="str">
        <f t="shared" si="12"/>
        <v>Instalação Hidrossanitária  Projeto  EsgotoSecundário  ES_Acessório</v>
      </c>
      <c r="R46" s="31" t="str">
        <f t="shared" si="23"/>
        <v>Consultar  -</v>
      </c>
      <c r="S46" s="26" t="s">
        <v>25</v>
      </c>
      <c r="T46" s="26" t="s">
        <v>25</v>
      </c>
      <c r="U46" s="51" t="str">
        <f t="shared" si="7"/>
        <v>Hidra-key_46</v>
      </c>
    </row>
    <row r="47" spans="1:21" ht="8.25" customHeight="1" x14ac:dyDescent="0.3">
      <c r="A47" s="48">
        <v>47</v>
      </c>
      <c r="B47" s="38" t="s">
        <v>65</v>
      </c>
      <c r="C47" s="49" t="s">
        <v>110</v>
      </c>
      <c r="D47" s="44" t="s">
        <v>122</v>
      </c>
      <c r="E47" s="28" t="s">
        <v>49</v>
      </c>
      <c r="F47" s="6" t="s">
        <v>152</v>
      </c>
      <c r="G47" s="29" t="s">
        <v>3</v>
      </c>
      <c r="H47" s="30" t="s">
        <v>3</v>
      </c>
      <c r="I47" s="29" t="s">
        <v>3</v>
      </c>
      <c r="J47" s="29" t="s">
        <v>3</v>
      </c>
      <c r="K47" s="29" t="s">
        <v>3</v>
      </c>
      <c r="L47" s="25" t="str">
        <f t="shared" si="21"/>
        <v>Instalação</v>
      </c>
      <c r="M47" s="41" t="str">
        <f t="shared" si="14"/>
        <v xml:space="preserve">Hidrossanitária </v>
      </c>
      <c r="N47" s="41" t="str">
        <f t="shared" si="15"/>
        <v xml:space="preserve">Projeto </v>
      </c>
      <c r="O47" s="41" t="str">
        <f t="shared" si="16"/>
        <v xml:space="preserve">EsgotoSecundário </v>
      </c>
      <c r="P47" s="25" t="str">
        <f t="shared" si="22"/>
        <v xml:space="preserve">ES_Bomba </v>
      </c>
      <c r="Q47" s="25" t="str">
        <f t="shared" si="12"/>
        <v>Instalação Hidrossanitária  Projeto  EsgotoSecundário  ES_Bomba</v>
      </c>
      <c r="R47" s="25" t="str">
        <f>_xlfn.CONCAT("Consultar  ",S47)</f>
        <v>Consultar  -</v>
      </c>
      <c r="S47" s="26" t="s">
        <v>25</v>
      </c>
      <c r="T47" s="26" t="s">
        <v>25</v>
      </c>
      <c r="U47" s="51" t="str">
        <f t="shared" si="7"/>
        <v>Hidra-key_47</v>
      </c>
    </row>
    <row r="48" spans="1:21" ht="8.25" customHeight="1" x14ac:dyDescent="0.3">
      <c r="A48" s="48">
        <v>48</v>
      </c>
      <c r="B48" s="38" t="s">
        <v>65</v>
      </c>
      <c r="C48" s="49" t="s">
        <v>110</v>
      </c>
      <c r="D48" s="44" t="s">
        <v>122</v>
      </c>
      <c r="E48" s="28" t="s">
        <v>49</v>
      </c>
      <c r="F48" s="6" t="s">
        <v>153</v>
      </c>
      <c r="G48" s="29" t="s">
        <v>3</v>
      </c>
      <c r="H48" s="30" t="s">
        <v>3</v>
      </c>
      <c r="I48" s="29" t="s">
        <v>3</v>
      </c>
      <c r="J48" s="29" t="s">
        <v>3</v>
      </c>
      <c r="K48" s="29" t="s">
        <v>3</v>
      </c>
      <c r="L48" s="25" t="str">
        <f t="shared" si="21"/>
        <v>Instalação</v>
      </c>
      <c r="M48" s="41" t="str">
        <f t="shared" si="14"/>
        <v xml:space="preserve">Hidrossanitária </v>
      </c>
      <c r="N48" s="41" t="str">
        <f t="shared" si="15"/>
        <v xml:space="preserve">Projeto </v>
      </c>
      <c r="O48" s="41" t="str">
        <f t="shared" si="16"/>
        <v xml:space="preserve">EsgotoSecundário </v>
      </c>
      <c r="P48" s="25" t="str">
        <f t="shared" si="22"/>
        <v xml:space="preserve">ES_Armazenamento </v>
      </c>
      <c r="Q48" s="25" t="str">
        <f t="shared" si="12"/>
        <v>Instalação Hidrossanitária  Projeto  EsgotoSecundário  ES_Armazenamento</v>
      </c>
      <c r="R48" s="25" t="str">
        <f>_xlfn.CONCAT("Consultar  ",S48)</f>
        <v>Consultar  -</v>
      </c>
      <c r="S48" s="26" t="s">
        <v>25</v>
      </c>
      <c r="T48" s="26" t="s">
        <v>25</v>
      </c>
      <c r="U48" s="51" t="str">
        <f t="shared" si="7"/>
        <v>Hidra-key_48</v>
      </c>
    </row>
    <row r="49" spans="1:21" ht="8.25" customHeight="1" x14ac:dyDescent="0.3">
      <c r="A49" s="48">
        <v>49</v>
      </c>
      <c r="B49" s="38" t="s">
        <v>65</v>
      </c>
      <c r="C49" s="49" t="s">
        <v>110</v>
      </c>
      <c r="D49" s="44" t="s">
        <v>122</v>
      </c>
      <c r="E49" s="28" t="s">
        <v>49</v>
      </c>
      <c r="F49" s="6" t="s">
        <v>154</v>
      </c>
      <c r="G49" s="29" t="s">
        <v>3</v>
      </c>
      <c r="H49" s="30" t="s">
        <v>3</v>
      </c>
      <c r="I49" s="29" t="s">
        <v>3</v>
      </c>
      <c r="J49" s="29" t="s">
        <v>3</v>
      </c>
      <c r="K49" s="29" t="s">
        <v>3</v>
      </c>
      <c r="L49" s="25" t="str">
        <f t="shared" si="21"/>
        <v>Instalação</v>
      </c>
      <c r="M49" s="41" t="str">
        <f t="shared" si="14"/>
        <v xml:space="preserve">Hidrossanitária </v>
      </c>
      <c r="N49" s="41" t="str">
        <f t="shared" si="15"/>
        <v xml:space="preserve">Projeto </v>
      </c>
      <c r="O49" s="41" t="str">
        <f t="shared" si="16"/>
        <v xml:space="preserve">EsgotoSecundário </v>
      </c>
      <c r="P49" s="25" t="str">
        <f t="shared" si="22"/>
        <v xml:space="preserve">ES_Dispositivo </v>
      </c>
      <c r="Q49" s="25" t="str">
        <f t="shared" si="12"/>
        <v>Instalação Hidrossanitária  Projeto  EsgotoSecundário  ES_Dispositivo</v>
      </c>
      <c r="R49" s="31" t="str">
        <f t="shared" ref="R49:R54" si="24">_xlfn.CONCAT("Consultar  ",S49)</f>
        <v>Consultar  -</v>
      </c>
      <c r="S49" s="26" t="s">
        <v>25</v>
      </c>
      <c r="T49" s="26" t="s">
        <v>25</v>
      </c>
      <c r="U49" s="51" t="str">
        <f t="shared" si="7"/>
        <v>Hidra-key_49</v>
      </c>
    </row>
    <row r="50" spans="1:21" ht="8.25" customHeight="1" x14ac:dyDescent="0.3">
      <c r="A50" s="48">
        <v>50</v>
      </c>
      <c r="B50" s="38" t="s">
        <v>65</v>
      </c>
      <c r="C50" s="49" t="s">
        <v>110</v>
      </c>
      <c r="D50" s="44" t="s">
        <v>122</v>
      </c>
      <c r="E50" s="28" t="s">
        <v>49</v>
      </c>
      <c r="F50" s="6" t="s">
        <v>155</v>
      </c>
      <c r="G50" s="14" t="s">
        <v>3</v>
      </c>
      <c r="H50" s="18" t="s">
        <v>3</v>
      </c>
      <c r="I50" s="14" t="s">
        <v>3</v>
      </c>
      <c r="J50" s="29" t="s">
        <v>3</v>
      </c>
      <c r="K50" s="29" t="s">
        <v>3</v>
      </c>
      <c r="L50" s="25" t="str">
        <f t="shared" si="21"/>
        <v>Instalação</v>
      </c>
      <c r="M50" s="41" t="str">
        <f t="shared" si="14"/>
        <v xml:space="preserve">Hidrossanitária </v>
      </c>
      <c r="N50" s="41" t="str">
        <f t="shared" si="15"/>
        <v xml:space="preserve">Projeto </v>
      </c>
      <c r="O50" s="41" t="str">
        <f t="shared" si="16"/>
        <v xml:space="preserve">EsgotoSecundário </v>
      </c>
      <c r="P50" s="25" t="str">
        <f t="shared" si="22"/>
        <v xml:space="preserve">ES_Equipamento </v>
      </c>
      <c r="Q50" s="25" t="str">
        <f t="shared" si="12"/>
        <v>Instalação Hidrossanitária  Projeto  EsgotoSecundário  ES_Equipamento</v>
      </c>
      <c r="R50" s="31" t="str">
        <f t="shared" si="24"/>
        <v>Consultar  -</v>
      </c>
      <c r="S50" s="26" t="s">
        <v>25</v>
      </c>
      <c r="T50" s="26" t="s">
        <v>25</v>
      </c>
      <c r="U50" s="51" t="str">
        <f t="shared" si="7"/>
        <v>Hidra-key_50</v>
      </c>
    </row>
    <row r="51" spans="1:21" ht="8.25" customHeight="1" x14ac:dyDescent="0.3">
      <c r="A51" s="48">
        <v>51</v>
      </c>
      <c r="B51" s="38" t="s">
        <v>65</v>
      </c>
      <c r="C51" s="49" t="s">
        <v>110</v>
      </c>
      <c r="D51" s="44" t="s">
        <v>122</v>
      </c>
      <c r="E51" s="28" t="s">
        <v>68</v>
      </c>
      <c r="F51" s="6" t="s">
        <v>156</v>
      </c>
      <c r="G51" s="14" t="s">
        <v>3</v>
      </c>
      <c r="H51" s="14" t="s">
        <v>3</v>
      </c>
      <c r="I51" s="14" t="s">
        <v>3</v>
      </c>
      <c r="J51" s="29" t="s">
        <v>3</v>
      </c>
      <c r="K51" s="29" t="s">
        <v>3</v>
      </c>
      <c r="L51" s="25" t="str">
        <f t="shared" si="21"/>
        <v>Instalação</v>
      </c>
      <c r="M51" s="41" t="str">
        <f t="shared" si="14"/>
        <v xml:space="preserve">Hidrossanitária </v>
      </c>
      <c r="N51" s="41" t="str">
        <f t="shared" si="15"/>
        <v xml:space="preserve">Projeto </v>
      </c>
      <c r="O51" s="41" t="str">
        <f t="shared" si="16"/>
        <v xml:space="preserve">VentilaçãoEsgoto </v>
      </c>
      <c r="P51" s="25" t="str">
        <f t="shared" si="22"/>
        <v xml:space="preserve">VE_Tubo </v>
      </c>
      <c r="Q51" s="25" t="str">
        <f t="shared" si="12"/>
        <v>Instalação Hidrossanitária  Projeto  VentilaçãoEsgoto  VE_Tubo</v>
      </c>
      <c r="R51" s="25" t="str">
        <f t="shared" si="24"/>
        <v>Consultar  -</v>
      </c>
      <c r="S51" s="26" t="s">
        <v>25</v>
      </c>
      <c r="T51" s="26" t="s">
        <v>25</v>
      </c>
      <c r="U51" s="51" t="str">
        <f t="shared" si="7"/>
        <v>Hidra-key_51</v>
      </c>
    </row>
    <row r="52" spans="1:21" ht="8.25" customHeight="1" x14ac:dyDescent="0.3">
      <c r="A52" s="48">
        <v>52</v>
      </c>
      <c r="B52" s="38" t="s">
        <v>65</v>
      </c>
      <c r="C52" s="49" t="s">
        <v>110</v>
      </c>
      <c r="D52" s="44" t="s">
        <v>122</v>
      </c>
      <c r="E52" s="28" t="s">
        <v>68</v>
      </c>
      <c r="F52" s="6" t="s">
        <v>157</v>
      </c>
      <c r="G52" s="14" t="s">
        <v>3</v>
      </c>
      <c r="H52" s="14" t="s">
        <v>3</v>
      </c>
      <c r="I52" s="14" t="s">
        <v>3</v>
      </c>
      <c r="J52" s="29" t="s">
        <v>3</v>
      </c>
      <c r="K52" s="29" t="s">
        <v>3</v>
      </c>
      <c r="L52" s="25" t="str">
        <f t="shared" si="21"/>
        <v>Instalação</v>
      </c>
      <c r="M52" s="41" t="str">
        <f t="shared" si="14"/>
        <v xml:space="preserve">Hidrossanitária </v>
      </c>
      <c r="N52" s="41" t="str">
        <f t="shared" si="15"/>
        <v xml:space="preserve">Projeto </v>
      </c>
      <c r="O52" s="41" t="str">
        <f t="shared" si="16"/>
        <v xml:space="preserve">VentilaçãoEsgoto </v>
      </c>
      <c r="P52" s="25" t="str">
        <f t="shared" si="22"/>
        <v xml:space="preserve">VE_Conexão </v>
      </c>
      <c r="Q52" s="25" t="str">
        <f t="shared" si="12"/>
        <v>Instalação Hidrossanitária  Projeto  VentilaçãoEsgoto  VE_Conexão</v>
      </c>
      <c r="R52" s="25" t="str">
        <f t="shared" si="24"/>
        <v>Consultar  -</v>
      </c>
      <c r="S52" s="26" t="s">
        <v>25</v>
      </c>
      <c r="T52" s="26" t="s">
        <v>25</v>
      </c>
      <c r="U52" s="51" t="str">
        <f t="shared" si="7"/>
        <v>Hidra-key_52</v>
      </c>
    </row>
    <row r="53" spans="1:21" ht="8.25" customHeight="1" x14ac:dyDescent="0.3">
      <c r="A53" s="48">
        <v>53</v>
      </c>
      <c r="B53" s="38" t="s">
        <v>65</v>
      </c>
      <c r="C53" s="49" t="s">
        <v>110</v>
      </c>
      <c r="D53" s="44" t="s">
        <v>122</v>
      </c>
      <c r="E53" s="28" t="s">
        <v>68</v>
      </c>
      <c r="F53" s="6" t="s">
        <v>158</v>
      </c>
      <c r="G53" s="14" t="s">
        <v>3</v>
      </c>
      <c r="H53" s="14" t="s">
        <v>3</v>
      </c>
      <c r="I53" s="14" t="s">
        <v>3</v>
      </c>
      <c r="J53" s="29" t="s">
        <v>3</v>
      </c>
      <c r="K53" s="29" t="s">
        <v>3</v>
      </c>
      <c r="L53" s="25" t="str">
        <f t="shared" si="21"/>
        <v>Instalação</v>
      </c>
      <c r="M53" s="41" t="str">
        <f t="shared" si="14"/>
        <v xml:space="preserve">Hidrossanitária </v>
      </c>
      <c r="N53" s="41" t="str">
        <f t="shared" si="15"/>
        <v xml:space="preserve">Projeto </v>
      </c>
      <c r="O53" s="41" t="str">
        <f t="shared" si="16"/>
        <v xml:space="preserve">VentilaçãoEsgoto </v>
      </c>
      <c r="P53" s="25" t="str">
        <f t="shared" si="22"/>
        <v xml:space="preserve">VE_Válvula </v>
      </c>
      <c r="Q53" s="25" t="str">
        <f t="shared" si="12"/>
        <v>Instalação Hidrossanitária  Projeto  VentilaçãoEsgoto  VE_Válvula</v>
      </c>
      <c r="R53" s="25" t="str">
        <f t="shared" si="24"/>
        <v>Consultar  -</v>
      </c>
      <c r="S53" s="26" t="s">
        <v>25</v>
      </c>
      <c r="T53" s="26" t="s">
        <v>25</v>
      </c>
      <c r="U53" s="51" t="str">
        <f t="shared" si="7"/>
        <v>Hidra-key_53</v>
      </c>
    </row>
    <row r="54" spans="1:21" ht="8.25" customHeight="1" x14ac:dyDescent="0.3">
      <c r="A54" s="48">
        <v>54</v>
      </c>
      <c r="B54" s="38" t="s">
        <v>65</v>
      </c>
      <c r="C54" s="49" t="s">
        <v>110</v>
      </c>
      <c r="D54" s="44" t="s">
        <v>122</v>
      </c>
      <c r="E54" s="28" t="s">
        <v>68</v>
      </c>
      <c r="F54" s="6" t="s">
        <v>159</v>
      </c>
      <c r="G54" s="14" t="s">
        <v>3</v>
      </c>
      <c r="H54" s="14" t="s">
        <v>3</v>
      </c>
      <c r="I54" s="14" t="s">
        <v>3</v>
      </c>
      <c r="J54" s="29" t="s">
        <v>3</v>
      </c>
      <c r="K54" s="29" t="s">
        <v>3</v>
      </c>
      <c r="L54" s="25" t="str">
        <f t="shared" si="21"/>
        <v>Instalação</v>
      </c>
      <c r="M54" s="41" t="str">
        <f t="shared" si="14"/>
        <v xml:space="preserve">Hidrossanitária </v>
      </c>
      <c r="N54" s="41" t="str">
        <f t="shared" si="15"/>
        <v xml:space="preserve">Projeto </v>
      </c>
      <c r="O54" s="41" t="str">
        <f t="shared" si="16"/>
        <v xml:space="preserve">VentilaçãoEsgoto </v>
      </c>
      <c r="P54" s="25" t="str">
        <f t="shared" si="22"/>
        <v xml:space="preserve">VE_Acessório </v>
      </c>
      <c r="Q54" s="25" t="str">
        <f t="shared" si="12"/>
        <v>Instalação Hidrossanitária  Projeto  VentilaçãoEsgoto  VE_Acessório</v>
      </c>
      <c r="R54" s="25" t="str">
        <f t="shared" si="24"/>
        <v>Consultar  -</v>
      </c>
      <c r="S54" s="26" t="s">
        <v>25</v>
      </c>
      <c r="T54" s="26" t="s">
        <v>25</v>
      </c>
      <c r="U54" s="51" t="str">
        <f t="shared" si="7"/>
        <v>Hidra-key_54</v>
      </c>
    </row>
    <row r="55" spans="1:21" ht="8.25" customHeight="1" x14ac:dyDescent="0.3">
      <c r="A55" s="48">
        <v>55</v>
      </c>
      <c r="B55" s="38" t="s">
        <v>65</v>
      </c>
      <c r="C55" s="49" t="s">
        <v>110</v>
      </c>
      <c r="D55" s="44" t="s">
        <v>122</v>
      </c>
      <c r="E55" s="28" t="s">
        <v>68</v>
      </c>
      <c r="F55" s="6" t="s">
        <v>160</v>
      </c>
      <c r="G55" s="14" t="s">
        <v>3</v>
      </c>
      <c r="H55" s="14" t="s">
        <v>3</v>
      </c>
      <c r="I55" s="14" t="s">
        <v>3</v>
      </c>
      <c r="J55" s="29" t="s">
        <v>3</v>
      </c>
      <c r="K55" s="29" t="s">
        <v>3</v>
      </c>
      <c r="L55" s="25" t="str">
        <f t="shared" si="21"/>
        <v>Instalação</v>
      </c>
      <c r="M55" s="41" t="str">
        <f t="shared" si="14"/>
        <v xml:space="preserve">Hidrossanitária </v>
      </c>
      <c r="N55" s="41" t="str">
        <f t="shared" si="15"/>
        <v xml:space="preserve">Projeto </v>
      </c>
      <c r="O55" s="41" t="str">
        <f t="shared" si="16"/>
        <v xml:space="preserve">VentilaçãoEsgoto </v>
      </c>
      <c r="P55" s="25" t="str">
        <f t="shared" si="22"/>
        <v xml:space="preserve">VE_Bomba </v>
      </c>
      <c r="Q55" s="25" t="str">
        <f t="shared" si="12"/>
        <v>Instalação Hidrossanitária  Projeto  VentilaçãoEsgoto  VE_Bomba</v>
      </c>
      <c r="R55" s="25" t="str">
        <f>_xlfn.CONCAT("Consultar  ",S55)</f>
        <v>Consultar  -</v>
      </c>
      <c r="S55" s="26" t="s">
        <v>25</v>
      </c>
      <c r="T55" s="26" t="s">
        <v>25</v>
      </c>
      <c r="U55" s="51" t="str">
        <f t="shared" si="7"/>
        <v>Hidra-key_55</v>
      </c>
    </row>
    <row r="56" spans="1:21" ht="8.25" customHeight="1" x14ac:dyDescent="0.3">
      <c r="A56" s="48">
        <v>56</v>
      </c>
      <c r="B56" s="38" t="s">
        <v>65</v>
      </c>
      <c r="C56" s="49" t="s">
        <v>110</v>
      </c>
      <c r="D56" s="44" t="s">
        <v>122</v>
      </c>
      <c r="E56" s="28" t="s">
        <v>68</v>
      </c>
      <c r="F56" s="6" t="s">
        <v>161</v>
      </c>
      <c r="G56" s="14" t="s">
        <v>3</v>
      </c>
      <c r="H56" s="14" t="s">
        <v>3</v>
      </c>
      <c r="I56" s="14" t="s">
        <v>3</v>
      </c>
      <c r="J56" s="29" t="s">
        <v>3</v>
      </c>
      <c r="K56" s="29" t="s">
        <v>3</v>
      </c>
      <c r="L56" s="25" t="str">
        <f t="shared" si="21"/>
        <v>Instalação</v>
      </c>
      <c r="M56" s="41" t="str">
        <f t="shared" si="14"/>
        <v xml:space="preserve">Hidrossanitária </v>
      </c>
      <c r="N56" s="41" t="str">
        <f t="shared" si="15"/>
        <v xml:space="preserve">Projeto </v>
      </c>
      <c r="O56" s="41" t="str">
        <f t="shared" si="16"/>
        <v xml:space="preserve">VentilaçãoEsgoto </v>
      </c>
      <c r="P56" s="25" t="str">
        <f t="shared" si="22"/>
        <v xml:space="preserve">VE_Armazenamento </v>
      </c>
      <c r="Q56" s="25" t="str">
        <f t="shared" si="12"/>
        <v>Instalação Hidrossanitária  Projeto  VentilaçãoEsgoto  VE_Armazenamento</v>
      </c>
      <c r="R56" s="25" t="str">
        <f>_xlfn.CONCAT("Consultar  ",S56)</f>
        <v>Consultar  -</v>
      </c>
      <c r="S56" s="26" t="s">
        <v>25</v>
      </c>
      <c r="T56" s="26" t="s">
        <v>25</v>
      </c>
      <c r="U56" s="51" t="str">
        <f t="shared" si="7"/>
        <v>Hidra-key_56</v>
      </c>
    </row>
    <row r="57" spans="1:21" ht="8.25" customHeight="1" x14ac:dyDescent="0.3">
      <c r="A57" s="48">
        <v>57</v>
      </c>
      <c r="B57" s="38" t="s">
        <v>65</v>
      </c>
      <c r="C57" s="49" t="s">
        <v>110</v>
      </c>
      <c r="D57" s="44" t="s">
        <v>122</v>
      </c>
      <c r="E57" s="28" t="s">
        <v>68</v>
      </c>
      <c r="F57" s="6" t="s">
        <v>162</v>
      </c>
      <c r="G57" s="14" t="s">
        <v>3</v>
      </c>
      <c r="H57" s="14" t="s">
        <v>3</v>
      </c>
      <c r="I57" s="14" t="s">
        <v>3</v>
      </c>
      <c r="J57" s="29" t="s">
        <v>3</v>
      </c>
      <c r="K57" s="29" t="s">
        <v>3</v>
      </c>
      <c r="L57" s="25" t="str">
        <f t="shared" si="21"/>
        <v>Instalação</v>
      </c>
      <c r="M57" s="41" t="str">
        <f t="shared" si="14"/>
        <v xml:space="preserve">Hidrossanitária </v>
      </c>
      <c r="N57" s="41" t="str">
        <f t="shared" si="15"/>
        <v xml:space="preserve">Projeto </v>
      </c>
      <c r="O57" s="41" t="str">
        <f t="shared" si="16"/>
        <v xml:space="preserve">VentilaçãoEsgoto </v>
      </c>
      <c r="P57" s="25" t="str">
        <f t="shared" si="22"/>
        <v xml:space="preserve">VE_Dispositivo </v>
      </c>
      <c r="Q57" s="25" t="str">
        <f t="shared" si="12"/>
        <v>Instalação Hidrossanitária  Projeto  VentilaçãoEsgoto  VE_Dispositivo</v>
      </c>
      <c r="R57" s="25" t="str">
        <f t="shared" ref="R57:R62" si="25">_xlfn.CONCAT("Consultar  ",S57)</f>
        <v>Consultar  -</v>
      </c>
      <c r="S57" s="26" t="s">
        <v>25</v>
      </c>
      <c r="T57" s="26" t="s">
        <v>25</v>
      </c>
      <c r="U57" s="51" t="str">
        <f t="shared" si="7"/>
        <v>Hidra-key_57</v>
      </c>
    </row>
    <row r="58" spans="1:21" ht="8.25" customHeight="1" x14ac:dyDescent="0.3">
      <c r="A58" s="48">
        <v>58</v>
      </c>
      <c r="B58" s="38" t="s">
        <v>65</v>
      </c>
      <c r="C58" s="49" t="s">
        <v>110</v>
      </c>
      <c r="D58" s="44" t="s">
        <v>122</v>
      </c>
      <c r="E58" s="28" t="s">
        <v>68</v>
      </c>
      <c r="F58" s="40" t="s">
        <v>163</v>
      </c>
      <c r="G58" s="18" t="s">
        <v>3</v>
      </c>
      <c r="H58" s="18" t="s">
        <v>3</v>
      </c>
      <c r="I58" s="18" t="s">
        <v>3</v>
      </c>
      <c r="J58" s="29" t="s">
        <v>3</v>
      </c>
      <c r="K58" s="29" t="s">
        <v>3</v>
      </c>
      <c r="L58" s="25" t="str">
        <f t="shared" si="21"/>
        <v>Instalação</v>
      </c>
      <c r="M58" s="41" t="str">
        <f t="shared" si="14"/>
        <v xml:space="preserve">Hidrossanitária </v>
      </c>
      <c r="N58" s="41" t="str">
        <f t="shared" si="15"/>
        <v xml:space="preserve">Projeto </v>
      </c>
      <c r="O58" s="41" t="str">
        <f t="shared" si="16"/>
        <v xml:space="preserve">VentilaçãoEsgoto </v>
      </c>
      <c r="P58" s="25" t="str">
        <f t="shared" si="22"/>
        <v xml:space="preserve">VE_Equipamento </v>
      </c>
      <c r="Q58" s="25" t="str">
        <f t="shared" si="12"/>
        <v>Instalação Hidrossanitária  Projeto  VentilaçãoEsgoto  VE_Equipamento</v>
      </c>
      <c r="R58" s="41" t="str">
        <f t="shared" si="25"/>
        <v>Consultar  -</v>
      </c>
      <c r="S58" s="42" t="s">
        <v>25</v>
      </c>
      <c r="T58" s="42" t="s">
        <v>25</v>
      </c>
      <c r="U58" s="51" t="str">
        <f t="shared" si="7"/>
        <v>Hidra-key_58</v>
      </c>
    </row>
    <row r="59" spans="1:21" ht="8.25" customHeight="1" x14ac:dyDescent="0.3">
      <c r="A59" s="48">
        <v>59</v>
      </c>
      <c r="B59" s="6" t="s">
        <v>65</v>
      </c>
      <c r="C59" s="38" t="s">
        <v>110</v>
      </c>
      <c r="D59" s="28" t="s">
        <v>122</v>
      </c>
      <c r="E59" s="28" t="s">
        <v>164</v>
      </c>
      <c r="F59" s="6" t="s">
        <v>165</v>
      </c>
      <c r="G59" s="14" t="s">
        <v>3</v>
      </c>
      <c r="H59" s="14" t="s">
        <v>3</v>
      </c>
      <c r="I59" s="14" t="s">
        <v>3</v>
      </c>
      <c r="J59" s="14" t="s">
        <v>3</v>
      </c>
      <c r="K59" s="14" t="s">
        <v>3</v>
      </c>
      <c r="L59" s="25" t="str">
        <f t="shared" ref="L59:L66" si="26">_xlfn.CONCAT("", B59)</f>
        <v>Instalação</v>
      </c>
      <c r="M59" s="25" t="str">
        <f t="shared" ref="M59:M66" si="27">_xlfn.CONCAT(C59," ")</f>
        <v xml:space="preserve">Hidrossanitária </v>
      </c>
      <c r="N59" s="25" t="str">
        <f t="shared" ref="N59:N66" si="28">_xlfn.CONCAT(D59," ")</f>
        <v xml:space="preserve">Projeto </v>
      </c>
      <c r="O59" s="25" t="str">
        <f t="shared" ref="O59:O66" si="29">_xlfn.CONCAT(E59," ")</f>
        <v xml:space="preserve">Pluvial </v>
      </c>
      <c r="P59" s="25" t="str">
        <f t="shared" ref="P59:P66" si="30">_xlfn.CONCAT(F59," ")</f>
        <v xml:space="preserve">PL_Tubo </v>
      </c>
      <c r="Q59" s="25" t="str">
        <f t="shared" ref="Q59:Q66" si="31">_xlfn.CONCAT(SUBSTITUTE(L59, "null", " ")," ",SUBSTITUTE(M59, "null", " ")," ",SUBSTITUTE(N59, "null", " ")," ",SUBSTITUTE(O59, "null", " ")," ", SUBSTITUTE(F59, "null", " "))</f>
        <v>Instalação Hidrossanitária  Projeto  Pluvial  PL_Tubo</v>
      </c>
      <c r="R59" s="25" t="str">
        <f t="shared" si="25"/>
        <v>Consultar  -</v>
      </c>
      <c r="S59" s="26" t="s">
        <v>25</v>
      </c>
      <c r="T59" s="26" t="s">
        <v>25</v>
      </c>
      <c r="U59" s="51" t="str">
        <f t="shared" ref="U59:U66" si="32">_xlfn.CONCAT("Hidra-key_",A59)</f>
        <v>Hidra-key_59</v>
      </c>
    </row>
    <row r="60" spans="1:21" ht="8.25" customHeight="1" x14ac:dyDescent="0.3">
      <c r="A60" s="48">
        <v>60</v>
      </c>
      <c r="B60" s="6" t="s">
        <v>65</v>
      </c>
      <c r="C60" s="38" t="s">
        <v>110</v>
      </c>
      <c r="D60" s="28" t="s">
        <v>122</v>
      </c>
      <c r="E60" s="28" t="s">
        <v>164</v>
      </c>
      <c r="F60" s="6" t="s">
        <v>166</v>
      </c>
      <c r="G60" s="14" t="s">
        <v>3</v>
      </c>
      <c r="H60" s="14" t="s">
        <v>3</v>
      </c>
      <c r="I60" s="14" t="s">
        <v>3</v>
      </c>
      <c r="J60" s="14" t="s">
        <v>3</v>
      </c>
      <c r="K60" s="14" t="s">
        <v>3</v>
      </c>
      <c r="L60" s="25" t="str">
        <f t="shared" si="26"/>
        <v>Instalação</v>
      </c>
      <c r="M60" s="25" t="str">
        <f t="shared" si="27"/>
        <v xml:space="preserve">Hidrossanitária </v>
      </c>
      <c r="N60" s="25" t="str">
        <f t="shared" si="28"/>
        <v xml:space="preserve">Projeto </v>
      </c>
      <c r="O60" s="25" t="str">
        <f t="shared" si="29"/>
        <v xml:space="preserve">Pluvial </v>
      </c>
      <c r="P60" s="25" t="str">
        <f t="shared" si="30"/>
        <v xml:space="preserve">PL_Conexão </v>
      </c>
      <c r="Q60" s="25" t="str">
        <f t="shared" si="31"/>
        <v>Instalação Hidrossanitária  Projeto  Pluvial  PL_Conexão</v>
      </c>
      <c r="R60" s="25" t="str">
        <f t="shared" si="25"/>
        <v>Consultar  -</v>
      </c>
      <c r="S60" s="26" t="s">
        <v>25</v>
      </c>
      <c r="T60" s="26" t="s">
        <v>25</v>
      </c>
      <c r="U60" s="51" t="str">
        <f t="shared" si="32"/>
        <v>Hidra-key_60</v>
      </c>
    </row>
    <row r="61" spans="1:21" ht="8.25" customHeight="1" x14ac:dyDescent="0.3">
      <c r="A61" s="48">
        <v>61</v>
      </c>
      <c r="B61" s="6" t="s">
        <v>65</v>
      </c>
      <c r="C61" s="38" t="s">
        <v>110</v>
      </c>
      <c r="D61" s="28" t="s">
        <v>122</v>
      </c>
      <c r="E61" s="28" t="s">
        <v>164</v>
      </c>
      <c r="F61" s="6" t="s">
        <v>167</v>
      </c>
      <c r="G61" s="14" t="s">
        <v>3</v>
      </c>
      <c r="H61" s="14" t="s">
        <v>3</v>
      </c>
      <c r="I61" s="14" t="s">
        <v>3</v>
      </c>
      <c r="J61" s="14" t="s">
        <v>3</v>
      </c>
      <c r="K61" s="14" t="s">
        <v>3</v>
      </c>
      <c r="L61" s="25" t="str">
        <f t="shared" si="26"/>
        <v>Instalação</v>
      </c>
      <c r="M61" s="25" t="str">
        <f t="shared" si="27"/>
        <v xml:space="preserve">Hidrossanitária </v>
      </c>
      <c r="N61" s="25" t="str">
        <f t="shared" si="28"/>
        <v xml:space="preserve">Projeto </v>
      </c>
      <c r="O61" s="25" t="str">
        <f t="shared" si="29"/>
        <v xml:space="preserve">Pluvial </v>
      </c>
      <c r="P61" s="25" t="str">
        <f t="shared" si="30"/>
        <v xml:space="preserve">PL_Válvula </v>
      </c>
      <c r="Q61" s="25" t="str">
        <f t="shared" si="31"/>
        <v>Instalação Hidrossanitária  Projeto  Pluvial  PL_Válvula</v>
      </c>
      <c r="R61" s="25" t="str">
        <f t="shared" si="25"/>
        <v>Consultar  -</v>
      </c>
      <c r="S61" s="26" t="s">
        <v>25</v>
      </c>
      <c r="T61" s="26" t="s">
        <v>25</v>
      </c>
      <c r="U61" s="51" t="str">
        <f t="shared" si="32"/>
        <v>Hidra-key_61</v>
      </c>
    </row>
    <row r="62" spans="1:21" ht="8.25" customHeight="1" x14ac:dyDescent="0.3">
      <c r="A62" s="48">
        <v>62</v>
      </c>
      <c r="B62" s="6" t="s">
        <v>65</v>
      </c>
      <c r="C62" s="38" t="s">
        <v>110</v>
      </c>
      <c r="D62" s="28" t="s">
        <v>122</v>
      </c>
      <c r="E62" s="28" t="s">
        <v>164</v>
      </c>
      <c r="F62" s="6" t="s">
        <v>168</v>
      </c>
      <c r="G62" s="14" t="s">
        <v>3</v>
      </c>
      <c r="H62" s="14" t="s">
        <v>3</v>
      </c>
      <c r="I62" s="14" t="s">
        <v>3</v>
      </c>
      <c r="J62" s="14" t="s">
        <v>3</v>
      </c>
      <c r="K62" s="14" t="s">
        <v>3</v>
      </c>
      <c r="L62" s="25" t="str">
        <f t="shared" si="26"/>
        <v>Instalação</v>
      </c>
      <c r="M62" s="25" t="str">
        <f t="shared" si="27"/>
        <v xml:space="preserve">Hidrossanitária </v>
      </c>
      <c r="N62" s="25" t="str">
        <f t="shared" si="28"/>
        <v xml:space="preserve">Projeto </v>
      </c>
      <c r="O62" s="25" t="str">
        <f t="shared" si="29"/>
        <v xml:space="preserve">Pluvial </v>
      </c>
      <c r="P62" s="25" t="str">
        <f t="shared" si="30"/>
        <v xml:space="preserve">PL_Acessório </v>
      </c>
      <c r="Q62" s="25" t="str">
        <f t="shared" si="31"/>
        <v>Instalação Hidrossanitária  Projeto  Pluvial  PL_Acessório</v>
      </c>
      <c r="R62" s="25" t="str">
        <f t="shared" si="25"/>
        <v>Consultar  -</v>
      </c>
      <c r="S62" s="26" t="s">
        <v>25</v>
      </c>
      <c r="T62" s="26" t="s">
        <v>25</v>
      </c>
      <c r="U62" s="51" t="str">
        <f t="shared" si="32"/>
        <v>Hidra-key_62</v>
      </c>
    </row>
    <row r="63" spans="1:21" ht="8.25" customHeight="1" x14ac:dyDescent="0.3">
      <c r="A63" s="48">
        <v>63</v>
      </c>
      <c r="B63" s="6" t="s">
        <v>65</v>
      </c>
      <c r="C63" s="38" t="s">
        <v>110</v>
      </c>
      <c r="D63" s="28" t="s">
        <v>122</v>
      </c>
      <c r="E63" s="28" t="s">
        <v>164</v>
      </c>
      <c r="F63" s="6" t="s">
        <v>169</v>
      </c>
      <c r="G63" s="14" t="s">
        <v>3</v>
      </c>
      <c r="H63" s="14" t="s">
        <v>3</v>
      </c>
      <c r="I63" s="14" t="s">
        <v>3</v>
      </c>
      <c r="J63" s="14" t="s">
        <v>3</v>
      </c>
      <c r="K63" s="14" t="s">
        <v>3</v>
      </c>
      <c r="L63" s="25" t="str">
        <f t="shared" si="26"/>
        <v>Instalação</v>
      </c>
      <c r="M63" s="25" t="str">
        <f t="shared" si="27"/>
        <v xml:space="preserve">Hidrossanitária </v>
      </c>
      <c r="N63" s="25" t="str">
        <f t="shared" si="28"/>
        <v xml:space="preserve">Projeto </v>
      </c>
      <c r="O63" s="25" t="str">
        <f t="shared" si="29"/>
        <v xml:space="preserve">Pluvial </v>
      </c>
      <c r="P63" s="25" t="str">
        <f t="shared" si="30"/>
        <v xml:space="preserve">PL_Bomba </v>
      </c>
      <c r="Q63" s="25" t="str">
        <f t="shared" si="31"/>
        <v>Instalação Hidrossanitária  Projeto  Pluvial  PL_Bomba</v>
      </c>
      <c r="R63" s="25" t="str">
        <f>_xlfn.CONCAT("Consultar  ",S63)</f>
        <v>Consultar  -</v>
      </c>
      <c r="S63" s="26" t="s">
        <v>25</v>
      </c>
      <c r="T63" s="26" t="s">
        <v>25</v>
      </c>
      <c r="U63" s="51" t="str">
        <f t="shared" si="32"/>
        <v>Hidra-key_63</v>
      </c>
    </row>
    <row r="64" spans="1:21" ht="8.25" customHeight="1" x14ac:dyDescent="0.3">
      <c r="A64" s="48">
        <v>64</v>
      </c>
      <c r="B64" s="6" t="s">
        <v>65</v>
      </c>
      <c r="C64" s="38" t="s">
        <v>110</v>
      </c>
      <c r="D64" s="28" t="s">
        <v>122</v>
      </c>
      <c r="E64" s="28" t="s">
        <v>164</v>
      </c>
      <c r="F64" s="6" t="s">
        <v>170</v>
      </c>
      <c r="G64" s="14" t="s">
        <v>3</v>
      </c>
      <c r="H64" s="14" t="s">
        <v>3</v>
      </c>
      <c r="I64" s="14" t="s">
        <v>3</v>
      </c>
      <c r="J64" s="14" t="s">
        <v>3</v>
      </c>
      <c r="K64" s="14" t="s">
        <v>3</v>
      </c>
      <c r="L64" s="25" t="str">
        <f t="shared" si="26"/>
        <v>Instalação</v>
      </c>
      <c r="M64" s="25" t="str">
        <f t="shared" si="27"/>
        <v xml:space="preserve">Hidrossanitária </v>
      </c>
      <c r="N64" s="25" t="str">
        <f t="shared" si="28"/>
        <v xml:space="preserve">Projeto </v>
      </c>
      <c r="O64" s="25" t="str">
        <f t="shared" si="29"/>
        <v xml:space="preserve">Pluvial </v>
      </c>
      <c r="P64" s="25" t="str">
        <f t="shared" si="30"/>
        <v xml:space="preserve">PL_Armazenamento </v>
      </c>
      <c r="Q64" s="25" t="str">
        <f t="shared" si="31"/>
        <v>Instalação Hidrossanitária  Projeto  Pluvial  PL_Armazenamento</v>
      </c>
      <c r="R64" s="25" t="str">
        <f>_xlfn.CONCAT("Consultar  ",S64)</f>
        <v>Consultar  -</v>
      </c>
      <c r="S64" s="26" t="s">
        <v>25</v>
      </c>
      <c r="T64" s="26" t="s">
        <v>25</v>
      </c>
      <c r="U64" s="51" t="str">
        <f t="shared" si="32"/>
        <v>Hidra-key_64</v>
      </c>
    </row>
    <row r="65" spans="1:21" ht="8.25" customHeight="1" x14ac:dyDescent="0.3">
      <c r="A65" s="48">
        <v>65</v>
      </c>
      <c r="B65" s="6" t="s">
        <v>65</v>
      </c>
      <c r="C65" s="38" t="s">
        <v>110</v>
      </c>
      <c r="D65" s="28" t="s">
        <v>122</v>
      </c>
      <c r="E65" s="28" t="s">
        <v>164</v>
      </c>
      <c r="F65" s="6" t="s">
        <v>171</v>
      </c>
      <c r="G65" s="14" t="s">
        <v>3</v>
      </c>
      <c r="H65" s="14" t="s">
        <v>3</v>
      </c>
      <c r="I65" s="14" t="s">
        <v>3</v>
      </c>
      <c r="J65" s="14" t="s">
        <v>3</v>
      </c>
      <c r="K65" s="14" t="s">
        <v>3</v>
      </c>
      <c r="L65" s="25" t="str">
        <f t="shared" si="26"/>
        <v>Instalação</v>
      </c>
      <c r="M65" s="25" t="str">
        <f t="shared" si="27"/>
        <v xml:space="preserve">Hidrossanitária </v>
      </c>
      <c r="N65" s="25" t="str">
        <f t="shared" si="28"/>
        <v xml:space="preserve">Projeto </v>
      </c>
      <c r="O65" s="25" t="str">
        <f t="shared" si="29"/>
        <v xml:space="preserve">Pluvial </v>
      </c>
      <c r="P65" s="25" t="str">
        <f t="shared" si="30"/>
        <v xml:space="preserve">PL_Dispositivo </v>
      </c>
      <c r="Q65" s="25" t="str">
        <f t="shared" si="31"/>
        <v>Instalação Hidrossanitária  Projeto  Pluvial  PL_Dispositivo</v>
      </c>
      <c r="R65" s="25" t="str">
        <f t="shared" ref="R65:R66" si="33">_xlfn.CONCAT("Consultar  ",S65)</f>
        <v>Consultar  -</v>
      </c>
      <c r="S65" s="26" t="s">
        <v>25</v>
      </c>
      <c r="T65" s="26" t="s">
        <v>25</v>
      </c>
      <c r="U65" s="51" t="str">
        <f t="shared" si="32"/>
        <v>Hidra-key_65</v>
      </c>
    </row>
    <row r="66" spans="1:21" ht="8.25" customHeight="1" x14ac:dyDescent="0.3">
      <c r="A66" s="48">
        <v>66</v>
      </c>
      <c r="B66" s="40" t="s">
        <v>65</v>
      </c>
      <c r="C66" s="69" t="s">
        <v>110</v>
      </c>
      <c r="D66" s="70" t="s">
        <v>122</v>
      </c>
      <c r="E66" s="70" t="s">
        <v>164</v>
      </c>
      <c r="F66" s="40" t="s">
        <v>172</v>
      </c>
      <c r="G66" s="18" t="s">
        <v>3</v>
      </c>
      <c r="H66" s="18" t="s">
        <v>3</v>
      </c>
      <c r="I66" s="18" t="s">
        <v>3</v>
      </c>
      <c r="J66" s="18" t="s">
        <v>3</v>
      </c>
      <c r="K66" s="18" t="s">
        <v>3</v>
      </c>
      <c r="L66" s="41" t="str">
        <f t="shared" si="26"/>
        <v>Instalação</v>
      </c>
      <c r="M66" s="41" t="str">
        <f t="shared" si="27"/>
        <v xml:space="preserve">Hidrossanitária </v>
      </c>
      <c r="N66" s="41" t="str">
        <f t="shared" si="28"/>
        <v xml:space="preserve">Projeto </v>
      </c>
      <c r="O66" s="41" t="str">
        <f t="shared" si="29"/>
        <v xml:space="preserve">Pluvial </v>
      </c>
      <c r="P66" s="41" t="str">
        <f t="shared" si="30"/>
        <v xml:space="preserve">PL_Equipamento </v>
      </c>
      <c r="Q66" s="41" t="str">
        <f t="shared" si="31"/>
        <v>Instalação Hidrossanitária  Projeto  Pluvial  PL_Equipamento</v>
      </c>
      <c r="R66" s="41" t="str">
        <f t="shared" si="33"/>
        <v>Consultar  -</v>
      </c>
      <c r="S66" s="42" t="s">
        <v>25</v>
      </c>
      <c r="T66" s="42" t="s">
        <v>25</v>
      </c>
      <c r="U66" s="71" t="str">
        <f t="shared" si="32"/>
        <v>Hidra-key_66</v>
      </c>
    </row>
  </sheetData>
  <phoneticPr fontId="1" type="noConversion"/>
  <conditionalFormatting sqref="F1">
    <cfRule type="duplicateValues" dxfId="30" priority="109"/>
    <cfRule type="duplicateValues" dxfId="29" priority="110"/>
  </conditionalFormatting>
  <conditionalFormatting sqref="F3">
    <cfRule type="duplicateValues" dxfId="28" priority="142"/>
  </conditionalFormatting>
  <conditionalFormatting sqref="F3:F18">
    <cfRule type="duplicateValues" dxfId="27" priority="143"/>
    <cfRule type="duplicateValues" dxfId="26" priority="144"/>
    <cfRule type="duplicateValues" dxfId="25" priority="145"/>
    <cfRule type="duplicateValues" dxfId="24" priority="146"/>
    <cfRule type="duplicateValues" dxfId="23" priority="147"/>
  </conditionalFormatting>
  <conditionalFormatting sqref="F4">
    <cfRule type="duplicateValues" dxfId="22" priority="13"/>
    <cfRule type="duplicateValues" dxfId="21" priority="14"/>
  </conditionalFormatting>
  <conditionalFormatting sqref="F5:F18">
    <cfRule type="duplicateValues" dxfId="20" priority="130"/>
  </conditionalFormatting>
  <conditionalFormatting sqref="F67:F1048576 F1">
    <cfRule type="duplicateValues" dxfId="19" priority="45"/>
    <cfRule type="duplicateValues" dxfId="18" priority="58"/>
    <cfRule type="duplicateValues" dxfId="17" priority="59"/>
    <cfRule type="duplicateValues" dxfId="16" priority="60"/>
    <cfRule type="duplicateValues" dxfId="15" priority="61"/>
    <cfRule type="duplicateValues" dxfId="14" priority="62"/>
    <cfRule type="duplicateValues" dxfId="13" priority="64"/>
    <cfRule type="duplicateValues" dxfId="12" priority="65"/>
    <cfRule type="duplicateValues" dxfId="11" priority="66"/>
  </conditionalFormatting>
  <conditionalFormatting sqref="G1:K1048576">
    <cfRule type="cellIs" dxfId="10" priority="57" operator="equal">
      <formula>"null"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3A80-ABFA-4532-B188-FB5BCF2F9980}">
  <dimension ref="A1:V21"/>
  <sheetViews>
    <sheetView zoomScale="175" zoomScaleNormal="175" workbookViewId="0">
      <selection activeCell="C23" sqref="C23"/>
    </sheetView>
  </sheetViews>
  <sheetFormatPr defaultRowHeight="9" customHeight="1" x14ac:dyDescent="0.3"/>
  <cols>
    <col min="1" max="1" width="2.21875" bestFit="1" customWidth="1"/>
    <col min="2" max="2" width="6.109375" bestFit="1" customWidth="1"/>
    <col min="5" max="5" width="6.109375" bestFit="1" customWidth="1"/>
    <col min="8" max="8" width="6.44140625" bestFit="1" customWidth="1"/>
    <col min="9" max="9" width="7.33203125" bestFit="1" customWidth="1"/>
    <col min="11" max="11" width="4.88671875" customWidth="1"/>
    <col min="12" max="12" width="6.77734375" bestFit="1" customWidth="1"/>
    <col min="13" max="13" width="3.6640625" bestFit="1" customWidth="1"/>
    <col min="14" max="14" width="4.21875" bestFit="1" customWidth="1"/>
    <col min="16" max="16" width="4.77734375" bestFit="1" customWidth="1"/>
    <col min="17" max="17" width="4" bestFit="1" customWidth="1"/>
    <col min="18" max="18" width="4.33203125" bestFit="1" customWidth="1"/>
    <col min="19" max="19" width="7.33203125" bestFit="1" customWidth="1"/>
    <col min="20" max="20" width="10.109375" bestFit="1" customWidth="1"/>
    <col min="21" max="21" width="22.21875" bestFit="1" customWidth="1"/>
    <col min="22" max="22" width="24.109375" bestFit="1" customWidth="1"/>
  </cols>
  <sheetData>
    <row r="1" spans="1:22" ht="24" customHeight="1" x14ac:dyDescent="0.3">
      <c r="A1" s="52" t="s">
        <v>69</v>
      </c>
      <c r="B1" s="52" t="s">
        <v>2</v>
      </c>
      <c r="C1" s="33" t="s">
        <v>70</v>
      </c>
      <c r="D1" s="33" t="s">
        <v>71</v>
      </c>
      <c r="E1" s="52" t="s">
        <v>2</v>
      </c>
      <c r="F1" s="33" t="s">
        <v>72</v>
      </c>
      <c r="G1" s="33" t="s">
        <v>73</v>
      </c>
      <c r="H1" s="33" t="s">
        <v>74</v>
      </c>
      <c r="I1" s="33" t="s">
        <v>75</v>
      </c>
      <c r="J1" s="33" t="s">
        <v>76</v>
      </c>
      <c r="K1" s="33" t="s">
        <v>77</v>
      </c>
      <c r="L1" s="33" t="s">
        <v>78</v>
      </c>
      <c r="M1" s="33" t="s">
        <v>79</v>
      </c>
      <c r="N1" s="33" t="s">
        <v>80</v>
      </c>
      <c r="O1" s="33" t="s">
        <v>81</v>
      </c>
      <c r="P1" s="33" t="s">
        <v>82</v>
      </c>
      <c r="Q1" s="33" t="s">
        <v>83</v>
      </c>
      <c r="R1" s="33" t="s">
        <v>84</v>
      </c>
      <c r="S1" s="33" t="s">
        <v>85</v>
      </c>
      <c r="T1" s="33" t="s">
        <v>86</v>
      </c>
      <c r="U1" s="33" t="s">
        <v>108</v>
      </c>
      <c r="V1" s="34" t="s">
        <v>109</v>
      </c>
    </row>
    <row r="2" spans="1:22" ht="9" customHeight="1" x14ac:dyDescent="0.3">
      <c r="A2" s="53">
        <v>2</v>
      </c>
      <c r="B2" s="54" t="s">
        <v>87</v>
      </c>
      <c r="C2" s="55" t="s">
        <v>112</v>
      </c>
      <c r="D2" s="55" t="s">
        <v>88</v>
      </c>
      <c r="E2" s="56" t="s">
        <v>89</v>
      </c>
      <c r="F2" s="57" t="str">
        <f t="shared" ref="F2:F21" si="0">_xlfn.CONCAT("d_",MID(C2,FIND("_",C2,1)+1,100))</f>
        <v>d_projeto</v>
      </c>
      <c r="G2" s="57" t="str">
        <f>MID(D2,FIND("_",D2,1)+1,100)</f>
        <v>categoria</v>
      </c>
      <c r="H2" s="27" t="s">
        <v>0</v>
      </c>
      <c r="I2" s="2" t="s">
        <v>26</v>
      </c>
      <c r="J2" s="5" t="s">
        <v>26</v>
      </c>
      <c r="K2" s="5" t="s">
        <v>3</v>
      </c>
      <c r="L2" s="5" t="s">
        <v>3</v>
      </c>
      <c r="M2" s="5" t="s">
        <v>3</v>
      </c>
      <c r="N2" s="5" t="s">
        <v>3</v>
      </c>
      <c r="O2" s="5" t="s">
        <v>3</v>
      </c>
      <c r="P2" s="5" t="s">
        <v>3</v>
      </c>
      <c r="Q2" s="5" t="s">
        <v>3</v>
      </c>
      <c r="R2" s="5" t="s">
        <v>3</v>
      </c>
      <c r="S2" s="68" t="s">
        <v>65</v>
      </c>
      <c r="T2" s="68" t="s">
        <v>110</v>
      </c>
      <c r="U2" s="66" t="str">
        <f>_xlfn.CONCAT("Propriedade de objeto: ",D2)</f>
        <v>Propriedade de objeto: é_categoria</v>
      </c>
      <c r="V2" s="67" t="str">
        <f>_xlfn.CONCAT("Valor ",H2, " da Dataprop: ",G2)</f>
        <v>Valor xsd:string da Dataprop: categoria</v>
      </c>
    </row>
    <row r="3" spans="1:22" ht="9" customHeight="1" x14ac:dyDescent="0.3">
      <c r="A3" s="53">
        <v>3</v>
      </c>
      <c r="B3" s="54" t="s">
        <v>87</v>
      </c>
      <c r="C3" s="35" t="str">
        <f>C2</f>
        <v>p_projeto</v>
      </c>
      <c r="D3" s="35" t="s">
        <v>90</v>
      </c>
      <c r="E3" s="56" t="s">
        <v>89</v>
      </c>
      <c r="F3" s="57" t="str">
        <f t="shared" si="0"/>
        <v>d_projeto</v>
      </c>
      <c r="G3" s="58" t="str">
        <f t="shared" ref="G3:G21" si="1">MID(D3,FIND("_",D3,1)+1,100)</f>
        <v>classe</v>
      </c>
      <c r="H3" s="59" t="s">
        <v>0</v>
      </c>
      <c r="I3" s="2" t="s">
        <v>26</v>
      </c>
      <c r="J3" s="5" t="s">
        <v>26</v>
      </c>
      <c r="K3" s="5" t="s">
        <v>3</v>
      </c>
      <c r="L3" s="5" t="s">
        <v>3</v>
      </c>
      <c r="M3" s="5" t="s">
        <v>3</v>
      </c>
      <c r="N3" s="5" t="s">
        <v>3</v>
      </c>
      <c r="O3" s="5" t="s">
        <v>3</v>
      </c>
      <c r="P3" s="5" t="s">
        <v>3</v>
      </c>
      <c r="Q3" s="5" t="s">
        <v>3</v>
      </c>
      <c r="R3" s="5" t="s">
        <v>3</v>
      </c>
      <c r="S3" s="37" t="str">
        <f t="shared" ref="S3:T18" si="2">S2</f>
        <v>Instalação</v>
      </c>
      <c r="T3" s="39" t="str">
        <f t="shared" si="2"/>
        <v>Hidrossanitária</v>
      </c>
      <c r="U3" s="66" t="str">
        <f t="shared" ref="U3:U21" si="3">_xlfn.CONCAT("Propriedade de objeto: ",D3)</f>
        <v>Propriedade de objeto: é_classe</v>
      </c>
      <c r="V3" s="67" t="str">
        <f t="shared" ref="V3:V21" si="4">_xlfn.CONCAT("Valor ",H3, " da Dataprop: ",G3)</f>
        <v>Valor xsd:string da Dataprop: classe</v>
      </c>
    </row>
    <row r="4" spans="1:22" ht="9" customHeight="1" x14ac:dyDescent="0.3">
      <c r="A4" s="53">
        <v>4</v>
      </c>
      <c r="B4" s="54" t="s">
        <v>87</v>
      </c>
      <c r="C4" s="35" t="str">
        <f t="shared" ref="C4:C7" si="5">C3</f>
        <v>p_projeto</v>
      </c>
      <c r="D4" s="35" t="s">
        <v>91</v>
      </c>
      <c r="E4" s="56" t="s">
        <v>89</v>
      </c>
      <c r="F4" s="57" t="str">
        <f t="shared" si="0"/>
        <v>d_projeto</v>
      </c>
      <c r="G4" s="58" t="str">
        <f t="shared" si="1"/>
        <v>tipo</v>
      </c>
      <c r="H4" s="59" t="s">
        <v>0</v>
      </c>
      <c r="I4" s="2" t="s">
        <v>26</v>
      </c>
      <c r="J4" s="5" t="s">
        <v>26</v>
      </c>
      <c r="K4" s="5" t="s">
        <v>3</v>
      </c>
      <c r="L4" s="5" t="s">
        <v>3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s="37" t="str">
        <f t="shared" si="2"/>
        <v>Instalação</v>
      </c>
      <c r="T4" s="39" t="str">
        <f t="shared" si="2"/>
        <v>Hidrossanitária</v>
      </c>
      <c r="U4" s="66" t="str">
        <f t="shared" si="3"/>
        <v>Propriedade de objeto: é_tipo</v>
      </c>
      <c r="V4" s="67" t="str">
        <f t="shared" si="4"/>
        <v>Valor xsd:string da Dataprop: tipo</v>
      </c>
    </row>
    <row r="5" spans="1:22" ht="9" customHeight="1" x14ac:dyDescent="0.3">
      <c r="A5" s="53">
        <v>5</v>
      </c>
      <c r="B5" s="54" t="s">
        <v>87</v>
      </c>
      <c r="C5" s="35" t="str">
        <f t="shared" si="5"/>
        <v>p_projeto</v>
      </c>
      <c r="D5" s="35" t="s">
        <v>92</v>
      </c>
      <c r="E5" s="56" t="s">
        <v>89</v>
      </c>
      <c r="F5" s="57" t="str">
        <f t="shared" si="0"/>
        <v>d_projeto</v>
      </c>
      <c r="G5" s="58" t="str">
        <f t="shared" si="1"/>
        <v>entidade</v>
      </c>
      <c r="H5" s="59" t="s">
        <v>0</v>
      </c>
      <c r="I5" s="2" t="s">
        <v>3</v>
      </c>
      <c r="J5" s="5" t="s">
        <v>3</v>
      </c>
      <c r="K5" s="5" t="s">
        <v>3</v>
      </c>
      <c r="L5" s="5" t="s">
        <v>3</v>
      </c>
      <c r="M5" s="5" t="s">
        <v>3</v>
      </c>
      <c r="N5" s="5" t="s">
        <v>3</v>
      </c>
      <c r="O5" s="5" t="s">
        <v>3</v>
      </c>
      <c r="P5" s="5" t="s">
        <v>3</v>
      </c>
      <c r="Q5" s="5" t="s">
        <v>3</v>
      </c>
      <c r="R5" s="5" t="s">
        <v>3</v>
      </c>
      <c r="S5" s="37" t="str">
        <f t="shared" si="2"/>
        <v>Instalação</v>
      </c>
      <c r="T5" s="39" t="str">
        <f t="shared" si="2"/>
        <v>Hidrossanitária</v>
      </c>
      <c r="U5" s="66" t="str">
        <f t="shared" si="3"/>
        <v>Propriedade de objeto: é_entidade</v>
      </c>
      <c r="V5" s="67" t="str">
        <f t="shared" si="4"/>
        <v>Valor xsd:string da Dataprop: entidade</v>
      </c>
    </row>
    <row r="6" spans="1:22" ht="9" customHeight="1" x14ac:dyDescent="0.3">
      <c r="A6" s="53">
        <v>6</v>
      </c>
      <c r="B6" s="54" t="s">
        <v>87</v>
      </c>
      <c r="C6" s="35" t="str">
        <f t="shared" si="5"/>
        <v>p_projeto</v>
      </c>
      <c r="D6" s="35" t="s">
        <v>93</v>
      </c>
      <c r="E6" s="56" t="s">
        <v>89</v>
      </c>
      <c r="F6" s="57" t="str">
        <f t="shared" si="0"/>
        <v>d_projeto</v>
      </c>
      <c r="G6" s="58" t="str">
        <f t="shared" si="1"/>
        <v>link</v>
      </c>
      <c r="H6" s="59" t="s">
        <v>0</v>
      </c>
      <c r="I6" s="2" t="s">
        <v>3</v>
      </c>
      <c r="J6" s="5" t="s">
        <v>3</v>
      </c>
      <c r="K6" s="5" t="s">
        <v>3</v>
      </c>
      <c r="L6" s="5" t="s">
        <v>3</v>
      </c>
      <c r="M6" s="5" t="s">
        <v>3</v>
      </c>
      <c r="N6" s="5" t="s">
        <v>3</v>
      </c>
      <c r="O6" s="5" t="s">
        <v>3</v>
      </c>
      <c r="P6" s="5" t="s">
        <v>3</v>
      </c>
      <c r="Q6" s="5" t="s">
        <v>3</v>
      </c>
      <c r="R6" s="5" t="s">
        <v>3</v>
      </c>
      <c r="S6" s="37" t="str">
        <f t="shared" si="2"/>
        <v>Instalação</v>
      </c>
      <c r="T6" s="39" t="str">
        <f t="shared" si="2"/>
        <v>Hidrossanitária</v>
      </c>
      <c r="U6" s="66" t="str">
        <f t="shared" si="3"/>
        <v>Propriedade de objeto: é_link</v>
      </c>
      <c r="V6" s="67" t="str">
        <f t="shared" si="4"/>
        <v>Valor xsd:string da Dataprop: link</v>
      </c>
    </row>
    <row r="7" spans="1:22" ht="9" customHeight="1" x14ac:dyDescent="0.3">
      <c r="A7" s="53">
        <v>7</v>
      </c>
      <c r="B7" s="54" t="s">
        <v>87</v>
      </c>
      <c r="C7" s="35" t="str">
        <f t="shared" si="5"/>
        <v>p_projeto</v>
      </c>
      <c r="D7" s="35" t="s">
        <v>94</v>
      </c>
      <c r="E7" s="56" t="s">
        <v>89</v>
      </c>
      <c r="F7" s="57" t="str">
        <f t="shared" si="0"/>
        <v>d_projeto</v>
      </c>
      <c r="G7" s="58" t="str">
        <f t="shared" si="1"/>
        <v>grupo</v>
      </c>
      <c r="H7" s="59" t="s">
        <v>0</v>
      </c>
      <c r="I7" s="2" t="s">
        <v>3</v>
      </c>
      <c r="J7" s="5" t="s">
        <v>3</v>
      </c>
      <c r="K7" s="5" t="s">
        <v>3</v>
      </c>
      <c r="L7" s="5" t="s">
        <v>3</v>
      </c>
      <c r="M7" s="5" t="s">
        <v>3</v>
      </c>
      <c r="N7" s="5" t="s">
        <v>3</v>
      </c>
      <c r="O7" s="5" t="s">
        <v>3</v>
      </c>
      <c r="P7" s="5" t="s">
        <v>3</v>
      </c>
      <c r="Q7" s="5" t="s">
        <v>3</v>
      </c>
      <c r="R7" s="5" t="s">
        <v>3</v>
      </c>
      <c r="S7" s="37" t="str">
        <f t="shared" si="2"/>
        <v>Instalação</v>
      </c>
      <c r="T7" s="39" t="str">
        <f t="shared" si="2"/>
        <v>Hidrossanitária</v>
      </c>
      <c r="U7" s="66" t="str">
        <f t="shared" si="3"/>
        <v>Propriedade de objeto: é_grupo</v>
      </c>
      <c r="V7" s="67" t="str">
        <f t="shared" si="4"/>
        <v>Valor xsd:string da Dataprop: grupo</v>
      </c>
    </row>
    <row r="8" spans="1:22" ht="9" customHeight="1" x14ac:dyDescent="0.3">
      <c r="A8" s="53">
        <v>8</v>
      </c>
      <c r="B8" s="54" t="s">
        <v>87</v>
      </c>
      <c r="C8" s="60" t="s">
        <v>113</v>
      </c>
      <c r="D8" s="60" t="s">
        <v>114</v>
      </c>
      <c r="E8" s="56" t="s">
        <v>89</v>
      </c>
      <c r="F8" s="57" t="str">
        <f t="shared" si="0"/>
        <v>d_identidade</v>
      </c>
      <c r="G8" s="61" t="str">
        <f t="shared" si="1"/>
        <v>id</v>
      </c>
      <c r="H8" s="27" t="s">
        <v>0</v>
      </c>
      <c r="I8" s="2" t="s">
        <v>26</v>
      </c>
      <c r="J8" s="5" t="s">
        <v>26</v>
      </c>
      <c r="K8" s="5" t="s">
        <v>3</v>
      </c>
      <c r="L8" s="5" t="s">
        <v>3</v>
      </c>
      <c r="M8" s="5" t="s">
        <v>3</v>
      </c>
      <c r="N8" s="5" t="s">
        <v>3</v>
      </c>
      <c r="O8" s="5" t="s">
        <v>42</v>
      </c>
      <c r="P8" s="5" t="s">
        <v>3</v>
      </c>
      <c r="Q8" s="5" t="s">
        <v>3</v>
      </c>
      <c r="R8" s="5" t="s">
        <v>3</v>
      </c>
      <c r="S8" s="37" t="str">
        <f t="shared" si="2"/>
        <v>Instalação</v>
      </c>
      <c r="T8" s="39" t="str">
        <f t="shared" si="2"/>
        <v>Hidrossanitária</v>
      </c>
      <c r="U8" s="66" t="str">
        <f t="shared" si="3"/>
        <v>Propriedade de objeto: tem_id</v>
      </c>
      <c r="V8" s="67" t="str">
        <f t="shared" si="4"/>
        <v>Valor xsd:string da Dataprop: id</v>
      </c>
    </row>
    <row r="9" spans="1:22" ht="9" customHeight="1" x14ac:dyDescent="0.3">
      <c r="A9" s="53">
        <v>9</v>
      </c>
      <c r="B9" s="54" t="s">
        <v>87</v>
      </c>
      <c r="C9" s="4" t="str">
        <f t="shared" ref="C9:C11" si="6">C8</f>
        <v>p_identidade</v>
      </c>
      <c r="D9" s="4" t="s">
        <v>95</v>
      </c>
      <c r="E9" s="56" t="s">
        <v>89</v>
      </c>
      <c r="F9" s="57" t="str">
        <f t="shared" si="0"/>
        <v>d_identidade</v>
      </c>
      <c r="G9" s="62" t="str">
        <f t="shared" si="1"/>
        <v>nome</v>
      </c>
      <c r="H9" s="59" t="s">
        <v>0</v>
      </c>
      <c r="I9" s="2" t="s">
        <v>26</v>
      </c>
      <c r="J9" s="5" t="s">
        <v>26</v>
      </c>
      <c r="K9" s="5" t="s">
        <v>3</v>
      </c>
      <c r="L9" s="5" t="s">
        <v>3</v>
      </c>
      <c r="M9" s="5" t="s">
        <v>3</v>
      </c>
      <c r="N9" s="5" t="s">
        <v>3</v>
      </c>
      <c r="O9" s="5" t="s">
        <v>3</v>
      </c>
      <c r="P9" s="5" t="s">
        <v>3</v>
      </c>
      <c r="Q9" s="5" t="s">
        <v>3</v>
      </c>
      <c r="R9" s="5" t="s">
        <v>3</v>
      </c>
      <c r="S9" s="37" t="str">
        <f t="shared" si="2"/>
        <v>Instalação</v>
      </c>
      <c r="T9" s="39" t="str">
        <f t="shared" si="2"/>
        <v>Hidrossanitária</v>
      </c>
      <c r="U9" s="66" t="str">
        <f t="shared" si="3"/>
        <v>Propriedade de objeto: tem_nome</v>
      </c>
      <c r="V9" s="67" t="str">
        <f t="shared" si="4"/>
        <v>Valor xsd:string da Dataprop: nome</v>
      </c>
    </row>
    <row r="10" spans="1:22" ht="9" customHeight="1" x14ac:dyDescent="0.3">
      <c r="A10" s="53">
        <v>10</v>
      </c>
      <c r="B10" s="54" t="s">
        <v>87</v>
      </c>
      <c r="C10" s="4" t="str">
        <f t="shared" si="6"/>
        <v>p_identidade</v>
      </c>
      <c r="D10" s="4" t="s">
        <v>96</v>
      </c>
      <c r="E10" s="56" t="s">
        <v>89</v>
      </c>
      <c r="F10" s="57" t="str">
        <f t="shared" si="0"/>
        <v>d_identidade</v>
      </c>
      <c r="G10" s="62" t="str">
        <f t="shared" si="1"/>
        <v>tema</v>
      </c>
      <c r="H10" s="59" t="s">
        <v>0</v>
      </c>
      <c r="I10" s="2" t="s">
        <v>3</v>
      </c>
      <c r="J10" s="5" t="s">
        <v>3</v>
      </c>
      <c r="K10" s="5" t="s">
        <v>3</v>
      </c>
      <c r="L10" s="5" t="s">
        <v>3</v>
      </c>
      <c r="M10" s="5" t="s">
        <v>3</v>
      </c>
      <c r="N10" s="5" t="s">
        <v>3</v>
      </c>
      <c r="O10" s="5" t="s">
        <v>3</v>
      </c>
      <c r="P10" s="5" t="s">
        <v>3</v>
      </c>
      <c r="Q10" s="5" t="s">
        <v>3</v>
      </c>
      <c r="R10" s="5" t="s">
        <v>3</v>
      </c>
      <c r="S10" s="37" t="str">
        <f t="shared" si="2"/>
        <v>Instalação</v>
      </c>
      <c r="T10" s="39" t="str">
        <f t="shared" si="2"/>
        <v>Hidrossanitária</v>
      </c>
      <c r="U10" s="66" t="str">
        <f t="shared" si="3"/>
        <v>Propriedade de objeto: tem_tema</v>
      </c>
      <c r="V10" s="67" t="str">
        <f t="shared" si="4"/>
        <v>Valor xsd:string da Dataprop: tema</v>
      </c>
    </row>
    <row r="11" spans="1:22" ht="9" customHeight="1" x14ac:dyDescent="0.3">
      <c r="A11" s="53">
        <v>11</v>
      </c>
      <c r="B11" s="54" t="s">
        <v>87</v>
      </c>
      <c r="C11" s="4" t="str">
        <f t="shared" si="6"/>
        <v>p_identidade</v>
      </c>
      <c r="D11" s="4" t="s">
        <v>97</v>
      </c>
      <c r="E11" s="56" t="s">
        <v>89</v>
      </c>
      <c r="F11" s="57" t="str">
        <f t="shared" si="0"/>
        <v>d_identidade</v>
      </c>
      <c r="G11" s="62" t="str">
        <f t="shared" si="1"/>
        <v>descrição</v>
      </c>
      <c r="H11" s="59" t="s">
        <v>0</v>
      </c>
      <c r="I11" s="2" t="s">
        <v>3</v>
      </c>
      <c r="J11" s="5" t="s">
        <v>3</v>
      </c>
      <c r="K11" s="5" t="s">
        <v>3</v>
      </c>
      <c r="L11" s="5" t="s">
        <v>3</v>
      </c>
      <c r="M11" s="5" t="s">
        <v>3</v>
      </c>
      <c r="N11" s="5" t="s">
        <v>3</v>
      </c>
      <c r="O11" s="5" t="s">
        <v>3</v>
      </c>
      <c r="P11" s="5" t="s">
        <v>3</v>
      </c>
      <c r="Q11" s="5" t="s">
        <v>3</v>
      </c>
      <c r="R11" s="5" t="s">
        <v>3</v>
      </c>
      <c r="S11" s="37" t="str">
        <f t="shared" si="2"/>
        <v>Instalação</v>
      </c>
      <c r="T11" s="39" t="str">
        <f t="shared" si="2"/>
        <v>Hidrossanitária</v>
      </c>
      <c r="U11" s="66" t="str">
        <f t="shared" si="3"/>
        <v>Propriedade de objeto: tem_descrição</v>
      </c>
      <c r="V11" s="67" t="str">
        <f t="shared" si="4"/>
        <v>Valor xsd:string da Dataprop: descrição</v>
      </c>
    </row>
    <row r="12" spans="1:22" ht="9" customHeight="1" x14ac:dyDescent="0.3">
      <c r="A12" s="53">
        <v>12</v>
      </c>
      <c r="B12" s="54" t="s">
        <v>87</v>
      </c>
      <c r="C12" s="55" t="s">
        <v>115</v>
      </c>
      <c r="D12" s="55" t="s">
        <v>98</v>
      </c>
      <c r="E12" s="56" t="s">
        <v>89</v>
      </c>
      <c r="F12" s="57" t="str">
        <f t="shared" si="0"/>
        <v>d_posição</v>
      </c>
      <c r="G12" s="61" t="str">
        <f t="shared" si="1"/>
        <v>dentro_de</v>
      </c>
      <c r="H12" s="27" t="s">
        <v>0</v>
      </c>
      <c r="I12" s="2" t="s">
        <v>3</v>
      </c>
      <c r="J12" s="5" t="s">
        <v>3</v>
      </c>
      <c r="K12" s="5" t="s">
        <v>3</v>
      </c>
      <c r="L12" s="5" t="s">
        <v>99</v>
      </c>
      <c r="M12" s="5" t="s">
        <v>3</v>
      </c>
      <c r="N12" s="5" t="s">
        <v>3</v>
      </c>
      <c r="O12" s="5" t="s">
        <v>3</v>
      </c>
      <c r="P12" s="5" t="s">
        <v>3</v>
      </c>
      <c r="Q12" s="5" t="s">
        <v>3</v>
      </c>
      <c r="R12" s="5" t="s">
        <v>3</v>
      </c>
      <c r="S12" s="37" t="str">
        <f t="shared" si="2"/>
        <v>Instalação</v>
      </c>
      <c r="T12" s="39" t="str">
        <f t="shared" si="2"/>
        <v>Hidrossanitária</v>
      </c>
      <c r="U12" s="66" t="str">
        <f t="shared" si="3"/>
        <v>Propriedade de objeto: é_dentro_de</v>
      </c>
      <c r="V12" s="67" t="str">
        <f t="shared" si="4"/>
        <v>Valor xsd:string da Dataprop: dentro_de</v>
      </c>
    </row>
    <row r="13" spans="1:22" ht="9" customHeight="1" x14ac:dyDescent="0.3">
      <c r="A13" s="53">
        <v>13</v>
      </c>
      <c r="B13" s="54" t="s">
        <v>87</v>
      </c>
      <c r="C13" s="35" t="str">
        <f>C12</f>
        <v>p_posição</v>
      </c>
      <c r="D13" s="45" t="s">
        <v>100</v>
      </c>
      <c r="E13" s="56" t="s">
        <v>89</v>
      </c>
      <c r="F13" s="57" t="str">
        <f t="shared" si="0"/>
        <v>d_posição</v>
      </c>
      <c r="G13" s="62" t="str">
        <f t="shared" si="1"/>
        <v>parte_de</v>
      </c>
      <c r="H13" s="63" t="s">
        <v>0</v>
      </c>
      <c r="I13" s="46" t="s">
        <v>3</v>
      </c>
      <c r="J13" s="36" t="s">
        <v>3</v>
      </c>
      <c r="K13" s="36" t="s">
        <v>3</v>
      </c>
      <c r="L13" s="36" t="s">
        <v>3</v>
      </c>
      <c r="M13" s="36" t="s">
        <v>3</v>
      </c>
      <c r="N13" s="36" t="s">
        <v>3</v>
      </c>
      <c r="O13" s="36" t="s">
        <v>3</v>
      </c>
      <c r="P13" s="36" t="s">
        <v>3</v>
      </c>
      <c r="Q13" s="36" t="s">
        <v>3</v>
      </c>
      <c r="R13" s="36" t="s">
        <v>3</v>
      </c>
      <c r="S13" s="37" t="str">
        <f t="shared" si="2"/>
        <v>Instalação</v>
      </c>
      <c r="T13" s="39" t="str">
        <f t="shared" si="2"/>
        <v>Hidrossanitária</v>
      </c>
      <c r="U13" s="66" t="str">
        <f t="shared" si="3"/>
        <v>Propriedade de objeto: é_parte_de</v>
      </c>
      <c r="V13" s="67" t="str">
        <f t="shared" si="4"/>
        <v>Valor xsd:string da Dataprop: parte_de</v>
      </c>
    </row>
    <row r="14" spans="1:22" ht="9" customHeight="1" x14ac:dyDescent="0.3">
      <c r="A14" s="53">
        <v>14</v>
      </c>
      <c r="B14" s="54" t="s">
        <v>87</v>
      </c>
      <c r="C14" s="35" t="str">
        <f>C13</f>
        <v>p_posição</v>
      </c>
      <c r="D14" s="35" t="s">
        <v>101</v>
      </c>
      <c r="E14" s="56" t="s">
        <v>89</v>
      </c>
      <c r="F14" s="57" t="str">
        <f t="shared" si="0"/>
        <v>d_posição</v>
      </c>
      <c r="G14" s="62" t="str">
        <f t="shared" si="1"/>
        <v>conectado_a</v>
      </c>
      <c r="H14" s="59" t="s">
        <v>0</v>
      </c>
      <c r="I14" s="2" t="s">
        <v>3</v>
      </c>
      <c r="J14" s="5" t="s">
        <v>3</v>
      </c>
      <c r="K14" s="5" t="s">
        <v>3</v>
      </c>
      <c r="L14" s="5" t="s">
        <v>3</v>
      </c>
      <c r="M14" s="5" t="s">
        <v>3</v>
      </c>
      <c r="N14" s="5" t="s">
        <v>3</v>
      </c>
      <c r="O14" s="5" t="s">
        <v>3</v>
      </c>
      <c r="P14" s="5" t="s">
        <v>3</v>
      </c>
      <c r="Q14" s="5" t="s">
        <v>3</v>
      </c>
      <c r="R14" s="5" t="s">
        <v>3</v>
      </c>
      <c r="S14" s="37" t="str">
        <f t="shared" si="2"/>
        <v>Instalação</v>
      </c>
      <c r="T14" s="39" t="str">
        <f t="shared" si="2"/>
        <v>Hidrossanitária</v>
      </c>
      <c r="U14" s="66" t="str">
        <f t="shared" si="3"/>
        <v>Propriedade de objeto: é_conectado_a</v>
      </c>
      <c r="V14" s="67" t="str">
        <f t="shared" si="4"/>
        <v>Valor xsd:string da Dataprop: conectado_a</v>
      </c>
    </row>
    <row r="15" spans="1:22" ht="9" customHeight="1" x14ac:dyDescent="0.3">
      <c r="A15" s="53">
        <v>15</v>
      </c>
      <c r="B15" s="54" t="s">
        <v>87</v>
      </c>
      <c r="C15" s="55" t="s">
        <v>116</v>
      </c>
      <c r="D15" s="64" t="s">
        <v>102</v>
      </c>
      <c r="E15" s="56" t="s">
        <v>89</v>
      </c>
      <c r="F15" s="57" t="str">
        <f t="shared" si="0"/>
        <v>d_tubulação</v>
      </c>
      <c r="G15" s="61" t="str">
        <f t="shared" si="1"/>
        <v>diámetro</v>
      </c>
      <c r="H15" s="27" t="s">
        <v>111</v>
      </c>
      <c r="I15" s="2" t="s">
        <v>3</v>
      </c>
      <c r="J15" s="5" t="s">
        <v>3</v>
      </c>
      <c r="K15" s="5" t="s">
        <v>3</v>
      </c>
      <c r="L15" s="5" t="s">
        <v>3</v>
      </c>
      <c r="M15" s="5" t="s">
        <v>3</v>
      </c>
      <c r="N15" s="5" t="s">
        <v>3</v>
      </c>
      <c r="O15" s="5" t="s">
        <v>3</v>
      </c>
      <c r="P15" s="5" t="s">
        <v>3</v>
      </c>
      <c r="Q15" s="5" t="s">
        <v>3</v>
      </c>
      <c r="R15" s="5" t="s">
        <v>3</v>
      </c>
      <c r="S15" s="37" t="str">
        <f t="shared" si="2"/>
        <v>Instalação</v>
      </c>
      <c r="T15" s="39" t="str">
        <f t="shared" si="2"/>
        <v>Hidrossanitária</v>
      </c>
      <c r="U15" s="66" t="str">
        <f t="shared" si="3"/>
        <v>Propriedade de objeto: tem_diámetro</v>
      </c>
      <c r="V15" s="67" t="str">
        <f t="shared" si="4"/>
        <v>Valor xsd:double da Dataprop: diámetro</v>
      </c>
    </row>
    <row r="16" spans="1:22" ht="9" customHeight="1" x14ac:dyDescent="0.3">
      <c r="A16" s="53">
        <v>16</v>
      </c>
      <c r="B16" s="54" t="s">
        <v>87</v>
      </c>
      <c r="C16" s="35" t="str">
        <f>C15</f>
        <v>p_tubulação</v>
      </c>
      <c r="D16" s="65" t="s">
        <v>103</v>
      </c>
      <c r="E16" s="56" t="s">
        <v>89</v>
      </c>
      <c r="F16" s="57" t="str">
        <f t="shared" si="0"/>
        <v>d_tubulação</v>
      </c>
      <c r="G16" s="62" t="str">
        <f t="shared" si="1"/>
        <v>material</v>
      </c>
      <c r="H16" s="59" t="s">
        <v>0</v>
      </c>
      <c r="I16" s="2" t="s">
        <v>3</v>
      </c>
      <c r="J16" s="5" t="s">
        <v>3</v>
      </c>
      <c r="K16" s="5" t="s">
        <v>3</v>
      </c>
      <c r="L16" s="5" t="s">
        <v>3</v>
      </c>
      <c r="M16" s="5" t="s">
        <v>3</v>
      </c>
      <c r="N16" s="5" t="s">
        <v>3</v>
      </c>
      <c r="O16" s="5" t="s">
        <v>3</v>
      </c>
      <c r="P16" s="5" t="s">
        <v>3</v>
      </c>
      <c r="Q16" s="5" t="s">
        <v>3</v>
      </c>
      <c r="R16" s="5" t="s">
        <v>3</v>
      </c>
      <c r="S16" s="37" t="str">
        <f t="shared" si="2"/>
        <v>Instalação</v>
      </c>
      <c r="T16" s="39" t="str">
        <f t="shared" si="2"/>
        <v>Hidrossanitária</v>
      </c>
      <c r="U16" s="66" t="str">
        <f t="shared" si="3"/>
        <v>Propriedade de objeto: tem_material</v>
      </c>
      <c r="V16" s="67" t="str">
        <f t="shared" si="4"/>
        <v>Valor xsd:string da Dataprop: material</v>
      </c>
    </row>
    <row r="17" spans="1:22" ht="9" customHeight="1" x14ac:dyDescent="0.3">
      <c r="A17" s="53">
        <v>17</v>
      </c>
      <c r="B17" s="54" t="s">
        <v>87</v>
      </c>
      <c r="C17" s="35" t="str">
        <f t="shared" ref="C17:C18" si="7">C16</f>
        <v>p_tubulação</v>
      </c>
      <c r="D17" s="65" t="s">
        <v>104</v>
      </c>
      <c r="E17" s="56" t="s">
        <v>89</v>
      </c>
      <c r="F17" s="57" t="str">
        <f t="shared" si="0"/>
        <v>d_tubulação</v>
      </c>
      <c r="G17" s="62" t="str">
        <f t="shared" si="1"/>
        <v>isolamento</v>
      </c>
      <c r="H17" s="59" t="s">
        <v>0</v>
      </c>
      <c r="I17" s="2" t="s">
        <v>3</v>
      </c>
      <c r="J17" s="5" t="s">
        <v>3</v>
      </c>
      <c r="K17" s="5" t="s">
        <v>3</v>
      </c>
      <c r="L17" s="5" t="s">
        <v>3</v>
      </c>
      <c r="M17" s="5" t="s">
        <v>3</v>
      </c>
      <c r="N17" s="5" t="s">
        <v>3</v>
      </c>
      <c r="O17" s="5" t="s">
        <v>3</v>
      </c>
      <c r="P17" s="5" t="s">
        <v>3</v>
      </c>
      <c r="Q17" s="5" t="s">
        <v>3</v>
      </c>
      <c r="R17" s="5" t="s">
        <v>3</v>
      </c>
      <c r="S17" s="37" t="str">
        <f t="shared" si="2"/>
        <v>Instalação</v>
      </c>
      <c r="T17" s="39" t="str">
        <f t="shared" si="2"/>
        <v>Hidrossanitária</v>
      </c>
      <c r="U17" s="66" t="str">
        <f t="shared" si="3"/>
        <v>Propriedade de objeto: tem_isolamento</v>
      </c>
      <c r="V17" s="67" t="str">
        <f t="shared" si="4"/>
        <v>Valor xsd:string da Dataprop: isolamento</v>
      </c>
    </row>
    <row r="18" spans="1:22" ht="9" customHeight="1" x14ac:dyDescent="0.3">
      <c r="A18" s="53">
        <v>18</v>
      </c>
      <c r="B18" s="54" t="s">
        <v>87</v>
      </c>
      <c r="C18" s="35" t="str">
        <f t="shared" si="7"/>
        <v>p_tubulação</v>
      </c>
      <c r="D18" s="65" t="s">
        <v>97</v>
      </c>
      <c r="E18" s="56" t="s">
        <v>89</v>
      </c>
      <c r="F18" s="57" t="str">
        <f t="shared" si="0"/>
        <v>d_tubulação</v>
      </c>
      <c r="G18" s="62" t="str">
        <f t="shared" si="1"/>
        <v>descrição</v>
      </c>
      <c r="H18" s="59" t="s">
        <v>0</v>
      </c>
      <c r="I18" s="2" t="s">
        <v>3</v>
      </c>
      <c r="J18" s="5" t="s">
        <v>3</v>
      </c>
      <c r="K18" s="5" t="s">
        <v>3</v>
      </c>
      <c r="L18" s="5" t="s">
        <v>3</v>
      </c>
      <c r="M18" s="5" t="s">
        <v>3</v>
      </c>
      <c r="N18" s="5" t="s">
        <v>3</v>
      </c>
      <c r="O18" s="5" t="s">
        <v>3</v>
      </c>
      <c r="P18" s="5" t="s">
        <v>3</v>
      </c>
      <c r="Q18" s="5" t="s">
        <v>3</v>
      </c>
      <c r="R18" s="5" t="s">
        <v>3</v>
      </c>
      <c r="S18" s="37" t="str">
        <f t="shared" si="2"/>
        <v>Instalação</v>
      </c>
      <c r="T18" s="39" t="str">
        <f t="shared" si="2"/>
        <v>Hidrossanitária</v>
      </c>
      <c r="U18" s="66" t="str">
        <f t="shared" si="3"/>
        <v>Propriedade de objeto: tem_descrição</v>
      </c>
      <c r="V18" s="67" t="str">
        <f t="shared" si="4"/>
        <v>Valor xsd:string da Dataprop: descrição</v>
      </c>
    </row>
    <row r="19" spans="1:22" ht="9" customHeight="1" x14ac:dyDescent="0.3">
      <c r="A19" s="53">
        <v>19</v>
      </c>
      <c r="B19" s="54" t="s">
        <v>87</v>
      </c>
      <c r="C19" s="55" t="s">
        <v>117</v>
      </c>
      <c r="D19" s="64" t="s">
        <v>105</v>
      </c>
      <c r="E19" s="56" t="s">
        <v>89</v>
      </c>
      <c r="F19" s="57" t="str">
        <f t="shared" si="0"/>
        <v>d_operação</v>
      </c>
      <c r="G19" s="61" t="str">
        <f t="shared" si="1"/>
        <v>sistema</v>
      </c>
      <c r="H19" s="27" t="s">
        <v>0</v>
      </c>
      <c r="I19" s="2" t="s">
        <v>3</v>
      </c>
      <c r="J19" s="5" t="s">
        <v>3</v>
      </c>
      <c r="K19" s="5" t="s">
        <v>3</v>
      </c>
      <c r="L19" s="5" t="s">
        <v>3</v>
      </c>
      <c r="M19" s="5" t="s">
        <v>3</v>
      </c>
      <c r="N19" s="5" t="s">
        <v>3</v>
      </c>
      <c r="O19" s="5" t="s">
        <v>3</v>
      </c>
      <c r="P19" s="5" t="s">
        <v>3</v>
      </c>
      <c r="Q19" s="5" t="s">
        <v>3</v>
      </c>
      <c r="R19" s="5" t="s">
        <v>3</v>
      </c>
      <c r="S19" s="37" t="str">
        <f t="shared" ref="S19:T21" si="8">S18</f>
        <v>Instalação</v>
      </c>
      <c r="T19" s="39" t="str">
        <f t="shared" si="8"/>
        <v>Hidrossanitária</v>
      </c>
      <c r="U19" s="66" t="str">
        <f t="shared" si="3"/>
        <v>Propriedade de objeto: tem_sistema</v>
      </c>
      <c r="V19" s="67" t="str">
        <f t="shared" si="4"/>
        <v>Valor xsd:string da Dataprop: sistema</v>
      </c>
    </row>
    <row r="20" spans="1:22" ht="9" customHeight="1" x14ac:dyDescent="0.3">
      <c r="A20" s="53">
        <v>20</v>
      </c>
      <c r="B20" s="54" t="s">
        <v>87</v>
      </c>
      <c r="C20" s="35" t="str">
        <f>C19</f>
        <v>p_operação</v>
      </c>
      <c r="D20" s="65" t="s">
        <v>106</v>
      </c>
      <c r="E20" s="56" t="s">
        <v>89</v>
      </c>
      <c r="F20" s="57" t="str">
        <f t="shared" si="0"/>
        <v>d_operação</v>
      </c>
      <c r="G20" s="62" t="str">
        <f t="shared" si="1"/>
        <v>vazão</v>
      </c>
      <c r="H20" s="59" t="s">
        <v>111</v>
      </c>
      <c r="I20" s="2" t="s">
        <v>3</v>
      </c>
      <c r="J20" s="5" t="s">
        <v>3</v>
      </c>
      <c r="K20" s="5" t="s">
        <v>3</v>
      </c>
      <c r="L20" s="5" t="s">
        <v>3</v>
      </c>
      <c r="M20" s="5" t="s">
        <v>3</v>
      </c>
      <c r="N20" s="5" t="s">
        <v>3</v>
      </c>
      <c r="O20" s="5" t="s">
        <v>3</v>
      </c>
      <c r="P20" s="5" t="s">
        <v>3</v>
      </c>
      <c r="Q20" s="5" t="s">
        <v>3</v>
      </c>
      <c r="R20" s="5" t="s">
        <v>3</v>
      </c>
      <c r="S20" s="37" t="str">
        <f t="shared" si="8"/>
        <v>Instalação</v>
      </c>
      <c r="T20" s="39" t="str">
        <f t="shared" si="8"/>
        <v>Hidrossanitária</v>
      </c>
      <c r="U20" s="66" t="str">
        <f t="shared" si="3"/>
        <v>Propriedade de objeto: tem_vazão</v>
      </c>
      <c r="V20" s="67" t="str">
        <f t="shared" si="4"/>
        <v>Valor xsd:double da Dataprop: vazão</v>
      </c>
    </row>
    <row r="21" spans="1:22" ht="9" customHeight="1" x14ac:dyDescent="0.3">
      <c r="A21" s="53">
        <v>21</v>
      </c>
      <c r="B21" s="54" t="s">
        <v>87</v>
      </c>
      <c r="C21" s="35" t="str">
        <f t="shared" ref="C21" si="9">C20</f>
        <v>p_operação</v>
      </c>
      <c r="D21" s="65" t="s">
        <v>107</v>
      </c>
      <c r="E21" s="56" t="s">
        <v>89</v>
      </c>
      <c r="F21" s="57" t="str">
        <f t="shared" si="0"/>
        <v>d_operação</v>
      </c>
      <c r="G21" s="62" t="str">
        <f t="shared" si="1"/>
        <v>fluído</v>
      </c>
      <c r="H21" s="59" t="s">
        <v>0</v>
      </c>
      <c r="I21" s="2" t="s">
        <v>3</v>
      </c>
      <c r="J21" s="5" t="s">
        <v>3</v>
      </c>
      <c r="K21" s="5" t="s">
        <v>3</v>
      </c>
      <c r="L21" s="5" t="s">
        <v>3</v>
      </c>
      <c r="M21" s="5" t="s">
        <v>3</v>
      </c>
      <c r="N21" s="5" t="s">
        <v>3</v>
      </c>
      <c r="O21" s="5" t="s">
        <v>3</v>
      </c>
      <c r="P21" s="5" t="s">
        <v>3</v>
      </c>
      <c r="Q21" s="5" t="s">
        <v>3</v>
      </c>
      <c r="R21" s="5" t="s">
        <v>3</v>
      </c>
      <c r="S21" s="37" t="str">
        <f t="shared" si="8"/>
        <v>Instalação</v>
      </c>
      <c r="T21" s="39" t="str">
        <f t="shared" si="8"/>
        <v>Hidrossanitária</v>
      </c>
      <c r="U21" s="66" t="str">
        <f t="shared" si="3"/>
        <v>Propriedade de objeto: tem_fluído</v>
      </c>
      <c r="V21" s="67" t="str">
        <f t="shared" si="4"/>
        <v>Valor xsd:string da Dataprop: fluído</v>
      </c>
    </row>
  </sheetData>
  <conditionalFormatting sqref="C15:C21">
    <cfRule type="cellIs" dxfId="9" priority="7" operator="equal">
      <formula>"null"</formula>
    </cfRule>
  </conditionalFormatting>
  <conditionalFormatting sqref="C2:D14">
    <cfRule type="cellIs" dxfId="8" priority="4" operator="equal">
      <formula>"null"</formula>
    </cfRule>
  </conditionalFormatting>
  <conditionalFormatting sqref="D2:D14">
    <cfRule type="duplicateValues" dxfId="7" priority="2"/>
  </conditionalFormatting>
  <conditionalFormatting sqref="G2:G14">
    <cfRule type="duplicateValues" dxfId="6" priority="3"/>
  </conditionalFormatting>
  <conditionalFormatting sqref="G2:H21 E2:E21">
    <cfRule type="cellIs" dxfId="5" priority="5" operator="equal">
      <formula>"null"</formula>
    </cfRule>
  </conditionalFormatting>
  <conditionalFormatting sqref="H2:R21">
    <cfRule type="cellIs" dxfId="4" priority="1" operator="equal">
      <formula>"null"</formula>
    </cfRule>
  </conditionalFormatting>
  <conditionalFormatting sqref="J1:R1">
    <cfRule type="cellIs" dxfId="3" priority="8" operator="equal">
      <formula>"null"</formula>
    </cfRule>
  </conditionalFormatting>
  <conditionalFormatting sqref="R14">
    <cfRule type="cellIs" dxfId="2" priority="6" operator="equal">
      <formula>"null"</formula>
    </cfRule>
  </conditionalFormatting>
  <conditionalFormatting sqref="T1">
    <cfRule type="cellIs" dxfId="1" priority="9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tabSelected="1" zoomScale="220" zoomScaleNormal="220" workbookViewId="0">
      <selection activeCell="C5" sqref="C5"/>
    </sheetView>
  </sheetViews>
  <sheetFormatPr defaultColWidth="11.109375" defaultRowHeight="7.95" customHeight="1" x14ac:dyDescent="0.15"/>
  <cols>
    <col min="1" max="1" width="2.88671875" style="7" bestFit="1" customWidth="1"/>
    <col min="2" max="2" width="6" style="8" bestFit="1" customWidth="1"/>
    <col min="3" max="3" width="7.44140625" style="8" bestFit="1" customWidth="1"/>
    <col min="4" max="4" width="8.44140625" style="8" bestFit="1" customWidth="1"/>
    <col min="5" max="5" width="10.33203125" style="8" bestFit="1" customWidth="1"/>
    <col min="6" max="6" width="9.88671875" style="8" bestFit="1" customWidth="1"/>
    <col min="7" max="7" width="6" style="8" bestFit="1" customWidth="1"/>
    <col min="8" max="10" width="6.5546875" style="8" customWidth="1"/>
    <col min="11" max="21" width="6.5546875" style="16" customWidth="1"/>
    <col min="22" max="16384" width="11.109375" style="16"/>
  </cols>
  <sheetData>
    <row r="1" spans="1:21" s="12" customFormat="1" ht="26.25" customHeight="1" x14ac:dyDescent="0.15">
      <c r="A1" s="9" t="s">
        <v>24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1" t="s">
        <v>23</v>
      </c>
    </row>
    <row r="2" spans="1:21" ht="7.8" customHeight="1" x14ac:dyDescent="0.15">
      <c r="A2" s="13">
        <v>2</v>
      </c>
      <c r="B2" s="14" t="s">
        <v>118</v>
      </c>
      <c r="C2" s="14" t="s">
        <v>119</v>
      </c>
      <c r="D2" s="14" t="s">
        <v>3</v>
      </c>
      <c r="E2" s="14" t="s">
        <v>3</v>
      </c>
      <c r="F2" s="14" t="s">
        <v>3</v>
      </c>
      <c r="G2" s="14" t="s">
        <v>3</v>
      </c>
      <c r="H2" s="14" t="s">
        <v>3</v>
      </c>
      <c r="I2" s="14" t="s">
        <v>3</v>
      </c>
      <c r="J2" s="14" t="s">
        <v>3</v>
      </c>
      <c r="K2" s="14" t="s">
        <v>3</v>
      </c>
      <c r="L2" s="14" t="s">
        <v>3</v>
      </c>
      <c r="M2" s="14" t="s">
        <v>3</v>
      </c>
      <c r="N2" s="14" t="s">
        <v>3</v>
      </c>
      <c r="O2" s="14" t="s">
        <v>3</v>
      </c>
      <c r="P2" s="14" t="s">
        <v>3</v>
      </c>
      <c r="Q2" s="14" t="s">
        <v>3</v>
      </c>
      <c r="R2" s="14" t="s">
        <v>3</v>
      </c>
      <c r="S2" s="14" t="s">
        <v>3</v>
      </c>
      <c r="T2" s="14" t="s">
        <v>3</v>
      </c>
      <c r="U2" s="15" t="s">
        <v>3</v>
      </c>
    </row>
    <row r="3" spans="1:21" ht="7.8" customHeight="1" x14ac:dyDescent="0.15">
      <c r="A3" s="17">
        <v>3</v>
      </c>
      <c r="B3" s="18" t="s">
        <v>46</v>
      </c>
      <c r="C3" s="18" t="s">
        <v>47</v>
      </c>
      <c r="D3" s="18" t="s">
        <v>48</v>
      </c>
      <c r="E3" s="18" t="s">
        <v>49</v>
      </c>
      <c r="F3" s="18" t="s">
        <v>68</v>
      </c>
      <c r="G3" s="18" t="s">
        <v>164</v>
      </c>
      <c r="H3" s="18" t="s">
        <v>3</v>
      </c>
      <c r="I3" s="18" t="s">
        <v>3</v>
      </c>
      <c r="J3" s="18" t="s">
        <v>3</v>
      </c>
      <c r="K3" s="18" t="s">
        <v>3</v>
      </c>
      <c r="L3" s="18" t="s">
        <v>3</v>
      </c>
      <c r="M3" s="18" t="s">
        <v>3</v>
      </c>
      <c r="N3" s="18" t="s">
        <v>3</v>
      </c>
      <c r="O3" s="18" t="s">
        <v>3</v>
      </c>
      <c r="P3" s="18" t="s">
        <v>3</v>
      </c>
      <c r="Q3" s="18" t="s">
        <v>3</v>
      </c>
      <c r="R3" s="18" t="s">
        <v>3</v>
      </c>
      <c r="S3" s="18" t="s">
        <v>3</v>
      </c>
      <c r="T3" s="18" t="s">
        <v>3</v>
      </c>
      <c r="U3" s="19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2024-08-06T16:32:53Z</dcterms:modified>
</cp:coreProperties>
</file>