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onstrutor_Onto\TETO\"/>
    </mc:Choice>
  </mc:AlternateContent>
  <xr:revisionPtr revIDLastSave="0" documentId="13_ncr:1_{5B1A7E96-D23C-4E81-80FE-3A04785CA9F4}" xr6:coauthVersionLast="47" xr6:coauthVersionMax="47" xr10:uidLastSave="{00000000-0000-0000-0000-000000000000}"/>
  <bookViews>
    <workbookView xWindow="-103" yWindow="-103" windowWidth="22149" windowHeight="13200" tabRatio="520" activeTab="1" xr2:uid="{00000000-000D-0000-FFFF-FFFF00000000}"/>
  </bookViews>
  <sheets>
    <sheet name="Projeto" sheetId="13" r:id="rId1"/>
    <sheet name="Classes" sheetId="17" r:id="rId2"/>
    <sheet name="Disjunt" sheetId="3" r:id="rId3"/>
    <sheet name="FatosIn" sheetId="28" r:id="rId4"/>
    <sheet name="Interop" sheetId="16" r:id="rId5"/>
  </sheets>
  <definedNames>
    <definedName name="_xlnm._FilterDatabase" localSheetId="1" hidden="1">Classes!$C$1:$C$14</definedName>
    <definedName name="_xlnm._FilterDatabase" localSheetId="4" hidden="1">Interop!$B$1:$B$2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7" l="1"/>
  <c r="W4" i="17"/>
  <c r="W5" i="17"/>
  <c r="W6" i="17"/>
  <c r="W7" i="17"/>
  <c r="W8" i="17"/>
  <c r="W9" i="17"/>
  <c r="W10" i="17"/>
  <c r="W11" i="17"/>
  <c r="W12" i="17"/>
  <c r="W13" i="17"/>
  <c r="W14" i="17"/>
  <c r="W15" i="17"/>
  <c r="W16" i="17"/>
  <c r="W17" i="17"/>
  <c r="W18" i="17"/>
  <c r="W19" i="17"/>
  <c r="W20" i="17"/>
  <c r="U3" i="17"/>
  <c r="U4" i="17"/>
  <c r="U5" i="17"/>
  <c r="U6" i="17"/>
  <c r="U7" i="17"/>
  <c r="U8" i="17"/>
  <c r="U9" i="17"/>
  <c r="U10" i="17"/>
  <c r="U11" i="17"/>
  <c r="U12" i="17"/>
  <c r="U13" i="17"/>
  <c r="U14" i="17"/>
  <c r="U15" i="17"/>
  <c r="U16" i="17"/>
  <c r="U17" i="17"/>
  <c r="U18" i="17"/>
  <c r="U19" i="17"/>
  <c r="U20" i="17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S3" i="17"/>
  <c r="S4" i="17"/>
  <c r="S5" i="17"/>
  <c r="S6" i="17"/>
  <c r="S7" i="17"/>
  <c r="S8" i="17"/>
  <c r="S9" i="17"/>
  <c r="S10" i="17"/>
  <c r="S11" i="17"/>
  <c r="S12" i="17"/>
  <c r="S13" i="17"/>
  <c r="S14" i="17"/>
  <c r="S15" i="17"/>
  <c r="S16" i="17"/>
  <c r="S17" i="17"/>
  <c r="S18" i="17"/>
  <c r="S19" i="17"/>
  <c r="S20" i="17"/>
  <c r="O12" i="17"/>
  <c r="N12" i="17"/>
  <c r="M12" i="17"/>
  <c r="L12" i="17"/>
  <c r="O11" i="17"/>
  <c r="N11" i="17"/>
  <c r="M11" i="17"/>
  <c r="L11" i="17"/>
  <c r="O10" i="17"/>
  <c r="N10" i="17"/>
  <c r="M10" i="17"/>
  <c r="L10" i="17"/>
  <c r="O9" i="17"/>
  <c r="N9" i="17"/>
  <c r="M9" i="17"/>
  <c r="L9" i="17"/>
  <c r="O8" i="17"/>
  <c r="N8" i="17"/>
  <c r="M8" i="17"/>
  <c r="L8" i="17"/>
  <c r="O7" i="17"/>
  <c r="N7" i="17"/>
  <c r="M7" i="17"/>
  <c r="L7" i="17"/>
  <c r="O6" i="17"/>
  <c r="N6" i="17"/>
  <c r="M6" i="17"/>
  <c r="L6" i="17"/>
  <c r="O5" i="17"/>
  <c r="N5" i="17"/>
  <c r="M5" i="17"/>
  <c r="L5" i="17"/>
  <c r="O4" i="17"/>
  <c r="N4" i="17"/>
  <c r="M4" i="17"/>
  <c r="L4" i="17"/>
  <c r="O3" i="17"/>
  <c r="N3" i="17"/>
  <c r="M3" i="17"/>
  <c r="L3" i="17"/>
  <c r="L13" i="17" l="1"/>
  <c r="M13" i="17"/>
  <c r="N13" i="17"/>
  <c r="O13" i="17"/>
  <c r="L14" i="17"/>
  <c r="M14" i="17"/>
  <c r="N14" i="17"/>
  <c r="O14" i="17"/>
  <c r="L15" i="17"/>
  <c r="M15" i="17"/>
  <c r="N15" i="17"/>
  <c r="O15" i="17"/>
  <c r="L16" i="17"/>
  <c r="M16" i="17"/>
  <c r="N16" i="17"/>
  <c r="O16" i="17"/>
  <c r="L17" i="17"/>
  <c r="M17" i="17"/>
  <c r="N17" i="17"/>
  <c r="O17" i="17"/>
  <c r="W2" i="17" l="1"/>
  <c r="B18" i="13"/>
  <c r="O19" i="17" l="1"/>
  <c r="N19" i="17"/>
  <c r="M19" i="17"/>
  <c r="L19" i="17"/>
  <c r="O18" i="17"/>
  <c r="N18" i="17"/>
  <c r="M18" i="17"/>
  <c r="L18" i="17"/>
  <c r="O20" i="17"/>
  <c r="N20" i="17"/>
  <c r="M20" i="17"/>
  <c r="L20" i="17"/>
  <c r="U2" i="17" l="1"/>
  <c r="T2" i="17"/>
  <c r="S2" i="17"/>
  <c r="O2" i="17" l="1"/>
  <c r="N2" i="17" l="1"/>
  <c r="M2" i="17"/>
  <c r="L2" i="17"/>
  <c r="B6" i="13" l="1"/>
  <c r="B5" i="13"/>
</calcChain>
</file>

<file path=xl/sharedStrings.xml><?xml version="1.0" encoding="utf-8"?>
<sst xmlns="http://schemas.openxmlformats.org/spreadsheetml/2006/main" count="903" uniqueCount="196">
  <si>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</si>
  <si>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</si>
  <si>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</si>
  <si>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</si>
  <si>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</si>
  <si>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2</t>
  </si>
  <si>
    <t>Anotações 
de ajuda
Classe 3</t>
  </si>
  <si>
    <t>Anotações 
de ajuda
Classe 5</t>
  </si>
  <si>
    <t>Key</t>
  </si>
  <si>
    <t>null</t>
  </si>
  <si>
    <t>N°</t>
  </si>
  <si>
    <t>1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</si>
  <si>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</si>
  <si>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</si>
  <si>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</si>
  <si>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</si>
  <si>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</si>
  <si>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</si>
  <si>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</si>
  <si>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</si>
  <si>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</si>
  <si>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</si>
  <si>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</si>
  <si>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</si>
  <si>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</si>
  <si>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</si>
  <si>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</si>
  <si>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</si>
  <si>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</si>
  <si>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</si>
  <si>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</si>
  <si>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</si>
  <si>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BIM</t>
  </si>
  <si>
    <t>Natureza</t>
  </si>
  <si>
    <t>Disciplina</t>
  </si>
  <si>
    <t>Tema</t>
  </si>
  <si>
    <t>00 Super
Class
5</t>
  </si>
  <si>
    <t>000 Tradução Classe 5</t>
  </si>
  <si>
    <t>Especie</t>
  </si>
  <si>
    <t>00Super
Class
4</t>
  </si>
  <si>
    <t>00Super
Class
2</t>
  </si>
  <si>
    <t>00Super
Class
3</t>
  </si>
  <si>
    <t>00Raiz</t>
  </si>
  <si>
    <t>000 Traducción Classe 5</t>
  </si>
  <si>
    <t>Projeto</t>
  </si>
  <si>
    <t>Chave</t>
  </si>
  <si>
    <t>Valor</t>
  </si>
  <si>
    <t>OntologiaPrefixo</t>
  </si>
  <si>
    <t>bim: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</si>
  <si>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</si>
  <si>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</si>
  <si>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</si>
  <si>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</si>
  <si>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</si>
  <si>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</si>
  <si>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</si>
  <si>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</si>
  <si>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</si>
  <si>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</si>
  <si>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</si>
  <si>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</si>
  <si>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</si>
  <si>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</si>
  <si>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</si>
  <si>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</si>
  <si>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</si>
  <si>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</si>
  <si>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</si>
  <si>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DataHora</t>
  </si>
  <si>
    <t>Advertência1</t>
  </si>
  <si>
    <t>Algumas traduções podem precisar de revisão - Traducción al español incorporada</t>
  </si>
  <si>
    <t>Prédio</t>
  </si>
  <si>
    <t>Cidade</t>
  </si>
  <si>
    <t>Explicação</t>
  </si>
  <si>
    <t>Explicación</t>
  </si>
  <si>
    <t>Indivíduo</t>
  </si>
  <si>
    <t>Classe</t>
  </si>
  <si>
    <t>Fato</t>
  </si>
  <si>
    <t>Fato
(14)</t>
  </si>
  <si>
    <t>Val</t>
  </si>
  <si>
    <t>0-Classe Ifc</t>
  </si>
  <si>
    <t>0-Categoria Equivalente</t>
  </si>
  <si>
    <t>0-CategoriaEquivalente</t>
  </si>
  <si>
    <t>Anotações 
de ajuda
Classe 4</t>
  </si>
  <si>
    <t>Interop.</t>
  </si>
  <si>
    <t>Gestão</t>
  </si>
  <si>
    <t>Produzido</t>
  </si>
  <si>
    <t>Informação</t>
  </si>
  <si>
    <t>Contêiner</t>
  </si>
  <si>
    <t>Define un contenedor de información de acuerdo con la norma NBR 19650-1.</t>
  </si>
  <si>
    <t>descrição</t>
  </si>
  <si>
    <t>Define um contêiner de informação de acordo à norma NBR 19650-1.</t>
  </si>
  <si>
    <t>fabricante</t>
  </si>
  <si>
    <t>espessura</t>
  </si>
  <si>
    <t>comprimento</t>
  </si>
  <si>
    <t>Colante</t>
  </si>
  <si>
    <t>Niveladora</t>
  </si>
  <si>
    <t>uso</t>
  </si>
  <si>
    <t>ARG.AC.I</t>
  </si>
  <si>
    <t>ARG.AC.III</t>
  </si>
  <si>
    <t>ARG.AC.II</t>
  </si>
  <si>
    <t>ARG.AC.IIIE</t>
  </si>
  <si>
    <t>"Argamassa industrializada para colar cerâmicas em ambientes internos."</t>
  </si>
  <si>
    <t>"Argamassa industrializada para colar cerâmicas em ambientes de trafego intenso, saunas, piscinas de água quente e placas maiores de 60x60cm."</t>
  </si>
  <si>
    <t>"Argamassa industrializada para colar cerâmicas em ambientes internos e externos ou com temperaturas elevadas e maior umidade."</t>
  </si>
  <si>
    <t>"Argamassa industrializada para colar cerâmicas de  grandes formatos ou fachadas. Possui maior tempo de duração."</t>
  </si>
  <si>
    <t>"Quartzolit SG"</t>
  </si>
  <si>
    <t>Forro</t>
  </si>
  <si>
    <t>Gesso</t>
  </si>
  <si>
    <t>Moldado</t>
  </si>
  <si>
    <t>Gesso.Emplacado</t>
  </si>
  <si>
    <t>Placa.EPS</t>
  </si>
  <si>
    <t>Removível</t>
  </si>
  <si>
    <t>Placa.3D</t>
  </si>
  <si>
    <t>Baffle.Linear</t>
  </si>
  <si>
    <t>Acústico</t>
  </si>
  <si>
    <t>Baffle.Cilíndrico</t>
  </si>
  <si>
    <t>Forro suspenso de placas de Isopor.</t>
  </si>
  <si>
    <t>Forro de gesso aplicado sobre o teto.</t>
  </si>
  <si>
    <t>Forro em placas de gesso.</t>
  </si>
  <si>
    <t>Forro acústico suspenso tipo baffle cilíndrico para absorção sonora.</t>
  </si>
  <si>
    <t>Forro acústico suspenso tipo baffle linear para absorção sonora.</t>
  </si>
  <si>
    <t>Forro acústico suspenso tipo nuvem com formatos diversos para absorção sonora.</t>
  </si>
  <si>
    <t>Adesivado</t>
  </si>
  <si>
    <t>Placa.Shell</t>
  </si>
  <si>
    <t>Modular</t>
  </si>
  <si>
    <t>Suspenso</t>
  </si>
  <si>
    <t>Forro acústico adesivado tipo placa com volumetrias 3D piramidais e formatos diversos para absorção sonora.</t>
  </si>
  <si>
    <t>Forro acústico adesivado tipo placa com formatos diversos para absorção sonora.</t>
  </si>
  <si>
    <t>Painel.Nuvem</t>
  </si>
  <si>
    <t>Techo de yeso aplicado sobre el techo.</t>
  </si>
  <si>
    <t>Revestimiento de placas de yeso.</t>
  </si>
  <si>
    <t>Falso techo de placas de espuma de poliestireno.</t>
  </si>
  <si>
    <t>Placa acústica adhesiva tipo techo con volúmenes piramidales 3D y varias formas para la absorción del sonido.</t>
  </si>
  <si>
    <t>Placa acústica adhesiva tipo techo con varias formas para absorción acústica.</t>
  </si>
  <si>
    <t>Techo acústico tipo deflector lineal suspendido para absorción acústica.</t>
  </si>
  <si>
    <t>Suspendido acústico de techo tipo bafle cilíndrico para absorción acústica.</t>
  </si>
  <si>
    <t>Techo acústico suspendido tipo nube con diferentes formas para la absorción del sonido.</t>
  </si>
  <si>
    <t>ARG.1.02.6</t>
  </si>
  <si>
    <t>ARG.1.6</t>
  </si>
  <si>
    <t>"Catálogo de componentes para pisos e forros."</t>
  </si>
  <si>
    <t>altura</t>
  </si>
  <si>
    <t>"Restaurante"</t>
  </si>
  <si>
    <t>"Sonex"</t>
  </si>
  <si>
    <t>absorção.sonora.125</t>
  </si>
  <si>
    <t>absorção.sonora.250</t>
  </si>
  <si>
    <t>absorção.sonora.500</t>
  </si>
  <si>
    <t>nrc</t>
  </si>
  <si>
    <t>absorção.sonora.1k</t>
  </si>
  <si>
    <t>absorção.sonora.2k</t>
  </si>
  <si>
    <t>absorção.sonora.4k</t>
  </si>
  <si>
    <t>BAF.35x62x125</t>
  </si>
  <si>
    <t>BAF.35x31x125</t>
  </si>
  <si>
    <t>BAF.35x15x125</t>
  </si>
  <si>
    <t>"Argamassa para contrapiso com traço '1-0,25-6'. Norma NBR 13753:1996 (5.5.2)."</t>
  </si>
  <si>
    <t>"Argamassa de regularização com traço '1-6'. Norma NBR 13753:1996 (5.5.3)."</t>
  </si>
  <si>
    <t>Tetos</t>
  </si>
  <si>
    <t>Ontologia para descrever tetos e forros.</t>
  </si>
  <si>
    <t xml:space="preserve">Formalizar elementos de tetos e forros em projeto BIM. Ontologia orientativa da relação de correspondência entre Classes IFC e categorias Revit. </t>
  </si>
  <si>
    <t xml:space="preserve">Formalización  de elementos de cielorrasos en un projeto BIM. Ontología orientativa de la relación de correspondencia entre Clases IFC y categorías de Revit. </t>
  </si>
  <si>
    <t>"Baffle acústico suspenso tipo linear para absorção sonora."</t>
  </si>
  <si>
    <t>Composição</t>
  </si>
  <si>
    <t>Argamassa</t>
  </si>
  <si>
    <t>Argamassa para colar peças cerámicas ou porcelanatos em pisos ou paredes.</t>
  </si>
  <si>
    <t>Graute</t>
  </si>
  <si>
    <t>Argamassa de grauteamento para preenchimento de cavidades em estruturas.</t>
  </si>
  <si>
    <t>Mortero de rejuntado para el relleno de cavidades en estructuras.</t>
  </si>
  <si>
    <t>Polimérica</t>
  </si>
  <si>
    <t>Argamassa polimérica para camadas de isolamento.</t>
  </si>
  <si>
    <t>Mortero polimérico para capas aislantes.</t>
  </si>
  <si>
    <t>Rejunte</t>
  </si>
  <si>
    <t>Argamassa para rejuntamento.</t>
  </si>
  <si>
    <t>Mortero de lechada.</t>
  </si>
  <si>
    <t>ARG.BARI</t>
  </si>
  <si>
    <t>Baritada</t>
  </si>
  <si>
    <t>"Argamassa utilizada para proteção radiológica, usar em centros de saúde e clinicas de radioterapia, radiologia, medicina nuclear, etc."</t>
  </si>
  <si>
    <t>"Sala de radioterapia"</t>
  </si>
  <si>
    <t>"Barimix"</t>
  </si>
  <si>
    <t>Argamassa utilizada para proteção radiológica, usar em centros de saúde e clinicas de radioterapia, radiologia, medicina nuclear, etc.</t>
  </si>
  <si>
    <t>Mortero utilizado para protección radiológica. Usar en centros de salud y clinicas de radioterapia, radiología, medicina nuclear, etc.</t>
  </si>
  <si>
    <t>Assentamento</t>
  </si>
  <si>
    <t>Argamassa para assentamento de tijolos e blocos.</t>
  </si>
  <si>
    <t>Mortero para la colocación de ladrillos y bloques.</t>
  </si>
  <si>
    <t>Chapisco</t>
  </si>
  <si>
    <t>Argamassa para chapiscar.</t>
  </si>
  <si>
    <t>Mortero para enlucido.</t>
  </si>
  <si>
    <t>Emboço</t>
  </si>
  <si>
    <t>Argamassa para de emboço regularizadora da superfície.</t>
  </si>
  <si>
    <t>Mortero para enlucir la superficie a regularizar.</t>
  </si>
  <si>
    <t>Reboco</t>
  </si>
  <si>
    <t>Argamassa para reboco final.</t>
  </si>
  <si>
    <t>Mortero para enlucido final.</t>
  </si>
  <si>
    <t>Argamassa para os contrapisos.</t>
  </si>
  <si>
    <t>Mortero para contrapisos.</t>
  </si>
  <si>
    <t>Mortero para pegar piezas cerámicas o porcelanatos en suelos o paredes.</t>
  </si>
  <si>
    <t>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</si>
</sst>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Aptos Narrow"/>
      <family val="2"/>
      <charset val="1"/>
    </font>
    <font>
      <sz val="8"/>
      <name val="Aptos Narrow"/>
      <family val="2"/>
      <charset val="1"/>
    </font>
    <font>
      <sz val="6"/>
      <color rgb="FF000000"/>
      <name val="Arial Nova Cond Light"/>
      <family val="2"/>
    </font>
    <font>
      <b/>
      <sz val="6"/>
      <color rgb="FF000000"/>
      <name val="Arial Nova Cond Light"/>
      <family val="2"/>
    </font>
    <font>
      <sz val="6"/>
      <name val="Arial Nova Cond Light"/>
      <family val="2"/>
    </font>
    <font>
      <b/>
      <sz val="6"/>
      <name val="Arial Nova Cond Light"/>
      <family val="2"/>
    </font>
    <font>
      <sz val="6"/>
      <color theme="1"/>
      <name val="Arial Nova Cond Light"/>
      <family val="2"/>
    </font>
    <font>
      <i/>
      <sz val="6"/>
      <name val="Arial Nova Cond Light"/>
      <family val="2"/>
    </font>
    <font>
      <sz val="5"/>
      <color rgb="FF000000"/>
      <name val="Arial Nova Cond Light"/>
      <family val="2"/>
    </font>
    <font>
      <sz val="5"/>
      <name val="Arial Nova Cond Light"/>
      <family val="2"/>
    </font>
    <font>
      <sz val="5"/>
      <color rgb="FF000000"/>
      <name val="Aptos Narrow"/>
      <family val="2"/>
      <charset val="1"/>
    </font>
    <font>
      <b/>
      <sz val="11"/>
      <color theme="1"/>
      <name val="Aptos Narrow"/>
      <family val="2"/>
      <scheme val="minor"/>
    </font>
    <font>
      <sz val="6"/>
      <color theme="1"/>
      <name val="Arial Nova Cond"/>
      <family val="2"/>
    </font>
  </fonts>
  <fills count="2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rgb="FFFBE79D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F9900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4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5" borderId="3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7" borderId="4" xfId="0" applyFont="1" applyFill="1" applyBorder="1" applyAlignment="1">
      <alignment vertical="center"/>
    </xf>
    <xf numFmtId="0" fontId="2" fillId="8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13" borderId="4" xfId="0" applyFont="1" applyFill="1" applyBorder="1" applyAlignment="1">
      <alignment horizontal="left" vertical="center" wrapText="1"/>
    </xf>
    <xf numFmtId="0" fontId="3" fillId="14" borderId="4" xfId="0" applyFont="1" applyFill="1" applyBorder="1" applyAlignment="1">
      <alignment horizontal="left" vertical="center" wrapText="1"/>
    </xf>
    <xf numFmtId="0" fontId="2" fillId="15" borderId="4" xfId="0" applyFont="1" applyFill="1" applyBorder="1" applyAlignment="1">
      <alignment horizontal="left" vertical="center"/>
    </xf>
    <xf numFmtId="0" fontId="3" fillId="13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 applyAlignment="1">
      <alignment vertical="center"/>
    </xf>
    <xf numFmtId="22" fontId="6" fillId="0" borderId="4" xfId="0" applyNumberFormat="1" applyFont="1" applyBorder="1" applyAlignment="1">
      <alignment vertical="center"/>
    </xf>
    <xf numFmtId="22" fontId="6" fillId="0" borderId="4" xfId="0" applyNumberFormat="1" applyFont="1" applyBorder="1" applyAlignment="1">
      <alignment horizontal="left" vertical="center"/>
    </xf>
    <xf numFmtId="0" fontId="6" fillId="15" borderId="4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center" vertical="top"/>
    </xf>
    <xf numFmtId="0" fontId="4" fillId="21" borderId="4" xfId="0" applyFont="1" applyFill="1" applyBorder="1" applyAlignment="1">
      <alignment vertical="top"/>
    </xf>
    <xf numFmtId="0" fontId="4" fillId="18" borderId="4" xfId="0" applyFont="1" applyFill="1" applyBorder="1" applyAlignment="1">
      <alignment horizontal="left" vertical="top" wrapText="1"/>
    </xf>
    <xf numFmtId="0" fontId="4" fillId="12" borderId="4" xfId="0" applyFont="1" applyFill="1" applyBorder="1" applyAlignment="1">
      <alignment horizontal="center" vertical="top"/>
    </xf>
    <xf numFmtId="0" fontId="4" fillId="11" borderId="4" xfId="0" applyFont="1" applyFill="1" applyBorder="1" applyAlignment="1">
      <alignment horizontal="left" vertical="top"/>
    </xf>
    <xf numFmtId="0" fontId="4" fillId="11" borderId="4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47" fontId="4" fillId="21" borderId="4" xfId="0" applyNumberFormat="1" applyFont="1" applyFill="1" applyBorder="1" applyAlignment="1">
      <alignment vertical="top"/>
    </xf>
    <xf numFmtId="0" fontId="2" fillId="18" borderId="4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 wrapText="1"/>
    </xf>
    <xf numFmtId="0" fontId="2" fillId="20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left" vertical="top"/>
    </xf>
    <xf numFmtId="0" fontId="6" fillId="12" borderId="4" xfId="0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2" fillId="11" borderId="4" xfId="0" applyFont="1" applyFill="1" applyBorder="1" applyAlignment="1">
      <alignment horizontal="center" vertical="top"/>
    </xf>
    <xf numFmtId="0" fontId="4" fillId="19" borderId="4" xfId="0" applyFont="1" applyFill="1" applyBorder="1" applyAlignment="1">
      <alignment horizontal="center" vertical="top" wrapText="1"/>
    </xf>
    <xf numFmtId="0" fontId="6" fillId="11" borderId="4" xfId="0" applyFont="1" applyFill="1" applyBorder="1" applyAlignment="1">
      <alignment horizontal="center" vertical="top"/>
    </xf>
    <xf numFmtId="0" fontId="2" fillId="18" borderId="4" xfId="0" applyFont="1" applyFill="1" applyBorder="1" applyAlignment="1">
      <alignment horizontal="left" vertical="top" wrapText="1"/>
    </xf>
    <xf numFmtId="0" fontId="2" fillId="22" borderId="4" xfId="0" applyFont="1" applyFill="1" applyBorder="1" applyAlignme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5" fillId="9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6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 tint="-0.499984740745262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9D9D9"/>
      <rgbColor rgb="FF747474"/>
      <rgbColor rgb="FF9999FF"/>
      <rgbColor rgb="FF993366"/>
      <rgbColor rgb="FFFFCCCC"/>
      <rgbColor rgb="FFDCEAF7"/>
      <rgbColor rgb="FF660066"/>
      <rgbColor rgb="FFF2AA84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4E5A2"/>
      <rgbColor rgb="FFD9F2D0"/>
      <rgbColor rgb="FFF6E896"/>
      <rgbColor rgb="FFA6CAEC"/>
      <rgbColor rgb="FFE59EDD"/>
      <rgbColor rgb="FFFFC7CE"/>
      <rgbColor rgb="FFF6C6AD"/>
      <rgbColor rgb="FF3366FF"/>
      <rgbColor rgb="FF46B1E1"/>
      <rgbColor rgb="FF8ED973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E79D"/>
      <color rgb="FFE49EDD"/>
      <color rgb="FFFD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4" displayName="Tabla4" ref="A1:U3" totalsRowShown="0">
  <tableColumns count="21">
    <tableColumn id="1" xr3:uid="{00000000-0010-0000-0000-000001000000}" name="1"/>
    <tableColumn id="2" xr3:uid="{00000000-0010-0000-0000-000002000000}" name="Disjunta 1"/>
    <tableColumn id="3" xr3:uid="{00000000-0010-0000-0000-000003000000}" name="Disjunta 2"/>
    <tableColumn id="4" xr3:uid="{00000000-0010-0000-0000-000004000000}" name="Disjunta 3"/>
    <tableColumn id="5" xr3:uid="{00000000-0010-0000-0000-000005000000}" name="Disjunta 4"/>
    <tableColumn id="6" xr3:uid="{00000000-0010-0000-0000-000006000000}" name="Disjunta 5"/>
    <tableColumn id="7" xr3:uid="{00000000-0010-0000-0000-000007000000}" name="Disjunta 6"/>
    <tableColumn id="8" xr3:uid="{00000000-0010-0000-0000-000008000000}" name="Disjunta 7"/>
    <tableColumn id="9" xr3:uid="{00000000-0010-0000-0000-000009000000}" name="Disjunta 8"/>
    <tableColumn id="10" xr3:uid="{00000000-0010-0000-0000-00000A000000}" name="Disjunta 9"/>
    <tableColumn id="11" xr3:uid="{00000000-0010-0000-0000-00000B000000}" name="Disjunta 10"/>
    <tableColumn id="12" xr3:uid="{00000000-0010-0000-0000-00000C000000}" name="Disjunta 11"/>
    <tableColumn id="13" xr3:uid="{00000000-0010-0000-0000-00000D000000}" name="Disjunta 12"/>
    <tableColumn id="14" xr3:uid="{00000000-0010-0000-0000-00000E000000}" name="Disjunta 13"/>
    <tableColumn id="15" xr3:uid="{00000000-0010-0000-0000-00000F000000}" name="Disjunta 14"/>
    <tableColumn id="16" xr3:uid="{00000000-0010-0000-0000-000010000000}" name="Disjunta 15"/>
    <tableColumn id="17" xr3:uid="{00000000-0010-0000-0000-000011000000}" name="Disjunta 16"/>
    <tableColumn id="18" xr3:uid="{00000000-0010-0000-0000-000012000000}" name="Disjunta 17"/>
    <tableColumn id="19" xr3:uid="{00000000-0010-0000-0000-000013000000}" name="Disjunta 18"/>
    <tableColumn id="20" xr3:uid="{00000000-0010-0000-0000-000014000000}" name="Disjunta 19"/>
    <tableColumn id="21" xr3:uid="{00000000-0010-0000-0000-000015000000}" name="Disjunta 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A63-55AB-497E-9EBD-4681BB9AFAFF}">
  <dimension ref="A1:B23"/>
  <sheetViews>
    <sheetView zoomScale="175" zoomScaleNormal="175" workbookViewId="0">
      <pane ySplit="1" topLeftCell="A8" activePane="bottomLeft" state="frozen"/>
      <selection pane="bottomLeft" activeCell="B17" sqref="B17"/>
    </sheetView>
  </sheetViews>
  <sheetFormatPr defaultColWidth="9.07421875" defaultRowHeight="9.5500000000000007" customHeight="1" x14ac:dyDescent="0.4"/>
  <cols>
    <col min="1" max="1" width="9.3046875" style="37" customWidth="1"/>
    <col min="2" max="2" width="72.921875" style="37" customWidth="1"/>
    <col min="3" max="16384" width="9.07421875" style="37"/>
  </cols>
  <sheetData>
    <row r="1" spans="1:2" ht="9.5500000000000007" customHeight="1" x14ac:dyDescent="0.4">
      <c r="A1" s="13" t="s">
        <v>45</v>
      </c>
      <c r="B1" s="13" t="s">
        <v>46</v>
      </c>
    </row>
    <row r="2" spans="1:2" ht="9.5500000000000007" customHeight="1" x14ac:dyDescent="0.4">
      <c r="A2" s="14" t="s">
        <v>47</v>
      </c>
      <c r="B2" s="14" t="s">
        <v>48</v>
      </c>
    </row>
    <row r="3" spans="1:2" ht="9.5500000000000007" customHeight="1" x14ac:dyDescent="0.4">
      <c r="A3" s="14" t="s">
        <v>49</v>
      </c>
      <c r="B3" s="14" t="s">
        <v>156</v>
      </c>
    </row>
    <row r="4" spans="1:2" ht="9.5500000000000007" customHeight="1" x14ac:dyDescent="0.4">
      <c r="A4" s="15" t="s">
        <v>50</v>
      </c>
      <c r="B4" s="15" t="s">
        <v>32</v>
      </c>
    </row>
    <row r="5" spans="1:2" ht="9.5500000000000007" customHeight="1" x14ac:dyDescent="0.4">
      <c r="A5" s="15" t="s">
        <v>51</v>
      </c>
      <c r="B5" s="15" t="str">
        <f>_xlfn.CONCAT(B4,"Prop")</f>
        <v>BIMProp</v>
      </c>
    </row>
    <row r="6" spans="1:2" ht="9.5500000000000007" customHeight="1" x14ac:dyDescent="0.4">
      <c r="A6" s="15" t="s">
        <v>52</v>
      </c>
      <c r="B6" s="15" t="str">
        <f>_xlfn.CONCAT(B4,"Data")</f>
        <v>BIMData</v>
      </c>
    </row>
    <row r="7" spans="1:2" ht="9.5500000000000007" customHeight="1" x14ac:dyDescent="0.4">
      <c r="A7" s="15" t="s">
        <v>53</v>
      </c>
      <c r="B7" s="15" t="s">
        <v>54</v>
      </c>
    </row>
    <row r="8" spans="1:2" ht="9.5500000000000007" customHeight="1" x14ac:dyDescent="0.4">
      <c r="A8" s="15" t="s">
        <v>55</v>
      </c>
      <c r="B8" s="15" t="s">
        <v>56</v>
      </c>
    </row>
    <row r="9" spans="1:2" ht="9.5500000000000007" customHeight="1" x14ac:dyDescent="0.4">
      <c r="A9" s="15" t="s">
        <v>57</v>
      </c>
      <c r="B9" s="15" t="s">
        <v>58</v>
      </c>
    </row>
    <row r="10" spans="1:2" ht="9.5500000000000007" customHeight="1" x14ac:dyDescent="0.4">
      <c r="A10" s="15" t="s">
        <v>59</v>
      </c>
      <c r="B10" s="15" t="s">
        <v>60</v>
      </c>
    </row>
    <row r="11" spans="1:2" ht="9.5500000000000007" customHeight="1" x14ac:dyDescent="0.4">
      <c r="A11" s="15" t="s">
        <v>61</v>
      </c>
      <c r="B11" s="15" t="s">
        <v>60</v>
      </c>
    </row>
    <row r="12" spans="1:2" ht="9.5500000000000007" customHeight="1" x14ac:dyDescent="0.4">
      <c r="A12" s="15" t="s">
        <v>62</v>
      </c>
      <c r="B12" s="15" t="s">
        <v>60</v>
      </c>
    </row>
    <row r="13" spans="1:2" ht="9.5500000000000007" customHeight="1" x14ac:dyDescent="0.4">
      <c r="A13" s="15" t="s">
        <v>63</v>
      </c>
      <c r="B13" s="15" t="s">
        <v>60</v>
      </c>
    </row>
    <row r="14" spans="1:2" ht="9.5500000000000007" customHeight="1" x14ac:dyDescent="0.4">
      <c r="A14" s="15" t="s">
        <v>64</v>
      </c>
      <c r="B14" s="15" t="s">
        <v>60</v>
      </c>
    </row>
    <row r="15" spans="1:2" ht="9.5500000000000007" customHeight="1" x14ac:dyDescent="0.4">
      <c r="A15" s="15" t="s">
        <v>65</v>
      </c>
      <c r="B15" s="15" t="s">
        <v>60</v>
      </c>
    </row>
    <row r="16" spans="1:2" ht="9.5500000000000007" customHeight="1" x14ac:dyDescent="0.4">
      <c r="A16" s="15" t="s">
        <v>66</v>
      </c>
      <c r="B16" s="15" t="s">
        <v>60</v>
      </c>
    </row>
    <row r="17" spans="1:2" ht="9.5500000000000007" customHeight="1" x14ac:dyDescent="0.4">
      <c r="A17" s="15" t="s">
        <v>67</v>
      </c>
      <c r="B17" s="15" t="s">
        <v>157</v>
      </c>
    </row>
    <row r="18" spans="1:2" ht="9.5500000000000007" customHeight="1" x14ac:dyDescent="0.4">
      <c r="A18" s="15" t="s">
        <v>68</v>
      </c>
      <c r="B18" s="39">
        <f ca="1">NOW()</f>
        <v>45915.424236921295</v>
      </c>
    </row>
    <row r="19" spans="1:2" ht="9.5500000000000007" customHeight="1" x14ac:dyDescent="0.4">
      <c r="A19" s="15" t="s">
        <v>69</v>
      </c>
      <c r="B19" s="38" t="s">
        <v>70</v>
      </c>
    </row>
    <row r="20" spans="1:2" ht="9.5500000000000007" customHeight="1" x14ac:dyDescent="0.4">
      <c r="A20" s="15" t="s">
        <v>71</v>
      </c>
      <c r="B20" s="15" t="s">
        <v>60</v>
      </c>
    </row>
    <row r="21" spans="1:2" ht="9.5500000000000007" customHeight="1" x14ac:dyDescent="0.4">
      <c r="A21" s="15" t="s">
        <v>72</v>
      </c>
      <c r="B21" s="15" t="s">
        <v>60</v>
      </c>
    </row>
    <row r="22" spans="1:2" ht="9.5500000000000007" customHeight="1" x14ac:dyDescent="0.4">
      <c r="A22" s="15" t="s">
        <v>73</v>
      </c>
      <c r="B22" s="16" t="s">
        <v>158</v>
      </c>
    </row>
    <row r="23" spans="1:2" ht="9.5500000000000007" customHeight="1" x14ac:dyDescent="0.4">
      <c r="A23" s="15" t="s">
        <v>74</v>
      </c>
      <c r="B23" s="16" t="s">
        <v>159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2D63-9637-42D9-866B-0BB924A50D8C}">
  <dimension ref="A1:W20"/>
  <sheetViews>
    <sheetView tabSelected="1" zoomScale="250" zoomScaleNormal="250" workbookViewId="0">
      <pane ySplit="1" topLeftCell="A2" activePane="bottomLeft" state="frozen"/>
      <selection activeCell="A179" sqref="A179:XFD190"/>
      <selection pane="bottomLeft" sqref="A1:XFD1"/>
    </sheetView>
  </sheetViews>
  <sheetFormatPr defaultColWidth="9.07421875" defaultRowHeight="6" customHeight="1" x14ac:dyDescent="0.4"/>
  <cols>
    <col min="1" max="1" width="2.3828125" customWidth="1"/>
    <col min="2" max="2" width="3.61328125" customWidth="1"/>
    <col min="3" max="3" width="4.23046875" customWidth="1"/>
    <col min="4" max="4" width="5.921875" customWidth="1"/>
    <col min="5" max="5" width="5.84375" customWidth="1"/>
    <col min="6" max="6" width="7.61328125" customWidth="1"/>
    <col min="7" max="11" width="5.53515625" style="29" customWidth="1"/>
    <col min="12" max="12" width="3.921875" bestFit="1" customWidth="1"/>
    <col min="13" max="13" width="5.69140625" customWidth="1"/>
    <col min="14" max="14" width="5.3828125" customWidth="1"/>
    <col min="15" max="15" width="7.921875" customWidth="1"/>
    <col min="16" max="16" width="42.4609375" bestFit="1" customWidth="1"/>
    <col min="17" max="17" width="50.84375" bestFit="1" customWidth="1"/>
    <col min="18" max="18" width="3" style="68" bestFit="1" customWidth="1"/>
    <col min="19" max="19" width="3.3828125" bestFit="1" customWidth="1"/>
    <col min="20" max="20" width="5.15234375" bestFit="1" customWidth="1"/>
    <col min="21" max="22" width="4.61328125" bestFit="1" customWidth="1"/>
    <col min="23" max="23" width="5.23046875" style="29" bestFit="1" customWidth="1"/>
  </cols>
  <sheetData>
    <row r="1" spans="1:23" s="36" customFormat="1" ht="29.25" customHeight="1" x14ac:dyDescent="0.2">
      <c r="A1" s="31">
        <v>1</v>
      </c>
      <c r="B1" s="32" t="s">
        <v>42</v>
      </c>
      <c r="C1" s="32" t="s">
        <v>40</v>
      </c>
      <c r="D1" s="32" t="s">
        <v>41</v>
      </c>
      <c r="E1" s="32" t="s">
        <v>39</v>
      </c>
      <c r="F1" s="32" t="s">
        <v>36</v>
      </c>
      <c r="G1" s="33" t="s">
        <v>0</v>
      </c>
      <c r="H1" s="33" t="s">
        <v>1</v>
      </c>
      <c r="I1" s="33" t="s">
        <v>2</v>
      </c>
      <c r="J1" s="33" t="s">
        <v>3</v>
      </c>
      <c r="K1" s="33" t="s">
        <v>4</v>
      </c>
      <c r="L1" s="34" t="s">
        <v>5</v>
      </c>
      <c r="M1" s="34" t="s">
        <v>6</v>
      </c>
      <c r="N1" s="34" t="s">
        <v>83</v>
      </c>
      <c r="O1" s="34" t="s">
        <v>7</v>
      </c>
      <c r="P1" s="34" t="s">
        <v>37</v>
      </c>
      <c r="Q1" s="34" t="s">
        <v>43</v>
      </c>
      <c r="R1" s="35" t="s">
        <v>84</v>
      </c>
      <c r="S1" s="34" t="s">
        <v>33</v>
      </c>
      <c r="T1" s="34" t="s">
        <v>38</v>
      </c>
      <c r="U1" s="34" t="s">
        <v>35</v>
      </c>
      <c r="V1" s="34" t="s">
        <v>34</v>
      </c>
      <c r="W1" s="31" t="s">
        <v>8</v>
      </c>
    </row>
    <row r="2" spans="1:23" ht="6" customHeight="1" x14ac:dyDescent="0.4">
      <c r="A2" s="23">
        <v>2</v>
      </c>
      <c r="B2" s="2" t="s">
        <v>44</v>
      </c>
      <c r="C2" s="24" t="s">
        <v>85</v>
      </c>
      <c r="D2" s="2" t="s">
        <v>86</v>
      </c>
      <c r="E2" s="2" t="s">
        <v>87</v>
      </c>
      <c r="F2" s="25" t="s">
        <v>88</v>
      </c>
      <c r="G2" s="30" t="s">
        <v>9</v>
      </c>
      <c r="H2" s="30" t="s">
        <v>9</v>
      </c>
      <c r="I2" s="30" t="s">
        <v>9</v>
      </c>
      <c r="J2" s="30" t="s">
        <v>9</v>
      </c>
      <c r="K2" s="30" t="s">
        <v>9</v>
      </c>
      <c r="L2" s="26" t="str">
        <f t="shared" ref="L2:M12" si="0">CONCATENATE("", C2)</f>
        <v>Gestão</v>
      </c>
      <c r="M2" s="26" t="str">
        <f t="shared" si="0"/>
        <v>Produzido</v>
      </c>
      <c r="N2" s="26" t="str">
        <f>(SUBSTITUTE(SUBSTITUTE(CONCATENATE("",E2),"."," ")," De "," de "))</f>
        <v>Informação</v>
      </c>
      <c r="O2" s="21" t="str">
        <f>F2</f>
        <v>Contêiner</v>
      </c>
      <c r="P2" s="21" t="s">
        <v>91</v>
      </c>
      <c r="Q2" s="21" t="s">
        <v>89</v>
      </c>
      <c r="R2" s="27" t="s">
        <v>9</v>
      </c>
      <c r="S2" s="28" t="str">
        <f t="shared" ref="S2:U17" si="1">SUBSTITUTE(C2, ".", " ")</f>
        <v>Gestão</v>
      </c>
      <c r="T2" s="28" t="str">
        <f t="shared" si="1"/>
        <v>Produzido</v>
      </c>
      <c r="U2" s="28" t="str">
        <f t="shared" si="1"/>
        <v>Informação</v>
      </c>
      <c r="V2" s="28" t="s">
        <v>85</v>
      </c>
      <c r="W2" s="1" t="str">
        <f>CONCATENATE("Key-Teto-",A2)</f>
        <v>Key-Teto-2</v>
      </c>
    </row>
    <row r="3" spans="1:23" ht="6" customHeight="1" x14ac:dyDescent="0.4">
      <c r="A3" s="23">
        <v>3</v>
      </c>
      <c r="B3" s="2" t="s">
        <v>44</v>
      </c>
      <c r="C3" s="24" t="s">
        <v>107</v>
      </c>
      <c r="D3" s="2" t="s">
        <v>161</v>
      </c>
      <c r="E3" s="2" t="s">
        <v>162</v>
      </c>
      <c r="F3" s="25" t="s">
        <v>180</v>
      </c>
      <c r="G3" s="30" t="s">
        <v>9</v>
      </c>
      <c r="H3" s="30" t="s">
        <v>9</v>
      </c>
      <c r="I3" s="30" t="s">
        <v>9</v>
      </c>
      <c r="J3" s="30" t="s">
        <v>9</v>
      </c>
      <c r="K3" s="30" t="s">
        <v>9</v>
      </c>
      <c r="L3" s="26" t="str">
        <f t="shared" si="0"/>
        <v>Forro</v>
      </c>
      <c r="M3" s="26" t="str">
        <f t="shared" si="0"/>
        <v>Composição</v>
      </c>
      <c r="N3" s="26" t="str">
        <f t="shared" ref="N3:N12" si="2">(SUBSTITUTE(SUBSTITUTE(CONCATENATE("",E3),"."," ")," De "," de "))</f>
        <v>Argamassa</v>
      </c>
      <c r="O3" s="21" t="str">
        <f t="shared" ref="O3:O12" si="3">F3</f>
        <v>Assentamento</v>
      </c>
      <c r="P3" s="41" t="s">
        <v>181</v>
      </c>
      <c r="Q3" s="40" t="s">
        <v>182</v>
      </c>
      <c r="R3" s="27" t="s">
        <v>9</v>
      </c>
      <c r="S3" s="28" t="str">
        <f t="shared" si="1"/>
        <v>Forro</v>
      </c>
      <c r="T3" s="28" t="str">
        <f t="shared" si="1"/>
        <v>Composição</v>
      </c>
      <c r="U3" s="28" t="str">
        <f t="shared" si="1"/>
        <v>Argamassa</v>
      </c>
      <c r="V3" s="28" t="s">
        <v>85</v>
      </c>
      <c r="W3" s="1" t="str">
        <f t="shared" ref="W3:W20" si="4">CONCATENATE("Key-Teto-",A3)</f>
        <v>Key-Teto-3</v>
      </c>
    </row>
    <row r="4" spans="1:23" ht="6" customHeight="1" x14ac:dyDescent="0.4">
      <c r="A4" s="23">
        <v>4</v>
      </c>
      <c r="B4" s="2" t="s">
        <v>44</v>
      </c>
      <c r="C4" s="24" t="s">
        <v>107</v>
      </c>
      <c r="D4" s="2" t="s">
        <v>161</v>
      </c>
      <c r="E4" s="2" t="s">
        <v>162</v>
      </c>
      <c r="F4" s="25" t="s">
        <v>183</v>
      </c>
      <c r="G4" s="30" t="s">
        <v>9</v>
      </c>
      <c r="H4" s="30" t="s">
        <v>9</v>
      </c>
      <c r="I4" s="30" t="s">
        <v>9</v>
      </c>
      <c r="J4" s="30" t="s">
        <v>9</v>
      </c>
      <c r="K4" s="30" t="s">
        <v>9</v>
      </c>
      <c r="L4" s="26" t="str">
        <f t="shared" si="0"/>
        <v>Forro</v>
      </c>
      <c r="M4" s="26" t="str">
        <f t="shared" si="0"/>
        <v>Composição</v>
      </c>
      <c r="N4" s="26" t="str">
        <f t="shared" si="2"/>
        <v>Argamassa</v>
      </c>
      <c r="O4" s="21" t="str">
        <f t="shared" si="3"/>
        <v>Chapisco</v>
      </c>
      <c r="P4" s="41" t="s">
        <v>184</v>
      </c>
      <c r="Q4" s="40" t="s">
        <v>185</v>
      </c>
      <c r="R4" s="27" t="s">
        <v>9</v>
      </c>
      <c r="S4" s="28" t="str">
        <f t="shared" si="1"/>
        <v>Forro</v>
      </c>
      <c r="T4" s="28" t="str">
        <f t="shared" si="1"/>
        <v>Composição</v>
      </c>
      <c r="U4" s="28" t="str">
        <f t="shared" si="1"/>
        <v>Argamassa</v>
      </c>
      <c r="V4" s="28" t="s">
        <v>85</v>
      </c>
      <c r="W4" s="1" t="str">
        <f t="shared" si="4"/>
        <v>Key-Teto-4</v>
      </c>
    </row>
    <row r="5" spans="1:23" ht="6" customHeight="1" x14ac:dyDescent="0.4">
      <c r="A5" s="23">
        <v>5</v>
      </c>
      <c r="B5" s="2" t="s">
        <v>44</v>
      </c>
      <c r="C5" s="24" t="s">
        <v>107</v>
      </c>
      <c r="D5" s="2" t="s">
        <v>161</v>
      </c>
      <c r="E5" s="2" t="s">
        <v>162</v>
      </c>
      <c r="F5" s="25" t="s">
        <v>186</v>
      </c>
      <c r="G5" s="30" t="s">
        <v>9</v>
      </c>
      <c r="H5" s="30" t="s">
        <v>9</v>
      </c>
      <c r="I5" s="30" t="s">
        <v>9</v>
      </c>
      <c r="J5" s="30" t="s">
        <v>9</v>
      </c>
      <c r="K5" s="30" t="s">
        <v>9</v>
      </c>
      <c r="L5" s="26" t="str">
        <f t="shared" si="0"/>
        <v>Forro</v>
      </c>
      <c r="M5" s="26" t="str">
        <f t="shared" si="0"/>
        <v>Composição</v>
      </c>
      <c r="N5" s="26" t="str">
        <f t="shared" si="2"/>
        <v>Argamassa</v>
      </c>
      <c r="O5" s="21" t="str">
        <f t="shared" si="3"/>
        <v>Emboço</v>
      </c>
      <c r="P5" s="41" t="s">
        <v>187</v>
      </c>
      <c r="Q5" s="40" t="s">
        <v>188</v>
      </c>
      <c r="R5" s="27" t="s">
        <v>9</v>
      </c>
      <c r="S5" s="28" t="str">
        <f t="shared" si="1"/>
        <v>Forro</v>
      </c>
      <c r="T5" s="28" t="str">
        <f t="shared" si="1"/>
        <v>Composição</v>
      </c>
      <c r="U5" s="28" t="str">
        <f t="shared" si="1"/>
        <v>Argamassa</v>
      </c>
      <c r="V5" s="28" t="s">
        <v>85</v>
      </c>
      <c r="W5" s="1" t="str">
        <f t="shared" si="4"/>
        <v>Key-Teto-5</v>
      </c>
    </row>
    <row r="6" spans="1:23" ht="6" customHeight="1" x14ac:dyDescent="0.4">
      <c r="A6" s="23">
        <v>6</v>
      </c>
      <c r="B6" s="2" t="s">
        <v>44</v>
      </c>
      <c r="C6" s="24" t="s">
        <v>107</v>
      </c>
      <c r="D6" s="2" t="s">
        <v>161</v>
      </c>
      <c r="E6" s="2" t="s">
        <v>162</v>
      </c>
      <c r="F6" s="25" t="s">
        <v>189</v>
      </c>
      <c r="G6" s="30" t="s">
        <v>9</v>
      </c>
      <c r="H6" s="30" t="s">
        <v>9</v>
      </c>
      <c r="I6" s="30" t="s">
        <v>9</v>
      </c>
      <c r="J6" s="30" t="s">
        <v>9</v>
      </c>
      <c r="K6" s="30" t="s">
        <v>9</v>
      </c>
      <c r="L6" s="26" t="str">
        <f t="shared" si="0"/>
        <v>Forro</v>
      </c>
      <c r="M6" s="26" t="str">
        <f t="shared" si="0"/>
        <v>Composição</v>
      </c>
      <c r="N6" s="26" t="str">
        <f t="shared" si="2"/>
        <v>Argamassa</v>
      </c>
      <c r="O6" s="21" t="str">
        <f t="shared" si="3"/>
        <v>Reboco</v>
      </c>
      <c r="P6" s="41" t="s">
        <v>190</v>
      </c>
      <c r="Q6" s="40" t="s">
        <v>191</v>
      </c>
      <c r="R6" s="27" t="s">
        <v>9</v>
      </c>
      <c r="S6" s="28" t="str">
        <f t="shared" si="1"/>
        <v>Forro</v>
      </c>
      <c r="T6" s="28" t="str">
        <f t="shared" si="1"/>
        <v>Composição</v>
      </c>
      <c r="U6" s="28" t="str">
        <f t="shared" si="1"/>
        <v>Argamassa</v>
      </c>
      <c r="V6" s="28" t="s">
        <v>85</v>
      </c>
      <c r="W6" s="1" t="str">
        <f t="shared" si="4"/>
        <v>Key-Teto-6</v>
      </c>
    </row>
    <row r="7" spans="1:23" ht="6" customHeight="1" x14ac:dyDescent="0.4">
      <c r="A7" s="23">
        <v>7</v>
      </c>
      <c r="B7" s="2" t="s">
        <v>44</v>
      </c>
      <c r="C7" s="24" t="s">
        <v>107</v>
      </c>
      <c r="D7" s="2" t="s">
        <v>161</v>
      </c>
      <c r="E7" s="2" t="s">
        <v>162</v>
      </c>
      <c r="F7" s="25" t="s">
        <v>96</v>
      </c>
      <c r="G7" s="30" t="s">
        <v>9</v>
      </c>
      <c r="H7" s="30" t="s">
        <v>9</v>
      </c>
      <c r="I7" s="30" t="s">
        <v>9</v>
      </c>
      <c r="J7" s="30" t="s">
        <v>9</v>
      </c>
      <c r="K7" s="30" t="s">
        <v>9</v>
      </c>
      <c r="L7" s="26" t="str">
        <f t="shared" si="0"/>
        <v>Forro</v>
      </c>
      <c r="M7" s="26" t="str">
        <f t="shared" si="0"/>
        <v>Composição</v>
      </c>
      <c r="N7" s="26" t="str">
        <f t="shared" si="2"/>
        <v>Argamassa</v>
      </c>
      <c r="O7" s="21" t="str">
        <f t="shared" si="3"/>
        <v>Niveladora</v>
      </c>
      <c r="P7" s="41" t="s">
        <v>192</v>
      </c>
      <c r="Q7" s="41" t="s">
        <v>193</v>
      </c>
      <c r="R7" s="27" t="s">
        <v>9</v>
      </c>
      <c r="S7" s="28" t="str">
        <f t="shared" si="1"/>
        <v>Forro</v>
      </c>
      <c r="T7" s="28" t="str">
        <f t="shared" si="1"/>
        <v>Composição</v>
      </c>
      <c r="U7" s="28" t="str">
        <f t="shared" si="1"/>
        <v>Argamassa</v>
      </c>
      <c r="V7" s="28" t="s">
        <v>85</v>
      </c>
      <c r="W7" s="1" t="str">
        <f t="shared" si="4"/>
        <v>Key-Teto-7</v>
      </c>
    </row>
    <row r="8" spans="1:23" ht="6" customHeight="1" x14ac:dyDescent="0.4">
      <c r="A8" s="23">
        <v>8</v>
      </c>
      <c r="B8" s="2" t="s">
        <v>44</v>
      </c>
      <c r="C8" s="24" t="s">
        <v>107</v>
      </c>
      <c r="D8" s="2" t="s">
        <v>161</v>
      </c>
      <c r="E8" s="2" t="s">
        <v>162</v>
      </c>
      <c r="F8" s="25" t="s">
        <v>95</v>
      </c>
      <c r="G8" s="30" t="s">
        <v>9</v>
      </c>
      <c r="H8" s="30" t="s">
        <v>9</v>
      </c>
      <c r="I8" s="30" t="s">
        <v>9</v>
      </c>
      <c r="J8" s="30" t="s">
        <v>9</v>
      </c>
      <c r="K8" s="30" t="s">
        <v>9</v>
      </c>
      <c r="L8" s="26" t="str">
        <f t="shared" si="0"/>
        <v>Forro</v>
      </c>
      <c r="M8" s="26" t="str">
        <f t="shared" si="0"/>
        <v>Composição</v>
      </c>
      <c r="N8" s="26" t="str">
        <f t="shared" si="2"/>
        <v>Argamassa</v>
      </c>
      <c r="O8" s="21" t="str">
        <f t="shared" si="3"/>
        <v>Colante</v>
      </c>
      <c r="P8" s="41" t="s">
        <v>163</v>
      </c>
      <c r="Q8" s="40" t="s">
        <v>194</v>
      </c>
      <c r="R8" s="27" t="s">
        <v>9</v>
      </c>
      <c r="S8" s="28" t="str">
        <f t="shared" si="1"/>
        <v>Forro</v>
      </c>
      <c r="T8" s="28" t="str">
        <f t="shared" si="1"/>
        <v>Composição</v>
      </c>
      <c r="U8" s="28" t="str">
        <f t="shared" si="1"/>
        <v>Argamassa</v>
      </c>
      <c r="V8" s="28" t="s">
        <v>85</v>
      </c>
      <c r="W8" s="1" t="str">
        <f t="shared" si="4"/>
        <v>Key-Teto-8</v>
      </c>
    </row>
    <row r="9" spans="1:23" ht="6" customHeight="1" x14ac:dyDescent="0.4">
      <c r="A9" s="23">
        <v>9</v>
      </c>
      <c r="B9" s="2" t="s">
        <v>44</v>
      </c>
      <c r="C9" s="24" t="s">
        <v>107</v>
      </c>
      <c r="D9" s="2" t="s">
        <v>161</v>
      </c>
      <c r="E9" s="2" t="s">
        <v>162</v>
      </c>
      <c r="F9" s="67" t="s">
        <v>164</v>
      </c>
      <c r="G9" s="30" t="s">
        <v>9</v>
      </c>
      <c r="H9" s="30" t="s">
        <v>9</v>
      </c>
      <c r="I9" s="30" t="s">
        <v>9</v>
      </c>
      <c r="J9" s="30" t="s">
        <v>9</v>
      </c>
      <c r="K9" s="30" t="s">
        <v>9</v>
      </c>
      <c r="L9" s="26" t="str">
        <f t="shared" si="0"/>
        <v>Forro</v>
      </c>
      <c r="M9" s="26" t="str">
        <f t="shared" si="0"/>
        <v>Composição</v>
      </c>
      <c r="N9" s="26" t="str">
        <f t="shared" si="2"/>
        <v>Argamassa</v>
      </c>
      <c r="O9" s="21" t="str">
        <f t="shared" si="3"/>
        <v>Graute</v>
      </c>
      <c r="P9" s="28" t="s">
        <v>165</v>
      </c>
      <c r="Q9" s="28" t="s">
        <v>166</v>
      </c>
      <c r="R9" s="27" t="s">
        <v>9</v>
      </c>
      <c r="S9" s="28" t="str">
        <f t="shared" si="1"/>
        <v>Forro</v>
      </c>
      <c r="T9" s="28" t="str">
        <f t="shared" si="1"/>
        <v>Composição</v>
      </c>
      <c r="U9" s="28" t="str">
        <f t="shared" si="1"/>
        <v>Argamassa</v>
      </c>
      <c r="V9" s="28" t="s">
        <v>85</v>
      </c>
      <c r="W9" s="1" t="str">
        <f t="shared" si="4"/>
        <v>Key-Teto-9</v>
      </c>
    </row>
    <row r="10" spans="1:23" ht="6" customHeight="1" x14ac:dyDescent="0.4">
      <c r="A10" s="23">
        <v>10</v>
      </c>
      <c r="B10" s="2" t="s">
        <v>44</v>
      </c>
      <c r="C10" s="24" t="s">
        <v>107</v>
      </c>
      <c r="D10" s="2" t="s">
        <v>161</v>
      </c>
      <c r="E10" s="2" t="s">
        <v>162</v>
      </c>
      <c r="F10" s="67" t="s">
        <v>167</v>
      </c>
      <c r="G10" s="30" t="s">
        <v>9</v>
      </c>
      <c r="H10" s="30" t="s">
        <v>9</v>
      </c>
      <c r="I10" s="30" t="s">
        <v>9</v>
      </c>
      <c r="J10" s="30" t="s">
        <v>9</v>
      </c>
      <c r="K10" s="30" t="s">
        <v>9</v>
      </c>
      <c r="L10" s="26" t="str">
        <f t="shared" si="0"/>
        <v>Forro</v>
      </c>
      <c r="M10" s="26" t="str">
        <f t="shared" si="0"/>
        <v>Composição</v>
      </c>
      <c r="N10" s="26" t="str">
        <f t="shared" si="2"/>
        <v>Argamassa</v>
      </c>
      <c r="O10" s="21" t="str">
        <f t="shared" si="3"/>
        <v>Polimérica</v>
      </c>
      <c r="P10" s="28" t="s">
        <v>168</v>
      </c>
      <c r="Q10" s="28" t="s">
        <v>169</v>
      </c>
      <c r="R10" s="27" t="s">
        <v>9</v>
      </c>
      <c r="S10" s="28" t="str">
        <f t="shared" si="1"/>
        <v>Forro</v>
      </c>
      <c r="T10" s="28" t="str">
        <f t="shared" si="1"/>
        <v>Composição</v>
      </c>
      <c r="U10" s="28" t="str">
        <f t="shared" si="1"/>
        <v>Argamassa</v>
      </c>
      <c r="V10" s="28" t="s">
        <v>85</v>
      </c>
      <c r="W10" s="1" t="str">
        <f t="shared" si="4"/>
        <v>Key-Teto-10</v>
      </c>
    </row>
    <row r="11" spans="1:23" ht="6" customHeight="1" x14ac:dyDescent="0.4">
      <c r="A11" s="23">
        <v>11</v>
      </c>
      <c r="B11" s="2" t="s">
        <v>44</v>
      </c>
      <c r="C11" s="24" t="s">
        <v>107</v>
      </c>
      <c r="D11" s="2" t="s">
        <v>161</v>
      </c>
      <c r="E11" s="2" t="s">
        <v>162</v>
      </c>
      <c r="F11" s="67" t="s">
        <v>170</v>
      </c>
      <c r="G11" s="30" t="s">
        <v>9</v>
      </c>
      <c r="H11" s="30" t="s">
        <v>9</v>
      </c>
      <c r="I11" s="30" t="s">
        <v>9</v>
      </c>
      <c r="J11" s="30" t="s">
        <v>9</v>
      </c>
      <c r="K11" s="30" t="s">
        <v>9</v>
      </c>
      <c r="L11" s="26" t="str">
        <f t="shared" si="0"/>
        <v>Forro</v>
      </c>
      <c r="M11" s="26" t="str">
        <f t="shared" si="0"/>
        <v>Composição</v>
      </c>
      <c r="N11" s="26" t="str">
        <f t="shared" si="2"/>
        <v>Argamassa</v>
      </c>
      <c r="O11" s="21" t="str">
        <f t="shared" si="3"/>
        <v>Rejunte</v>
      </c>
      <c r="P11" s="28" t="s">
        <v>171</v>
      </c>
      <c r="Q11" s="28" t="s">
        <v>172</v>
      </c>
      <c r="R11" s="27" t="s">
        <v>9</v>
      </c>
      <c r="S11" s="28" t="str">
        <f t="shared" si="1"/>
        <v>Forro</v>
      </c>
      <c r="T11" s="28" t="str">
        <f t="shared" si="1"/>
        <v>Composição</v>
      </c>
      <c r="U11" s="28" t="str">
        <f t="shared" si="1"/>
        <v>Argamassa</v>
      </c>
      <c r="V11" s="28" t="s">
        <v>85</v>
      </c>
      <c r="W11" s="1" t="str">
        <f t="shared" si="4"/>
        <v>Key-Teto-11</v>
      </c>
    </row>
    <row r="12" spans="1:23" ht="6" customHeight="1" x14ac:dyDescent="0.4">
      <c r="A12" s="23">
        <v>12</v>
      </c>
      <c r="B12" s="2" t="s">
        <v>44</v>
      </c>
      <c r="C12" s="24" t="s">
        <v>107</v>
      </c>
      <c r="D12" s="2" t="s">
        <v>161</v>
      </c>
      <c r="E12" s="2" t="s">
        <v>162</v>
      </c>
      <c r="F12" s="67" t="s">
        <v>174</v>
      </c>
      <c r="G12" s="30" t="s">
        <v>9</v>
      </c>
      <c r="H12" s="30" t="s">
        <v>9</v>
      </c>
      <c r="I12" s="30" t="s">
        <v>9</v>
      </c>
      <c r="J12" s="30" t="s">
        <v>9</v>
      </c>
      <c r="K12" s="30" t="s">
        <v>9</v>
      </c>
      <c r="L12" s="26" t="str">
        <f t="shared" si="0"/>
        <v>Forro</v>
      </c>
      <c r="M12" s="26" t="str">
        <f t="shared" si="0"/>
        <v>Composição</v>
      </c>
      <c r="N12" s="26" t="str">
        <f t="shared" si="2"/>
        <v>Argamassa</v>
      </c>
      <c r="O12" s="21" t="str">
        <f t="shared" si="3"/>
        <v>Baritada</v>
      </c>
      <c r="P12" s="28" t="s">
        <v>178</v>
      </c>
      <c r="Q12" s="28" t="s">
        <v>179</v>
      </c>
      <c r="R12" s="27" t="s">
        <v>9</v>
      </c>
      <c r="S12" s="28" t="str">
        <f t="shared" si="1"/>
        <v>Forro</v>
      </c>
      <c r="T12" s="28" t="str">
        <f t="shared" si="1"/>
        <v>Composição</v>
      </c>
      <c r="U12" s="28" t="str">
        <f t="shared" si="1"/>
        <v>Argamassa</v>
      </c>
      <c r="V12" s="28" t="s">
        <v>85</v>
      </c>
      <c r="W12" s="1" t="str">
        <f t="shared" si="4"/>
        <v>Key-Teto-12</v>
      </c>
    </row>
    <row r="13" spans="1:23" ht="6" customHeight="1" x14ac:dyDescent="0.4">
      <c r="A13" s="23">
        <v>13</v>
      </c>
      <c r="B13" s="2" t="s">
        <v>44</v>
      </c>
      <c r="C13" s="24" t="s">
        <v>107</v>
      </c>
      <c r="D13" s="2" t="s">
        <v>195</v>
      </c>
      <c r="E13" s="2" t="s">
        <v>109</v>
      </c>
      <c r="F13" s="25" t="s">
        <v>108</v>
      </c>
      <c r="G13" s="30" t="s">
        <v>9</v>
      </c>
      <c r="H13" s="30" t="s">
        <v>9</v>
      </c>
      <c r="I13" s="30" t="s">
        <v>9</v>
      </c>
      <c r="J13" s="30" t="s">
        <v>9</v>
      </c>
      <c r="K13" s="30" t="s">
        <v>9</v>
      </c>
      <c r="L13" s="26" t="str">
        <f t="shared" ref="L13" si="5">CONCATENATE("", C13)</f>
        <v>Forro</v>
      </c>
      <c r="M13" s="26" t="str">
        <f t="shared" ref="M13" si="6">CONCATENATE("", D13)</f>
        <v>Aplicado</v>
      </c>
      <c r="N13" s="26" t="str">
        <f t="shared" ref="N13" si="7">(SUBSTITUTE(SUBSTITUTE(CONCATENATE("",E13),"."," ")," De "," de "))</f>
        <v>Moldado</v>
      </c>
      <c r="O13" s="21" t="str">
        <f t="shared" ref="O13" si="8">F13</f>
        <v>Gesso</v>
      </c>
      <c r="P13" s="41" t="s">
        <v>118</v>
      </c>
      <c r="Q13" s="40" t="s">
        <v>130</v>
      </c>
      <c r="R13" s="27" t="s">
        <v>9</v>
      </c>
      <c r="S13" s="28" t="str">
        <f t="shared" si="1"/>
        <v>Forro</v>
      </c>
      <c r="T13" s="28" t="str">
        <f t="shared" si="1"/>
        <v>Aplicado</v>
      </c>
      <c r="U13" s="28" t="str">
        <f t="shared" si="1"/>
        <v>Moldado</v>
      </c>
      <c r="V13" s="28" t="s">
        <v>85</v>
      </c>
      <c r="W13" s="1" t="str">
        <f t="shared" si="4"/>
        <v>Key-Teto-13</v>
      </c>
    </row>
    <row r="14" spans="1:23" ht="6" customHeight="1" x14ac:dyDescent="0.4">
      <c r="A14" s="23">
        <v>14</v>
      </c>
      <c r="B14" s="2" t="s">
        <v>44</v>
      </c>
      <c r="C14" s="24" t="s">
        <v>107</v>
      </c>
      <c r="D14" s="2" t="s">
        <v>195</v>
      </c>
      <c r="E14" s="2" t="s">
        <v>109</v>
      </c>
      <c r="F14" s="25" t="s">
        <v>110</v>
      </c>
      <c r="G14" s="30" t="s">
        <v>9</v>
      </c>
      <c r="H14" s="30" t="s">
        <v>9</v>
      </c>
      <c r="I14" s="30" t="s">
        <v>9</v>
      </c>
      <c r="J14" s="30" t="s">
        <v>9</v>
      </c>
      <c r="K14" s="30" t="s">
        <v>9</v>
      </c>
      <c r="L14" s="26" t="str">
        <f t="shared" ref="L14:L17" si="9">CONCATENATE("", C14)</f>
        <v>Forro</v>
      </c>
      <c r="M14" s="26" t="str">
        <f t="shared" ref="M14:M17" si="10">CONCATENATE("", D14)</f>
        <v>Aplicado</v>
      </c>
      <c r="N14" s="26" t="str">
        <f t="shared" ref="N14:N17" si="11">(SUBSTITUTE(SUBSTITUTE(CONCATENATE("",E14),"."," ")," De "," de "))</f>
        <v>Moldado</v>
      </c>
      <c r="O14" s="21" t="str">
        <f t="shared" ref="O14:O17" si="12">F14</f>
        <v>Gesso.Emplacado</v>
      </c>
      <c r="P14" s="41" t="s">
        <v>119</v>
      </c>
      <c r="Q14" s="40" t="s">
        <v>131</v>
      </c>
      <c r="R14" s="27" t="s">
        <v>9</v>
      </c>
      <c r="S14" s="28" t="str">
        <f t="shared" si="1"/>
        <v>Forro</v>
      </c>
      <c r="T14" s="28" t="str">
        <f t="shared" si="1"/>
        <v>Aplicado</v>
      </c>
      <c r="U14" s="28" t="str">
        <f t="shared" si="1"/>
        <v>Moldado</v>
      </c>
      <c r="V14" s="28" t="s">
        <v>85</v>
      </c>
      <c r="W14" s="1" t="str">
        <f t="shared" si="4"/>
        <v>Key-Teto-14</v>
      </c>
    </row>
    <row r="15" spans="1:23" ht="6" customHeight="1" x14ac:dyDescent="0.4">
      <c r="A15" s="23">
        <v>15</v>
      </c>
      <c r="B15" s="2" t="s">
        <v>44</v>
      </c>
      <c r="C15" s="24" t="s">
        <v>107</v>
      </c>
      <c r="D15" s="2" t="s">
        <v>112</v>
      </c>
      <c r="E15" s="2" t="s">
        <v>125</v>
      </c>
      <c r="F15" s="25" t="s">
        <v>111</v>
      </c>
      <c r="G15" s="30" t="s">
        <v>9</v>
      </c>
      <c r="H15" s="30" t="s">
        <v>9</v>
      </c>
      <c r="I15" s="30" t="s">
        <v>9</v>
      </c>
      <c r="J15" s="30" t="s">
        <v>9</v>
      </c>
      <c r="K15" s="30" t="s">
        <v>9</v>
      </c>
      <c r="L15" s="26" t="str">
        <f t="shared" si="9"/>
        <v>Forro</v>
      </c>
      <c r="M15" s="26" t="str">
        <f t="shared" si="10"/>
        <v>Removível</v>
      </c>
      <c r="N15" s="26" t="str">
        <f t="shared" si="11"/>
        <v>Modular</v>
      </c>
      <c r="O15" s="21" t="str">
        <f t="shared" si="12"/>
        <v>Placa.EPS</v>
      </c>
      <c r="P15" s="41" t="s">
        <v>117</v>
      </c>
      <c r="Q15" s="40" t="s">
        <v>132</v>
      </c>
      <c r="R15" s="27" t="s">
        <v>9</v>
      </c>
      <c r="S15" s="28" t="str">
        <f t="shared" si="1"/>
        <v>Forro</v>
      </c>
      <c r="T15" s="28" t="str">
        <f t="shared" si="1"/>
        <v>Removível</v>
      </c>
      <c r="U15" s="28" t="str">
        <f t="shared" si="1"/>
        <v>Modular</v>
      </c>
      <c r="V15" s="28" t="s">
        <v>85</v>
      </c>
      <c r="W15" s="1" t="str">
        <f t="shared" si="4"/>
        <v>Key-Teto-15</v>
      </c>
    </row>
    <row r="16" spans="1:23" ht="6" customHeight="1" x14ac:dyDescent="0.4">
      <c r="A16" s="23">
        <v>16</v>
      </c>
      <c r="B16" s="2" t="s">
        <v>44</v>
      </c>
      <c r="C16" s="24" t="s">
        <v>107</v>
      </c>
      <c r="D16" s="2" t="s">
        <v>115</v>
      </c>
      <c r="E16" s="2" t="s">
        <v>123</v>
      </c>
      <c r="F16" s="25" t="s">
        <v>113</v>
      </c>
      <c r="G16" s="30" t="s">
        <v>9</v>
      </c>
      <c r="H16" s="30" t="s">
        <v>9</v>
      </c>
      <c r="I16" s="30" t="s">
        <v>9</v>
      </c>
      <c r="J16" s="30" t="s">
        <v>9</v>
      </c>
      <c r="K16" s="30" t="s">
        <v>9</v>
      </c>
      <c r="L16" s="26" t="str">
        <f t="shared" si="9"/>
        <v>Forro</v>
      </c>
      <c r="M16" s="26" t="str">
        <f t="shared" si="10"/>
        <v>Acústico</v>
      </c>
      <c r="N16" s="26" t="str">
        <f t="shared" si="11"/>
        <v>Adesivado</v>
      </c>
      <c r="O16" s="21" t="str">
        <f t="shared" si="12"/>
        <v>Placa.3D</v>
      </c>
      <c r="P16" s="41" t="s">
        <v>127</v>
      </c>
      <c r="Q16" s="40" t="s">
        <v>133</v>
      </c>
      <c r="R16" s="27" t="s">
        <v>9</v>
      </c>
      <c r="S16" s="28" t="str">
        <f t="shared" si="1"/>
        <v>Forro</v>
      </c>
      <c r="T16" s="28" t="str">
        <f t="shared" si="1"/>
        <v>Acústico</v>
      </c>
      <c r="U16" s="28" t="str">
        <f t="shared" si="1"/>
        <v>Adesivado</v>
      </c>
      <c r="V16" s="28" t="s">
        <v>85</v>
      </c>
      <c r="W16" s="1" t="str">
        <f t="shared" si="4"/>
        <v>Key-Teto-16</v>
      </c>
    </row>
    <row r="17" spans="1:23" ht="6" customHeight="1" x14ac:dyDescent="0.4">
      <c r="A17" s="23">
        <v>17</v>
      </c>
      <c r="B17" s="2" t="s">
        <v>44</v>
      </c>
      <c r="C17" s="24" t="s">
        <v>107</v>
      </c>
      <c r="D17" s="2" t="s">
        <v>115</v>
      </c>
      <c r="E17" s="2" t="s">
        <v>123</v>
      </c>
      <c r="F17" s="25" t="s">
        <v>124</v>
      </c>
      <c r="G17" s="30" t="s">
        <v>9</v>
      </c>
      <c r="H17" s="30" t="s">
        <v>9</v>
      </c>
      <c r="I17" s="30" t="s">
        <v>9</v>
      </c>
      <c r="J17" s="30" t="s">
        <v>9</v>
      </c>
      <c r="K17" s="30" t="s">
        <v>9</v>
      </c>
      <c r="L17" s="26" t="str">
        <f t="shared" si="9"/>
        <v>Forro</v>
      </c>
      <c r="M17" s="26" t="str">
        <f t="shared" si="10"/>
        <v>Acústico</v>
      </c>
      <c r="N17" s="26" t="str">
        <f t="shared" si="11"/>
        <v>Adesivado</v>
      </c>
      <c r="O17" s="21" t="str">
        <f t="shared" si="12"/>
        <v>Placa.Shell</v>
      </c>
      <c r="P17" s="41" t="s">
        <v>128</v>
      </c>
      <c r="Q17" s="40" t="s">
        <v>134</v>
      </c>
      <c r="R17" s="27" t="s">
        <v>9</v>
      </c>
      <c r="S17" s="28" t="str">
        <f t="shared" si="1"/>
        <v>Forro</v>
      </c>
      <c r="T17" s="28" t="str">
        <f t="shared" si="1"/>
        <v>Acústico</v>
      </c>
      <c r="U17" s="28" t="str">
        <f t="shared" si="1"/>
        <v>Adesivado</v>
      </c>
      <c r="V17" s="28" t="s">
        <v>85</v>
      </c>
      <c r="W17" s="1" t="str">
        <f t="shared" si="4"/>
        <v>Key-Teto-17</v>
      </c>
    </row>
    <row r="18" spans="1:23" ht="6" customHeight="1" x14ac:dyDescent="0.4">
      <c r="A18" s="23">
        <v>18</v>
      </c>
      <c r="B18" s="2" t="s">
        <v>44</v>
      </c>
      <c r="C18" s="24" t="s">
        <v>107</v>
      </c>
      <c r="D18" s="2" t="s">
        <v>115</v>
      </c>
      <c r="E18" s="2" t="s">
        <v>126</v>
      </c>
      <c r="F18" s="25" t="s">
        <v>114</v>
      </c>
      <c r="G18" s="30" t="s">
        <v>9</v>
      </c>
      <c r="H18" s="30" t="s">
        <v>9</v>
      </c>
      <c r="I18" s="30" t="s">
        <v>9</v>
      </c>
      <c r="J18" s="30" t="s">
        <v>9</v>
      </c>
      <c r="K18" s="30" t="s">
        <v>9</v>
      </c>
      <c r="L18" s="26" t="str">
        <f t="shared" ref="L18:L19" si="13">CONCATENATE("", C18)</f>
        <v>Forro</v>
      </c>
      <c r="M18" s="26" t="str">
        <f t="shared" ref="M18:M19" si="14">CONCATENATE("", D18)</f>
        <v>Acústico</v>
      </c>
      <c r="N18" s="26" t="str">
        <f t="shared" ref="N18:N19" si="15">(SUBSTITUTE(SUBSTITUTE(CONCATENATE("",E18),"."," ")," De "," de "))</f>
        <v>Suspenso</v>
      </c>
      <c r="O18" s="21" t="str">
        <f t="shared" ref="O18:O19" si="16">F18</f>
        <v>Baffle.Linear</v>
      </c>
      <c r="P18" s="41" t="s">
        <v>121</v>
      </c>
      <c r="Q18" s="40" t="s">
        <v>135</v>
      </c>
      <c r="R18" s="27" t="s">
        <v>9</v>
      </c>
      <c r="S18" s="28" t="str">
        <f t="shared" ref="S18:U20" si="17">SUBSTITUTE(C18, ".", " ")</f>
        <v>Forro</v>
      </c>
      <c r="T18" s="28" t="str">
        <f t="shared" si="17"/>
        <v>Acústico</v>
      </c>
      <c r="U18" s="28" t="str">
        <f t="shared" si="17"/>
        <v>Suspenso</v>
      </c>
      <c r="V18" s="28" t="s">
        <v>85</v>
      </c>
      <c r="W18" s="1" t="str">
        <f t="shared" si="4"/>
        <v>Key-Teto-18</v>
      </c>
    </row>
    <row r="19" spans="1:23" ht="6" customHeight="1" x14ac:dyDescent="0.4">
      <c r="A19" s="23">
        <v>19</v>
      </c>
      <c r="B19" s="2" t="s">
        <v>44</v>
      </c>
      <c r="C19" s="24" t="s">
        <v>107</v>
      </c>
      <c r="D19" s="2" t="s">
        <v>115</v>
      </c>
      <c r="E19" s="2" t="s">
        <v>126</v>
      </c>
      <c r="F19" s="25" t="s">
        <v>116</v>
      </c>
      <c r="G19" s="30" t="s">
        <v>9</v>
      </c>
      <c r="H19" s="30" t="s">
        <v>9</v>
      </c>
      <c r="I19" s="30" t="s">
        <v>9</v>
      </c>
      <c r="J19" s="30" t="s">
        <v>9</v>
      </c>
      <c r="K19" s="30" t="s">
        <v>9</v>
      </c>
      <c r="L19" s="26" t="str">
        <f t="shared" si="13"/>
        <v>Forro</v>
      </c>
      <c r="M19" s="26" t="str">
        <f t="shared" si="14"/>
        <v>Acústico</v>
      </c>
      <c r="N19" s="26" t="str">
        <f t="shared" si="15"/>
        <v>Suspenso</v>
      </c>
      <c r="O19" s="21" t="str">
        <f t="shared" si="16"/>
        <v>Baffle.Cilíndrico</v>
      </c>
      <c r="P19" s="41" t="s">
        <v>120</v>
      </c>
      <c r="Q19" s="40" t="s">
        <v>136</v>
      </c>
      <c r="R19" s="27" t="s">
        <v>9</v>
      </c>
      <c r="S19" s="28" t="str">
        <f t="shared" si="17"/>
        <v>Forro</v>
      </c>
      <c r="T19" s="28" t="str">
        <f t="shared" si="17"/>
        <v>Acústico</v>
      </c>
      <c r="U19" s="28" t="str">
        <f t="shared" si="17"/>
        <v>Suspenso</v>
      </c>
      <c r="V19" s="28" t="s">
        <v>85</v>
      </c>
      <c r="W19" s="1" t="str">
        <f t="shared" si="4"/>
        <v>Key-Teto-19</v>
      </c>
    </row>
    <row r="20" spans="1:23" ht="6" customHeight="1" x14ac:dyDescent="0.4">
      <c r="A20" s="23">
        <v>20</v>
      </c>
      <c r="B20" s="2" t="s">
        <v>44</v>
      </c>
      <c r="C20" s="24" t="s">
        <v>107</v>
      </c>
      <c r="D20" s="2" t="s">
        <v>115</v>
      </c>
      <c r="E20" s="2" t="s">
        <v>126</v>
      </c>
      <c r="F20" s="25" t="s">
        <v>129</v>
      </c>
      <c r="G20" s="30" t="s">
        <v>9</v>
      </c>
      <c r="H20" s="30" t="s">
        <v>9</v>
      </c>
      <c r="I20" s="30" t="s">
        <v>9</v>
      </c>
      <c r="J20" s="30" t="s">
        <v>9</v>
      </c>
      <c r="K20" s="30" t="s">
        <v>9</v>
      </c>
      <c r="L20" s="26" t="str">
        <f t="shared" ref="L20" si="18">CONCATENATE("", C20)</f>
        <v>Forro</v>
      </c>
      <c r="M20" s="26" t="str">
        <f t="shared" ref="M20" si="19">CONCATENATE("", D20)</f>
        <v>Acústico</v>
      </c>
      <c r="N20" s="26" t="str">
        <f t="shared" ref="N20" si="20">(SUBSTITUTE(SUBSTITUTE(CONCATENATE("",E20),"."," ")," De "," de "))</f>
        <v>Suspenso</v>
      </c>
      <c r="O20" s="21" t="str">
        <f t="shared" ref="O20" si="21">F20</f>
        <v>Painel.Nuvem</v>
      </c>
      <c r="P20" s="41" t="s">
        <v>122</v>
      </c>
      <c r="Q20" s="40" t="s">
        <v>137</v>
      </c>
      <c r="R20" s="27" t="s">
        <v>9</v>
      </c>
      <c r="S20" s="28" t="str">
        <f t="shared" si="17"/>
        <v>Forro</v>
      </c>
      <c r="T20" s="28" t="str">
        <f t="shared" si="17"/>
        <v>Acústico</v>
      </c>
      <c r="U20" s="28" t="str">
        <f t="shared" si="17"/>
        <v>Suspenso</v>
      </c>
      <c r="V20" s="28" t="s">
        <v>85</v>
      </c>
      <c r="W20" s="1" t="str">
        <f t="shared" si="4"/>
        <v>Key-Teto-20</v>
      </c>
    </row>
  </sheetData>
  <phoneticPr fontId="1" type="noConversion"/>
  <conditionalFormatting sqref="F1">
    <cfRule type="duplicateValues" dxfId="113" priority="1419"/>
  </conditionalFormatting>
  <conditionalFormatting sqref="F2">
    <cfRule type="duplicateValues" dxfId="112" priority="1379"/>
    <cfRule type="duplicateValues" dxfId="111" priority="1380"/>
    <cfRule type="duplicateValues" dxfId="110" priority="1381"/>
    <cfRule type="duplicateValues" dxfId="109" priority="1382"/>
    <cfRule type="duplicateValues" dxfId="108" priority="1383"/>
    <cfRule type="duplicateValues" dxfId="107" priority="1384"/>
  </conditionalFormatting>
  <conditionalFormatting sqref="F13:F20">
    <cfRule type="duplicateValues" dxfId="106" priority="2284"/>
    <cfRule type="duplicateValues" dxfId="105" priority="2285"/>
    <cfRule type="duplicateValues" dxfId="104" priority="2286"/>
    <cfRule type="duplicateValues" dxfId="103" priority="2287"/>
    <cfRule type="duplicateValues" dxfId="102" priority="2288"/>
    <cfRule type="duplicateValues" dxfId="101" priority="2289"/>
    <cfRule type="duplicateValues" dxfId="100" priority="2290"/>
    <cfRule type="duplicateValues" dxfId="99" priority="2291"/>
    <cfRule type="duplicateValues" dxfId="98" priority="2292"/>
    <cfRule type="duplicateValues" dxfId="97" priority="2293"/>
    <cfRule type="duplicateValues" dxfId="96" priority="2294"/>
  </conditionalFormatting>
  <conditionalFormatting sqref="F21:F1048576 F1">
    <cfRule type="duplicateValues" dxfId="95" priority="1420"/>
    <cfRule type="duplicateValues" dxfId="94" priority="1421"/>
    <cfRule type="duplicateValues" dxfId="93" priority="1422"/>
    <cfRule type="duplicateValues" dxfId="92" priority="1423"/>
    <cfRule type="duplicateValues" dxfId="91" priority="1424"/>
  </conditionalFormatting>
  <conditionalFormatting sqref="F21:F1048576">
    <cfRule type="duplicateValues" dxfId="90" priority="635"/>
    <cfRule type="duplicateValues" dxfId="89" priority="637"/>
  </conditionalFormatting>
  <conditionalFormatting sqref="P13:P14">
    <cfRule type="duplicateValues" dxfId="88" priority="280"/>
    <cfRule type="duplicateValues" dxfId="87" priority="281"/>
    <cfRule type="duplicateValues" dxfId="86" priority="282"/>
    <cfRule type="duplicateValues" dxfId="85" priority="283"/>
    <cfRule type="duplicateValues" dxfId="84" priority="284"/>
    <cfRule type="duplicateValues" dxfId="83" priority="285"/>
    <cfRule type="duplicateValues" dxfId="82" priority="286"/>
    <cfRule type="duplicateValues" dxfId="81" priority="287"/>
    <cfRule type="duplicateValues" dxfId="80" priority="288"/>
    <cfRule type="duplicateValues" dxfId="79" priority="289"/>
    <cfRule type="duplicateValues" dxfId="78" priority="290"/>
  </conditionalFormatting>
  <conditionalFormatting sqref="P15">
    <cfRule type="duplicateValues" dxfId="77" priority="181"/>
    <cfRule type="duplicateValues" dxfId="76" priority="182"/>
    <cfRule type="duplicateValues" dxfId="75" priority="183"/>
    <cfRule type="duplicateValues" dxfId="74" priority="184"/>
    <cfRule type="duplicateValues" dxfId="73" priority="185"/>
    <cfRule type="duplicateValues" dxfId="72" priority="186"/>
    <cfRule type="duplicateValues" dxfId="71" priority="187"/>
    <cfRule type="duplicateValues" dxfId="70" priority="188"/>
    <cfRule type="duplicateValues" dxfId="69" priority="189"/>
    <cfRule type="duplicateValues" dxfId="68" priority="190"/>
    <cfRule type="duplicateValues" dxfId="67" priority="191"/>
  </conditionalFormatting>
  <conditionalFormatting sqref="P16:P17">
    <cfRule type="duplicateValues" dxfId="66" priority="214"/>
    <cfRule type="duplicateValues" dxfId="65" priority="215"/>
    <cfRule type="duplicateValues" dxfId="64" priority="216"/>
    <cfRule type="duplicateValues" dxfId="63" priority="217"/>
    <cfRule type="duplicateValues" dxfId="62" priority="218"/>
    <cfRule type="duplicateValues" dxfId="61" priority="219"/>
    <cfRule type="duplicateValues" dxfId="60" priority="220"/>
    <cfRule type="duplicateValues" dxfId="59" priority="221"/>
    <cfRule type="duplicateValues" dxfId="58" priority="222"/>
    <cfRule type="duplicateValues" dxfId="57" priority="223"/>
    <cfRule type="duplicateValues" dxfId="56" priority="224"/>
  </conditionalFormatting>
  <conditionalFormatting sqref="P18:P20">
    <cfRule type="duplicateValues" dxfId="55" priority="2241"/>
    <cfRule type="duplicateValues" dxfId="54" priority="2242"/>
    <cfRule type="duplicateValues" dxfId="53" priority="2243"/>
    <cfRule type="duplicateValues" dxfId="52" priority="2244"/>
    <cfRule type="duplicateValues" dxfId="51" priority="2245"/>
    <cfRule type="duplicateValues" dxfId="50" priority="2246"/>
    <cfRule type="duplicateValues" dxfId="49" priority="2247"/>
    <cfRule type="duplicateValues" dxfId="48" priority="2248"/>
    <cfRule type="duplicateValues" dxfId="47" priority="2249"/>
    <cfRule type="duplicateValues" dxfId="46" priority="2250"/>
    <cfRule type="duplicateValues" dxfId="45" priority="2251"/>
  </conditionalFormatting>
  <conditionalFormatting sqref="F3:F8">
    <cfRule type="duplicateValues" dxfId="44" priority="31"/>
    <cfRule type="duplicateValues" dxfId="43" priority="32"/>
    <cfRule type="duplicateValues" dxfId="42" priority="33"/>
    <cfRule type="duplicateValues" dxfId="41" priority="34"/>
    <cfRule type="duplicateValues" dxfId="40" priority="35"/>
    <cfRule type="duplicateValues" dxfId="39" priority="36"/>
    <cfRule type="duplicateValues" dxfId="38" priority="37"/>
    <cfRule type="duplicateValues" dxfId="37" priority="38"/>
    <cfRule type="duplicateValues" dxfId="36" priority="39"/>
    <cfRule type="duplicateValues" dxfId="35" priority="40"/>
    <cfRule type="duplicateValues" dxfId="34" priority="41"/>
  </conditionalFormatting>
  <conditionalFormatting sqref="F9:F12">
    <cfRule type="duplicateValues" dxfId="33" priority="15"/>
    <cfRule type="duplicateValues" dxfId="32" priority="16"/>
    <cfRule type="duplicateValues" dxfId="31" priority="17"/>
    <cfRule type="duplicateValues" dxfId="30" priority="18"/>
    <cfRule type="duplicateValues" dxfId="29" priority="19"/>
  </conditionalFormatting>
  <conditionalFormatting sqref="F9:F12">
    <cfRule type="duplicateValues" dxfId="28" priority="13"/>
    <cfRule type="duplicateValues" dxfId="27" priority="14"/>
  </conditionalFormatting>
  <conditionalFormatting sqref="P3:P8">
    <cfRule type="duplicateValues" dxfId="26" priority="20"/>
    <cfRule type="duplicateValues" dxfId="25" priority="21"/>
    <cfRule type="duplicateValues" dxfId="24" priority="22"/>
    <cfRule type="duplicateValues" dxfId="23" priority="23"/>
    <cfRule type="duplicateValues" dxfId="22" priority="24"/>
    <cfRule type="duplicateValues" dxfId="21" priority="25"/>
    <cfRule type="duplicateValues" dxfId="20" priority="26"/>
    <cfRule type="duplicateValues" dxfId="19" priority="27"/>
    <cfRule type="duplicateValues" dxfId="18" priority="28"/>
    <cfRule type="duplicateValues" dxfId="17" priority="29"/>
    <cfRule type="duplicateValues" dxfId="16" priority="30"/>
  </conditionalFormatting>
  <conditionalFormatting sqref="Q7">
    <cfRule type="duplicateValues" dxfId="15" priority="2"/>
    <cfRule type="duplicateValues" dxfId="14" priority="3"/>
    <cfRule type="duplicateValues" dxfId="13" priority="4"/>
    <cfRule type="duplicateValues" dxfId="12" priority="5"/>
    <cfRule type="duplicateValues" dxfId="11" priority="6"/>
    <cfRule type="duplicateValues" dxfId="10" priority="7"/>
    <cfRule type="duplicateValues" dxfId="9" priority="8"/>
    <cfRule type="duplicateValues" dxfId="8" priority="9"/>
    <cfRule type="duplicateValues" dxfId="7" priority="10"/>
    <cfRule type="duplicateValues" dxfId="6" priority="11"/>
    <cfRule type="duplicateValues" dxfId="5" priority="12"/>
  </conditionalFormatting>
  <conditionalFormatting sqref="F1:F1048576">
    <cfRule type="duplicateValues" dxfId="4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="180" zoomScaleNormal="180" workbookViewId="0">
      <selection activeCell="B6" sqref="B6"/>
    </sheetView>
  </sheetViews>
  <sheetFormatPr defaultColWidth="11.07421875" defaultRowHeight="7.75" x14ac:dyDescent="0.2"/>
  <cols>
    <col min="1" max="1" width="2.84375" style="11" customWidth="1"/>
    <col min="2" max="10" width="6.53515625" style="12" customWidth="1"/>
    <col min="11" max="21" width="6.53515625" style="10" customWidth="1"/>
    <col min="22" max="16384" width="11.07421875" style="10"/>
  </cols>
  <sheetData>
    <row r="1" spans="1:21" s="5" customFormat="1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6" t="s">
        <v>31</v>
      </c>
    </row>
    <row r="2" spans="1:21" s="5" customFormat="1" ht="10.5" customHeight="1" x14ac:dyDescent="0.2">
      <c r="A2" s="7">
        <v>2</v>
      </c>
      <c r="B2" s="8" t="s">
        <v>9</v>
      </c>
      <c r="C2" s="8" t="s">
        <v>9</v>
      </c>
      <c r="D2" s="8" t="s">
        <v>9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9</v>
      </c>
      <c r="T2" s="8" t="s">
        <v>9</v>
      </c>
      <c r="U2" s="8" t="s">
        <v>9</v>
      </c>
    </row>
    <row r="3" spans="1:21" ht="10.5" customHeight="1" x14ac:dyDescent="0.2">
      <c r="A3" s="7">
        <v>3</v>
      </c>
      <c r="B3" s="8" t="s">
        <v>9</v>
      </c>
      <c r="C3" s="8" t="s">
        <v>9</v>
      </c>
      <c r="D3" s="8" t="s">
        <v>9</v>
      </c>
      <c r="E3" s="8" t="s">
        <v>9</v>
      </c>
      <c r="F3" s="8" t="s">
        <v>9</v>
      </c>
      <c r="G3" s="8" t="s">
        <v>9</v>
      </c>
      <c r="H3" s="8" t="s">
        <v>9</v>
      </c>
      <c r="I3" s="8" t="s">
        <v>9</v>
      </c>
      <c r="J3" s="8" t="s">
        <v>9</v>
      </c>
      <c r="K3" s="8" t="s">
        <v>9</v>
      </c>
      <c r="L3" s="8" t="s">
        <v>9</v>
      </c>
      <c r="M3" s="8" t="s">
        <v>9</v>
      </c>
      <c r="N3" s="8" t="s">
        <v>9</v>
      </c>
      <c r="O3" s="8" t="s">
        <v>9</v>
      </c>
      <c r="P3" s="8" t="s">
        <v>9</v>
      </c>
      <c r="Q3" s="8" t="s">
        <v>9</v>
      </c>
      <c r="R3" s="8" t="s">
        <v>9</v>
      </c>
      <c r="S3" s="8" t="s">
        <v>9</v>
      </c>
      <c r="T3" s="8" t="s">
        <v>9</v>
      </c>
      <c r="U3" s="9" t="s">
        <v>9</v>
      </c>
    </row>
  </sheetData>
  <conditionalFormatting sqref="A1:XFD1048576">
    <cfRule type="cellIs" dxfId="3" priority="2" operator="equal">
      <formula>"null"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6B82-2E19-47C6-9DDF-914E7B26E6D0}">
  <dimension ref="A1:AS12"/>
  <sheetViews>
    <sheetView zoomScale="235" zoomScaleNormal="235" workbookViewId="0">
      <pane ySplit="1" topLeftCell="A2" activePane="bottomLeft" state="frozen"/>
      <selection pane="bottomLeft" activeCell="B2" sqref="B2"/>
    </sheetView>
  </sheetViews>
  <sheetFormatPr defaultRowHeight="7.3" customHeight="1" x14ac:dyDescent="0.4"/>
  <cols>
    <col min="1" max="1" width="1.765625" style="61" bestFit="1" customWidth="1"/>
    <col min="2" max="2" width="6.4609375" style="55" bestFit="1" customWidth="1"/>
    <col min="3" max="3" width="5.15234375" style="55" bestFit="1" customWidth="1"/>
    <col min="4" max="4" width="4.07421875" style="55" bestFit="1" customWidth="1"/>
    <col min="5" max="5" width="57.3046875" style="62" bestFit="1" customWidth="1"/>
    <col min="6" max="6" width="4.3046875" style="61" bestFit="1" customWidth="1"/>
    <col min="7" max="7" width="2.84375" style="61" bestFit="1" customWidth="1"/>
    <col min="8" max="8" width="2.53515625" style="61" bestFit="1" customWidth="1"/>
    <col min="9" max="9" width="2.84375" style="61" bestFit="1" customWidth="1"/>
    <col min="10" max="10" width="5.4609375" style="61" bestFit="1" customWidth="1"/>
    <col min="11" max="11" width="2.84375" style="61" bestFit="1" customWidth="1"/>
    <col min="12" max="12" width="2.3828125" style="61" bestFit="1" customWidth="1"/>
    <col min="13" max="13" width="2.84375" style="61" bestFit="1" customWidth="1"/>
    <col min="14" max="14" width="2.3828125" style="61" bestFit="1" customWidth="1"/>
    <col min="15" max="15" width="8.69140625" style="61" bestFit="1" customWidth="1"/>
    <col min="16" max="16" width="4.07421875" style="61" bestFit="1" customWidth="1"/>
    <col min="17" max="17" width="6.3046875" style="61" bestFit="1" customWidth="1"/>
    <col min="18" max="18" width="8.4609375" style="61" bestFit="1" customWidth="1"/>
    <col min="19" max="19" width="2.3828125" style="61" bestFit="1" customWidth="1"/>
    <col min="20" max="20" width="8.4609375" style="61" bestFit="1" customWidth="1"/>
    <col min="21" max="21" width="2.3828125" style="61" bestFit="1" customWidth="1"/>
    <col min="22" max="22" width="8.4609375" style="61" bestFit="1" customWidth="1"/>
    <col min="23" max="23" width="2.3828125" style="61" bestFit="1" customWidth="1"/>
    <col min="24" max="24" width="7.84375" style="61" bestFit="1" customWidth="1"/>
    <col min="25" max="25" width="2.3828125" style="61" bestFit="1" customWidth="1"/>
    <col min="26" max="26" width="7.84375" style="61" bestFit="1" customWidth="1"/>
    <col min="27" max="27" width="2.3828125" style="61" bestFit="1" customWidth="1"/>
    <col min="28" max="28" width="7.84375" style="61" bestFit="1" customWidth="1"/>
    <col min="29" max="30" width="2.3828125" style="61" bestFit="1" customWidth="1"/>
    <col min="31" max="31" width="1.921875" style="61" bestFit="1" customWidth="1"/>
    <col min="32" max="32" width="2.3828125" style="61" bestFit="1" customWidth="1"/>
    <col min="33" max="33" width="1.921875" style="61" bestFit="1" customWidth="1"/>
    <col min="34" max="34" width="2.3828125" style="61" bestFit="1" customWidth="1"/>
    <col min="35" max="35" width="1.921875" style="61" bestFit="1" customWidth="1"/>
    <col min="36" max="36" width="2.3828125" style="61" bestFit="1" customWidth="1"/>
    <col min="37" max="37" width="1.921875" style="61" bestFit="1" customWidth="1"/>
    <col min="38" max="38" width="2.3828125" style="61" bestFit="1" customWidth="1"/>
    <col min="39" max="39" width="1.921875" style="61" bestFit="1" customWidth="1"/>
    <col min="40" max="40" width="2.3828125" style="61" bestFit="1" customWidth="1"/>
    <col min="41" max="41" width="1.921875" style="61" bestFit="1" customWidth="1"/>
    <col min="42" max="42" width="2.3828125" style="61" bestFit="1" customWidth="1"/>
    <col min="43" max="43" width="1.921875" style="61" bestFit="1" customWidth="1"/>
    <col min="44" max="44" width="2.3828125" style="61" bestFit="1" customWidth="1"/>
    <col min="45" max="45" width="1.921875" style="61" bestFit="1" customWidth="1"/>
    <col min="46" max="16384" width="9.23046875" style="55"/>
  </cols>
  <sheetData>
    <row r="1" spans="1:45" s="66" customFormat="1" ht="24.55" customHeight="1" x14ac:dyDescent="0.4">
      <c r="A1" s="63" t="s">
        <v>10</v>
      </c>
      <c r="B1" s="64" t="s">
        <v>75</v>
      </c>
      <c r="C1" s="64" t="s">
        <v>76</v>
      </c>
      <c r="D1" s="63" t="s">
        <v>77</v>
      </c>
      <c r="E1" s="64" t="s">
        <v>46</v>
      </c>
      <c r="F1" s="63" t="s">
        <v>77</v>
      </c>
      <c r="G1" s="63" t="s">
        <v>46</v>
      </c>
      <c r="H1" s="63" t="s">
        <v>77</v>
      </c>
      <c r="I1" s="63" t="s">
        <v>46</v>
      </c>
      <c r="J1" s="63" t="s">
        <v>77</v>
      </c>
      <c r="K1" s="63" t="s">
        <v>46</v>
      </c>
      <c r="L1" s="63" t="s">
        <v>77</v>
      </c>
      <c r="M1" s="63" t="s">
        <v>46</v>
      </c>
      <c r="N1" s="63" t="s">
        <v>77</v>
      </c>
      <c r="O1" s="63" t="s">
        <v>46</v>
      </c>
      <c r="P1" s="63" t="s">
        <v>77</v>
      </c>
      <c r="Q1" s="63" t="s">
        <v>46</v>
      </c>
      <c r="R1" s="63" t="s">
        <v>77</v>
      </c>
      <c r="S1" s="63" t="s">
        <v>79</v>
      </c>
      <c r="T1" s="63" t="s">
        <v>77</v>
      </c>
      <c r="U1" s="63" t="s">
        <v>79</v>
      </c>
      <c r="V1" s="63" t="s">
        <v>77</v>
      </c>
      <c r="W1" s="63" t="s">
        <v>79</v>
      </c>
      <c r="X1" s="63" t="s">
        <v>77</v>
      </c>
      <c r="Y1" s="63" t="s">
        <v>79</v>
      </c>
      <c r="Z1" s="65" t="s">
        <v>78</v>
      </c>
      <c r="AA1" s="63" t="s">
        <v>79</v>
      </c>
      <c r="AB1" s="63" t="s">
        <v>77</v>
      </c>
      <c r="AC1" s="63" t="s">
        <v>79</v>
      </c>
      <c r="AD1" s="63" t="s">
        <v>77</v>
      </c>
      <c r="AE1" s="63" t="s">
        <v>79</v>
      </c>
      <c r="AF1" s="63" t="s">
        <v>77</v>
      </c>
      <c r="AG1" s="63" t="s">
        <v>79</v>
      </c>
      <c r="AH1" s="63" t="s">
        <v>77</v>
      </c>
      <c r="AI1" s="63" t="s">
        <v>79</v>
      </c>
      <c r="AJ1" s="63" t="s">
        <v>77</v>
      </c>
      <c r="AK1" s="63" t="s">
        <v>79</v>
      </c>
      <c r="AL1" s="63" t="s">
        <v>77</v>
      </c>
      <c r="AM1" s="63" t="s">
        <v>79</v>
      </c>
      <c r="AN1" s="63" t="s">
        <v>77</v>
      </c>
      <c r="AO1" s="63" t="s">
        <v>79</v>
      </c>
      <c r="AP1" s="63" t="s">
        <v>77</v>
      </c>
      <c r="AQ1" s="63" t="s">
        <v>79</v>
      </c>
      <c r="AR1" s="63" t="s">
        <v>77</v>
      </c>
      <c r="AS1" s="63" t="s">
        <v>79</v>
      </c>
    </row>
    <row r="2" spans="1:45" s="48" customFormat="1" ht="7.3" customHeight="1" x14ac:dyDescent="0.4">
      <c r="A2" s="42">
        <v>2</v>
      </c>
      <c r="B2" s="43" t="s">
        <v>156</v>
      </c>
      <c r="C2" s="44" t="s">
        <v>88</v>
      </c>
      <c r="D2" s="45" t="s">
        <v>90</v>
      </c>
      <c r="E2" s="46" t="s">
        <v>140</v>
      </c>
      <c r="F2" s="45" t="s">
        <v>9</v>
      </c>
      <c r="G2" s="47" t="s">
        <v>9</v>
      </c>
      <c r="H2" s="45" t="s">
        <v>9</v>
      </c>
      <c r="I2" s="47" t="s">
        <v>9</v>
      </c>
      <c r="J2" s="45" t="s">
        <v>9</v>
      </c>
      <c r="K2" s="47" t="s">
        <v>9</v>
      </c>
      <c r="L2" s="45" t="s">
        <v>9</v>
      </c>
      <c r="M2" s="47" t="s">
        <v>9</v>
      </c>
      <c r="N2" s="45" t="s">
        <v>9</v>
      </c>
      <c r="O2" s="47" t="s">
        <v>9</v>
      </c>
      <c r="P2" s="45" t="s">
        <v>9</v>
      </c>
      <c r="Q2" s="47" t="s">
        <v>9</v>
      </c>
      <c r="R2" s="45" t="s">
        <v>9</v>
      </c>
      <c r="S2" s="47" t="s">
        <v>9</v>
      </c>
      <c r="T2" s="45" t="s">
        <v>9</v>
      </c>
      <c r="U2" s="47" t="s">
        <v>9</v>
      </c>
      <c r="V2" s="45" t="s">
        <v>9</v>
      </c>
      <c r="W2" s="47" t="s">
        <v>9</v>
      </c>
      <c r="X2" s="45" t="s">
        <v>9</v>
      </c>
      <c r="Y2" s="47" t="s">
        <v>9</v>
      </c>
      <c r="Z2" s="45" t="s">
        <v>9</v>
      </c>
      <c r="AA2" s="47" t="s">
        <v>9</v>
      </c>
      <c r="AB2" s="45" t="s">
        <v>9</v>
      </c>
      <c r="AC2" s="47" t="s">
        <v>9</v>
      </c>
      <c r="AD2" s="45" t="s">
        <v>9</v>
      </c>
      <c r="AE2" s="47" t="s">
        <v>9</v>
      </c>
      <c r="AF2" s="45" t="s">
        <v>9</v>
      </c>
      <c r="AG2" s="47" t="s">
        <v>9</v>
      </c>
      <c r="AH2" s="45" t="s">
        <v>9</v>
      </c>
      <c r="AI2" s="47" t="s">
        <v>9</v>
      </c>
      <c r="AJ2" s="45" t="s">
        <v>9</v>
      </c>
      <c r="AK2" s="47" t="s">
        <v>9</v>
      </c>
      <c r="AL2" s="45" t="s">
        <v>9</v>
      </c>
      <c r="AM2" s="47" t="s">
        <v>9</v>
      </c>
      <c r="AN2" s="45" t="s">
        <v>9</v>
      </c>
      <c r="AO2" s="47" t="s">
        <v>9</v>
      </c>
      <c r="AP2" s="45" t="s">
        <v>9</v>
      </c>
      <c r="AQ2" s="47" t="s">
        <v>9</v>
      </c>
      <c r="AR2" s="45" t="s">
        <v>9</v>
      </c>
      <c r="AS2" s="47" t="s">
        <v>9</v>
      </c>
    </row>
    <row r="3" spans="1:45" s="48" customFormat="1" ht="7.3" customHeight="1" x14ac:dyDescent="0.4">
      <c r="A3" s="42">
        <v>3</v>
      </c>
      <c r="B3" s="49" t="s">
        <v>138</v>
      </c>
      <c r="C3" s="50" t="s">
        <v>96</v>
      </c>
      <c r="D3" s="45" t="s">
        <v>90</v>
      </c>
      <c r="E3" s="51" t="s">
        <v>154</v>
      </c>
      <c r="F3" s="45" t="s">
        <v>9</v>
      </c>
      <c r="G3" s="47" t="s">
        <v>9</v>
      </c>
      <c r="H3" s="45" t="s">
        <v>9</v>
      </c>
      <c r="I3" s="47" t="s">
        <v>9</v>
      </c>
      <c r="J3" s="45" t="s">
        <v>9</v>
      </c>
      <c r="K3" s="47" t="s">
        <v>9</v>
      </c>
      <c r="L3" s="45" t="s">
        <v>9</v>
      </c>
      <c r="M3" s="47" t="s">
        <v>9</v>
      </c>
      <c r="N3" s="45" t="s">
        <v>9</v>
      </c>
      <c r="O3" s="47" t="s">
        <v>9</v>
      </c>
      <c r="P3" s="45" t="s">
        <v>9</v>
      </c>
      <c r="Q3" s="47" t="s">
        <v>9</v>
      </c>
      <c r="R3" s="45" t="s">
        <v>9</v>
      </c>
      <c r="S3" s="47" t="s">
        <v>9</v>
      </c>
      <c r="T3" s="45" t="s">
        <v>9</v>
      </c>
      <c r="U3" s="47" t="s">
        <v>9</v>
      </c>
      <c r="V3" s="45" t="s">
        <v>9</v>
      </c>
      <c r="W3" s="47" t="s">
        <v>9</v>
      </c>
      <c r="X3" s="45" t="s">
        <v>9</v>
      </c>
      <c r="Y3" s="47" t="s">
        <v>9</v>
      </c>
      <c r="Z3" s="45" t="s">
        <v>9</v>
      </c>
      <c r="AA3" s="47" t="s">
        <v>9</v>
      </c>
      <c r="AB3" s="45" t="s">
        <v>9</v>
      </c>
      <c r="AC3" s="47" t="s">
        <v>9</v>
      </c>
      <c r="AD3" s="45" t="s">
        <v>9</v>
      </c>
      <c r="AE3" s="47" t="s">
        <v>9</v>
      </c>
      <c r="AF3" s="45" t="s">
        <v>9</v>
      </c>
      <c r="AG3" s="47" t="s">
        <v>9</v>
      </c>
      <c r="AH3" s="45" t="s">
        <v>9</v>
      </c>
      <c r="AI3" s="47" t="s">
        <v>9</v>
      </c>
      <c r="AJ3" s="45" t="s">
        <v>9</v>
      </c>
      <c r="AK3" s="47" t="s">
        <v>9</v>
      </c>
      <c r="AL3" s="45" t="s">
        <v>9</v>
      </c>
      <c r="AM3" s="47" t="s">
        <v>9</v>
      </c>
      <c r="AN3" s="45" t="s">
        <v>9</v>
      </c>
      <c r="AO3" s="47" t="s">
        <v>9</v>
      </c>
      <c r="AP3" s="45" t="s">
        <v>9</v>
      </c>
      <c r="AQ3" s="47" t="s">
        <v>9</v>
      </c>
      <c r="AR3" s="45" t="s">
        <v>9</v>
      </c>
      <c r="AS3" s="47" t="s">
        <v>9</v>
      </c>
    </row>
    <row r="4" spans="1:45" s="48" customFormat="1" ht="7.3" customHeight="1" x14ac:dyDescent="0.4">
      <c r="A4" s="42">
        <v>4</v>
      </c>
      <c r="B4" s="49" t="s">
        <v>139</v>
      </c>
      <c r="C4" s="50" t="s">
        <v>96</v>
      </c>
      <c r="D4" s="45" t="s">
        <v>90</v>
      </c>
      <c r="E4" s="51" t="s">
        <v>155</v>
      </c>
      <c r="F4" s="45" t="s">
        <v>9</v>
      </c>
      <c r="G4" s="47" t="s">
        <v>9</v>
      </c>
      <c r="H4" s="45" t="s">
        <v>9</v>
      </c>
      <c r="I4" s="47" t="s">
        <v>9</v>
      </c>
      <c r="J4" s="45" t="s">
        <v>9</v>
      </c>
      <c r="K4" s="47" t="s">
        <v>9</v>
      </c>
      <c r="L4" s="45" t="s">
        <v>9</v>
      </c>
      <c r="M4" s="47" t="s">
        <v>9</v>
      </c>
      <c r="N4" s="45" t="s">
        <v>9</v>
      </c>
      <c r="O4" s="47" t="s">
        <v>9</v>
      </c>
      <c r="P4" s="45" t="s">
        <v>9</v>
      </c>
      <c r="Q4" s="47" t="s">
        <v>9</v>
      </c>
      <c r="R4" s="45" t="s">
        <v>9</v>
      </c>
      <c r="S4" s="47" t="s">
        <v>9</v>
      </c>
      <c r="T4" s="45" t="s">
        <v>9</v>
      </c>
      <c r="U4" s="47" t="s">
        <v>9</v>
      </c>
      <c r="V4" s="45" t="s">
        <v>9</v>
      </c>
      <c r="W4" s="47" t="s">
        <v>9</v>
      </c>
      <c r="X4" s="45" t="s">
        <v>9</v>
      </c>
      <c r="Y4" s="47" t="s">
        <v>9</v>
      </c>
      <c r="Z4" s="45" t="s">
        <v>9</v>
      </c>
      <c r="AA4" s="47" t="s">
        <v>9</v>
      </c>
      <c r="AB4" s="45" t="s">
        <v>9</v>
      </c>
      <c r="AC4" s="47" t="s">
        <v>9</v>
      </c>
      <c r="AD4" s="45" t="s">
        <v>9</v>
      </c>
      <c r="AE4" s="47" t="s">
        <v>9</v>
      </c>
      <c r="AF4" s="45" t="s">
        <v>9</v>
      </c>
      <c r="AG4" s="47" t="s">
        <v>9</v>
      </c>
      <c r="AH4" s="45" t="s">
        <v>9</v>
      </c>
      <c r="AI4" s="47" t="s">
        <v>9</v>
      </c>
      <c r="AJ4" s="45" t="s">
        <v>9</v>
      </c>
      <c r="AK4" s="47" t="s">
        <v>9</v>
      </c>
      <c r="AL4" s="45" t="s">
        <v>9</v>
      </c>
      <c r="AM4" s="47" t="s">
        <v>9</v>
      </c>
      <c r="AN4" s="45" t="s">
        <v>9</v>
      </c>
      <c r="AO4" s="47" t="s">
        <v>9</v>
      </c>
      <c r="AP4" s="45" t="s">
        <v>9</v>
      </c>
      <c r="AQ4" s="47" t="s">
        <v>9</v>
      </c>
      <c r="AR4" s="45" t="s">
        <v>9</v>
      </c>
      <c r="AS4" s="47" t="s">
        <v>9</v>
      </c>
    </row>
    <row r="5" spans="1:45" ht="7.3" customHeight="1" x14ac:dyDescent="0.4">
      <c r="A5" s="42">
        <v>5</v>
      </c>
      <c r="B5" s="52" t="s">
        <v>98</v>
      </c>
      <c r="C5" s="50" t="s">
        <v>95</v>
      </c>
      <c r="D5" s="45" t="s">
        <v>90</v>
      </c>
      <c r="E5" s="53" t="s">
        <v>102</v>
      </c>
      <c r="F5" s="45" t="s">
        <v>9</v>
      </c>
      <c r="G5" s="47" t="s">
        <v>9</v>
      </c>
      <c r="H5" s="45" t="s">
        <v>9</v>
      </c>
      <c r="I5" s="47" t="s">
        <v>9</v>
      </c>
      <c r="J5" s="45" t="s">
        <v>9</v>
      </c>
      <c r="K5" s="47" t="s">
        <v>9</v>
      </c>
      <c r="L5" s="45" t="s">
        <v>9</v>
      </c>
      <c r="M5" s="47" t="s">
        <v>9</v>
      </c>
      <c r="N5" s="54" t="s">
        <v>97</v>
      </c>
      <c r="O5" s="47" t="s">
        <v>9</v>
      </c>
      <c r="P5" s="45" t="s">
        <v>92</v>
      </c>
      <c r="Q5" s="47" t="s">
        <v>106</v>
      </c>
      <c r="R5" s="45" t="s">
        <v>9</v>
      </c>
      <c r="S5" s="47" t="s">
        <v>9</v>
      </c>
      <c r="T5" s="45" t="s">
        <v>9</v>
      </c>
      <c r="U5" s="47" t="s">
        <v>9</v>
      </c>
      <c r="V5" s="45" t="s">
        <v>9</v>
      </c>
      <c r="W5" s="47" t="s">
        <v>9</v>
      </c>
      <c r="X5" s="45" t="s">
        <v>9</v>
      </c>
      <c r="Y5" s="47" t="s">
        <v>9</v>
      </c>
      <c r="Z5" s="45" t="s">
        <v>9</v>
      </c>
      <c r="AA5" s="47" t="s">
        <v>9</v>
      </c>
      <c r="AB5" s="45" t="s">
        <v>9</v>
      </c>
      <c r="AC5" s="47" t="s">
        <v>9</v>
      </c>
      <c r="AD5" s="45" t="s">
        <v>9</v>
      </c>
      <c r="AE5" s="47" t="s">
        <v>9</v>
      </c>
      <c r="AF5" s="45" t="s">
        <v>9</v>
      </c>
      <c r="AG5" s="47" t="s">
        <v>9</v>
      </c>
      <c r="AH5" s="45" t="s">
        <v>9</v>
      </c>
      <c r="AI5" s="47" t="s">
        <v>9</v>
      </c>
      <c r="AJ5" s="45" t="s">
        <v>9</v>
      </c>
      <c r="AK5" s="47" t="s">
        <v>9</v>
      </c>
      <c r="AL5" s="45" t="s">
        <v>9</v>
      </c>
      <c r="AM5" s="47" t="s">
        <v>9</v>
      </c>
      <c r="AN5" s="45" t="s">
        <v>9</v>
      </c>
      <c r="AO5" s="47" t="s">
        <v>9</v>
      </c>
      <c r="AP5" s="45" t="s">
        <v>9</v>
      </c>
      <c r="AQ5" s="47" t="s">
        <v>9</v>
      </c>
      <c r="AR5" s="45" t="s">
        <v>9</v>
      </c>
      <c r="AS5" s="47" t="s">
        <v>9</v>
      </c>
    </row>
    <row r="6" spans="1:45" ht="7.3" customHeight="1" x14ac:dyDescent="0.4">
      <c r="A6" s="42">
        <v>6</v>
      </c>
      <c r="B6" s="52" t="s">
        <v>100</v>
      </c>
      <c r="C6" s="50" t="s">
        <v>95</v>
      </c>
      <c r="D6" s="45" t="s">
        <v>90</v>
      </c>
      <c r="E6" s="53" t="s">
        <v>104</v>
      </c>
      <c r="F6" s="45" t="s">
        <v>9</v>
      </c>
      <c r="G6" s="47" t="s">
        <v>9</v>
      </c>
      <c r="H6" s="45" t="s">
        <v>9</v>
      </c>
      <c r="I6" s="47" t="s">
        <v>9</v>
      </c>
      <c r="J6" s="45" t="s">
        <v>9</v>
      </c>
      <c r="K6" s="47" t="s">
        <v>9</v>
      </c>
      <c r="L6" s="45" t="s">
        <v>9</v>
      </c>
      <c r="M6" s="47" t="s">
        <v>9</v>
      </c>
      <c r="N6" s="54" t="s">
        <v>97</v>
      </c>
      <c r="O6" s="47" t="s">
        <v>9</v>
      </c>
      <c r="P6" s="45" t="s">
        <v>92</v>
      </c>
      <c r="Q6" s="47" t="s">
        <v>106</v>
      </c>
      <c r="R6" s="45" t="s">
        <v>9</v>
      </c>
      <c r="S6" s="47" t="s">
        <v>9</v>
      </c>
      <c r="T6" s="45" t="s">
        <v>9</v>
      </c>
      <c r="U6" s="47" t="s">
        <v>9</v>
      </c>
      <c r="V6" s="45" t="s">
        <v>9</v>
      </c>
      <c r="W6" s="47" t="s">
        <v>9</v>
      </c>
      <c r="X6" s="45" t="s">
        <v>9</v>
      </c>
      <c r="Y6" s="47" t="s">
        <v>9</v>
      </c>
      <c r="Z6" s="45" t="s">
        <v>9</v>
      </c>
      <c r="AA6" s="47" t="s">
        <v>9</v>
      </c>
      <c r="AB6" s="45" t="s">
        <v>9</v>
      </c>
      <c r="AC6" s="47" t="s">
        <v>9</v>
      </c>
      <c r="AD6" s="45" t="s">
        <v>9</v>
      </c>
      <c r="AE6" s="47" t="s">
        <v>9</v>
      </c>
      <c r="AF6" s="45" t="s">
        <v>9</v>
      </c>
      <c r="AG6" s="47" t="s">
        <v>9</v>
      </c>
      <c r="AH6" s="45" t="s">
        <v>9</v>
      </c>
      <c r="AI6" s="47" t="s">
        <v>9</v>
      </c>
      <c r="AJ6" s="45" t="s">
        <v>9</v>
      </c>
      <c r="AK6" s="47" t="s">
        <v>9</v>
      </c>
      <c r="AL6" s="45" t="s">
        <v>9</v>
      </c>
      <c r="AM6" s="47" t="s">
        <v>9</v>
      </c>
      <c r="AN6" s="45" t="s">
        <v>9</v>
      </c>
      <c r="AO6" s="47" t="s">
        <v>9</v>
      </c>
      <c r="AP6" s="45" t="s">
        <v>9</v>
      </c>
      <c r="AQ6" s="47" t="s">
        <v>9</v>
      </c>
      <c r="AR6" s="45" t="s">
        <v>9</v>
      </c>
      <c r="AS6" s="47" t="s">
        <v>9</v>
      </c>
    </row>
    <row r="7" spans="1:45" ht="7.3" customHeight="1" x14ac:dyDescent="0.4">
      <c r="A7" s="42">
        <v>7</v>
      </c>
      <c r="B7" s="52" t="s">
        <v>99</v>
      </c>
      <c r="C7" s="50" t="s">
        <v>95</v>
      </c>
      <c r="D7" s="45" t="s">
        <v>90</v>
      </c>
      <c r="E7" s="53" t="s">
        <v>103</v>
      </c>
      <c r="F7" s="45" t="s">
        <v>9</v>
      </c>
      <c r="G7" s="47" t="s">
        <v>9</v>
      </c>
      <c r="H7" s="45" t="s">
        <v>9</v>
      </c>
      <c r="I7" s="47" t="s">
        <v>9</v>
      </c>
      <c r="J7" s="45" t="s">
        <v>9</v>
      </c>
      <c r="K7" s="47" t="s">
        <v>9</v>
      </c>
      <c r="L7" s="45" t="s">
        <v>9</v>
      </c>
      <c r="M7" s="47" t="s">
        <v>9</v>
      </c>
      <c r="N7" s="54" t="s">
        <v>97</v>
      </c>
      <c r="O7" s="47" t="s">
        <v>9</v>
      </c>
      <c r="P7" s="45" t="s">
        <v>92</v>
      </c>
      <c r="Q7" s="47" t="s">
        <v>106</v>
      </c>
      <c r="R7" s="45" t="s">
        <v>9</v>
      </c>
      <c r="S7" s="47" t="s">
        <v>9</v>
      </c>
      <c r="T7" s="45" t="s">
        <v>9</v>
      </c>
      <c r="U7" s="47" t="s">
        <v>9</v>
      </c>
      <c r="V7" s="45" t="s">
        <v>9</v>
      </c>
      <c r="W7" s="47" t="s">
        <v>9</v>
      </c>
      <c r="X7" s="45" t="s">
        <v>9</v>
      </c>
      <c r="Y7" s="47" t="s">
        <v>9</v>
      </c>
      <c r="Z7" s="45" t="s">
        <v>9</v>
      </c>
      <c r="AA7" s="47" t="s">
        <v>9</v>
      </c>
      <c r="AB7" s="45" t="s">
        <v>9</v>
      </c>
      <c r="AC7" s="47" t="s">
        <v>9</v>
      </c>
      <c r="AD7" s="45" t="s">
        <v>9</v>
      </c>
      <c r="AE7" s="47" t="s">
        <v>9</v>
      </c>
      <c r="AF7" s="45" t="s">
        <v>9</v>
      </c>
      <c r="AG7" s="47" t="s">
        <v>9</v>
      </c>
      <c r="AH7" s="45" t="s">
        <v>9</v>
      </c>
      <c r="AI7" s="47" t="s">
        <v>9</v>
      </c>
      <c r="AJ7" s="45" t="s">
        <v>9</v>
      </c>
      <c r="AK7" s="47" t="s">
        <v>9</v>
      </c>
      <c r="AL7" s="45" t="s">
        <v>9</v>
      </c>
      <c r="AM7" s="47" t="s">
        <v>9</v>
      </c>
      <c r="AN7" s="45" t="s">
        <v>9</v>
      </c>
      <c r="AO7" s="47" t="s">
        <v>9</v>
      </c>
      <c r="AP7" s="45" t="s">
        <v>9</v>
      </c>
      <c r="AQ7" s="47" t="s">
        <v>9</v>
      </c>
      <c r="AR7" s="45" t="s">
        <v>9</v>
      </c>
      <c r="AS7" s="47" t="s">
        <v>9</v>
      </c>
    </row>
    <row r="8" spans="1:45" ht="7.3" customHeight="1" x14ac:dyDescent="0.4">
      <c r="A8" s="42">
        <v>8</v>
      </c>
      <c r="B8" s="52" t="s">
        <v>101</v>
      </c>
      <c r="C8" s="50" t="s">
        <v>95</v>
      </c>
      <c r="D8" s="45" t="s">
        <v>90</v>
      </c>
      <c r="E8" s="53" t="s">
        <v>105</v>
      </c>
      <c r="F8" s="45" t="s">
        <v>9</v>
      </c>
      <c r="G8" s="47" t="s">
        <v>9</v>
      </c>
      <c r="H8" s="45" t="s">
        <v>9</v>
      </c>
      <c r="I8" s="47" t="s">
        <v>9</v>
      </c>
      <c r="J8" s="45" t="s">
        <v>9</v>
      </c>
      <c r="K8" s="47" t="s">
        <v>9</v>
      </c>
      <c r="L8" s="45" t="s">
        <v>9</v>
      </c>
      <c r="M8" s="47" t="s">
        <v>9</v>
      </c>
      <c r="N8" s="54" t="s">
        <v>97</v>
      </c>
      <c r="O8" s="47" t="s">
        <v>9</v>
      </c>
      <c r="P8" s="45" t="s">
        <v>92</v>
      </c>
      <c r="Q8" s="47" t="s">
        <v>106</v>
      </c>
      <c r="R8" s="45" t="s">
        <v>9</v>
      </c>
      <c r="S8" s="47" t="s">
        <v>9</v>
      </c>
      <c r="T8" s="45" t="s">
        <v>9</v>
      </c>
      <c r="U8" s="47" t="s">
        <v>9</v>
      </c>
      <c r="V8" s="45" t="s">
        <v>9</v>
      </c>
      <c r="W8" s="47" t="s">
        <v>9</v>
      </c>
      <c r="X8" s="45" t="s">
        <v>9</v>
      </c>
      <c r="Y8" s="47" t="s">
        <v>9</v>
      </c>
      <c r="Z8" s="45" t="s">
        <v>9</v>
      </c>
      <c r="AA8" s="47" t="s">
        <v>9</v>
      </c>
      <c r="AB8" s="45" t="s">
        <v>9</v>
      </c>
      <c r="AC8" s="47" t="s">
        <v>9</v>
      </c>
      <c r="AD8" s="45" t="s">
        <v>9</v>
      </c>
      <c r="AE8" s="47" t="s">
        <v>9</v>
      </c>
      <c r="AF8" s="45" t="s">
        <v>9</v>
      </c>
      <c r="AG8" s="47" t="s">
        <v>9</v>
      </c>
      <c r="AH8" s="45" t="s">
        <v>9</v>
      </c>
      <c r="AI8" s="47" t="s">
        <v>9</v>
      </c>
      <c r="AJ8" s="45" t="s">
        <v>9</v>
      </c>
      <c r="AK8" s="47" t="s">
        <v>9</v>
      </c>
      <c r="AL8" s="45" t="s">
        <v>9</v>
      </c>
      <c r="AM8" s="47" t="s">
        <v>9</v>
      </c>
      <c r="AN8" s="45" t="s">
        <v>9</v>
      </c>
      <c r="AO8" s="47" t="s">
        <v>9</v>
      </c>
      <c r="AP8" s="45" t="s">
        <v>9</v>
      </c>
      <c r="AQ8" s="47" t="s">
        <v>9</v>
      </c>
      <c r="AR8" s="45" t="s">
        <v>9</v>
      </c>
      <c r="AS8" s="47" t="s">
        <v>9</v>
      </c>
    </row>
    <row r="9" spans="1:45" ht="7.3" customHeight="1" x14ac:dyDescent="0.4">
      <c r="A9" s="42">
        <v>9</v>
      </c>
      <c r="B9" s="52" t="s">
        <v>173</v>
      </c>
      <c r="C9" s="50" t="s">
        <v>174</v>
      </c>
      <c r="D9" s="45" t="s">
        <v>90</v>
      </c>
      <c r="E9" s="53" t="s">
        <v>175</v>
      </c>
      <c r="F9" s="45" t="s">
        <v>9</v>
      </c>
      <c r="G9" s="47" t="s">
        <v>9</v>
      </c>
      <c r="H9" s="45" t="s">
        <v>9</v>
      </c>
      <c r="I9" s="47" t="s">
        <v>9</v>
      </c>
      <c r="J9" s="45" t="s">
        <v>9</v>
      </c>
      <c r="K9" s="47" t="s">
        <v>9</v>
      </c>
      <c r="L9" s="45" t="s">
        <v>9</v>
      </c>
      <c r="M9" s="47" t="s">
        <v>9</v>
      </c>
      <c r="N9" s="54" t="s">
        <v>97</v>
      </c>
      <c r="O9" s="47" t="s">
        <v>176</v>
      </c>
      <c r="P9" s="45" t="s">
        <v>92</v>
      </c>
      <c r="Q9" s="47" t="s">
        <v>177</v>
      </c>
      <c r="R9" s="45" t="s">
        <v>9</v>
      </c>
      <c r="S9" s="47" t="s">
        <v>9</v>
      </c>
      <c r="T9" s="45" t="s">
        <v>9</v>
      </c>
      <c r="U9" s="47" t="s">
        <v>9</v>
      </c>
      <c r="V9" s="45" t="s">
        <v>9</v>
      </c>
      <c r="W9" s="47" t="s">
        <v>9</v>
      </c>
      <c r="X9" s="45" t="s">
        <v>9</v>
      </c>
      <c r="Y9" s="47" t="s">
        <v>9</v>
      </c>
      <c r="Z9" s="45" t="s">
        <v>9</v>
      </c>
      <c r="AA9" s="47" t="s">
        <v>9</v>
      </c>
      <c r="AB9" s="45" t="s">
        <v>9</v>
      </c>
      <c r="AC9" s="47" t="s">
        <v>9</v>
      </c>
      <c r="AD9" s="45" t="s">
        <v>9</v>
      </c>
      <c r="AE9" s="47" t="s">
        <v>9</v>
      </c>
      <c r="AF9" s="45" t="s">
        <v>9</v>
      </c>
      <c r="AG9" s="47" t="s">
        <v>9</v>
      </c>
      <c r="AH9" s="45" t="s">
        <v>9</v>
      </c>
      <c r="AI9" s="47" t="s">
        <v>9</v>
      </c>
      <c r="AJ9" s="45" t="s">
        <v>9</v>
      </c>
      <c r="AK9" s="47" t="s">
        <v>9</v>
      </c>
      <c r="AL9" s="45" t="s">
        <v>9</v>
      </c>
      <c r="AM9" s="47" t="s">
        <v>9</v>
      </c>
      <c r="AN9" s="45" t="s">
        <v>9</v>
      </c>
      <c r="AO9" s="47" t="s">
        <v>9</v>
      </c>
      <c r="AP9" s="45" t="s">
        <v>9</v>
      </c>
      <c r="AQ9" s="47" t="s">
        <v>9</v>
      </c>
      <c r="AR9" s="45" t="s">
        <v>9</v>
      </c>
      <c r="AS9" s="47" t="s">
        <v>9</v>
      </c>
    </row>
    <row r="10" spans="1:45" ht="7.3" customHeight="1" x14ac:dyDescent="0.4">
      <c r="A10" s="42">
        <v>10</v>
      </c>
      <c r="B10" s="52" t="s">
        <v>151</v>
      </c>
      <c r="C10" s="59" t="s">
        <v>114</v>
      </c>
      <c r="D10" s="45" t="s">
        <v>90</v>
      </c>
      <c r="E10" s="53" t="s">
        <v>160</v>
      </c>
      <c r="F10" s="45" t="s">
        <v>93</v>
      </c>
      <c r="G10" s="47">
        <v>3.5</v>
      </c>
      <c r="H10" s="45" t="s">
        <v>141</v>
      </c>
      <c r="I10" s="56">
        <v>62.5</v>
      </c>
      <c r="J10" s="45" t="s">
        <v>94</v>
      </c>
      <c r="K10" s="56">
        <v>125</v>
      </c>
      <c r="L10" s="57" t="s">
        <v>9</v>
      </c>
      <c r="M10" s="60" t="s">
        <v>9</v>
      </c>
      <c r="N10" s="54" t="s">
        <v>97</v>
      </c>
      <c r="O10" s="58" t="s">
        <v>142</v>
      </c>
      <c r="P10" s="45" t="s">
        <v>92</v>
      </c>
      <c r="Q10" s="47" t="s">
        <v>143</v>
      </c>
      <c r="R10" s="45" t="s">
        <v>144</v>
      </c>
      <c r="S10" s="47">
        <v>0.15</v>
      </c>
      <c r="T10" s="45" t="s">
        <v>145</v>
      </c>
      <c r="U10" s="47">
        <v>0.48</v>
      </c>
      <c r="V10" s="45" t="s">
        <v>146</v>
      </c>
      <c r="W10" s="47">
        <v>0.76</v>
      </c>
      <c r="X10" s="45" t="s">
        <v>148</v>
      </c>
      <c r="Y10" s="47">
        <v>0.86</v>
      </c>
      <c r="Z10" s="45" t="s">
        <v>149</v>
      </c>
      <c r="AA10" s="47">
        <v>1.08</v>
      </c>
      <c r="AB10" s="45" t="s">
        <v>150</v>
      </c>
      <c r="AC10" s="47">
        <v>1.03</v>
      </c>
      <c r="AD10" s="45" t="s">
        <v>147</v>
      </c>
      <c r="AE10" s="47">
        <v>0.8</v>
      </c>
      <c r="AF10" s="45" t="s">
        <v>9</v>
      </c>
      <c r="AG10" s="47" t="s">
        <v>9</v>
      </c>
      <c r="AH10" s="45" t="s">
        <v>9</v>
      </c>
      <c r="AI10" s="47" t="s">
        <v>9</v>
      </c>
      <c r="AJ10" s="45" t="s">
        <v>9</v>
      </c>
      <c r="AK10" s="47" t="s">
        <v>9</v>
      </c>
      <c r="AL10" s="45" t="s">
        <v>9</v>
      </c>
      <c r="AM10" s="47" t="s">
        <v>9</v>
      </c>
      <c r="AN10" s="45" t="s">
        <v>9</v>
      </c>
      <c r="AO10" s="47" t="s">
        <v>9</v>
      </c>
      <c r="AP10" s="45" t="s">
        <v>9</v>
      </c>
      <c r="AQ10" s="47" t="s">
        <v>9</v>
      </c>
      <c r="AR10" s="45" t="s">
        <v>9</v>
      </c>
      <c r="AS10" s="47" t="s">
        <v>9</v>
      </c>
    </row>
    <row r="11" spans="1:45" ht="7.3" customHeight="1" x14ac:dyDescent="0.4">
      <c r="A11" s="42">
        <v>11</v>
      </c>
      <c r="B11" s="52" t="s">
        <v>152</v>
      </c>
      <c r="C11" s="59" t="s">
        <v>114</v>
      </c>
      <c r="D11" s="45" t="s">
        <v>90</v>
      </c>
      <c r="E11" s="53" t="s">
        <v>160</v>
      </c>
      <c r="F11" s="45" t="s">
        <v>93</v>
      </c>
      <c r="G11" s="47">
        <v>3.5</v>
      </c>
      <c r="H11" s="45" t="s">
        <v>141</v>
      </c>
      <c r="I11" s="56">
        <v>31.2</v>
      </c>
      <c r="J11" s="45" t="s">
        <v>94</v>
      </c>
      <c r="K11" s="56">
        <v>125</v>
      </c>
      <c r="L11" s="57" t="s">
        <v>9</v>
      </c>
      <c r="M11" s="60" t="s">
        <v>9</v>
      </c>
      <c r="N11" s="54" t="s">
        <v>97</v>
      </c>
      <c r="O11" s="58" t="s">
        <v>142</v>
      </c>
      <c r="P11" s="45" t="s">
        <v>92</v>
      </c>
      <c r="Q11" s="47" t="s">
        <v>143</v>
      </c>
      <c r="R11" s="45" t="s">
        <v>144</v>
      </c>
      <c r="S11" s="47">
        <v>0.15</v>
      </c>
      <c r="T11" s="45" t="s">
        <v>145</v>
      </c>
      <c r="U11" s="47">
        <v>0.48</v>
      </c>
      <c r="V11" s="45" t="s">
        <v>146</v>
      </c>
      <c r="W11" s="47">
        <v>0.76</v>
      </c>
      <c r="X11" s="45" t="s">
        <v>148</v>
      </c>
      <c r="Y11" s="47">
        <v>0.86</v>
      </c>
      <c r="Z11" s="45" t="s">
        <v>149</v>
      </c>
      <c r="AA11" s="47">
        <v>1.08</v>
      </c>
      <c r="AB11" s="45" t="s">
        <v>150</v>
      </c>
      <c r="AC11" s="47">
        <v>1.03</v>
      </c>
      <c r="AD11" s="45" t="s">
        <v>147</v>
      </c>
      <c r="AE11" s="47">
        <v>0.8</v>
      </c>
      <c r="AF11" s="45" t="s">
        <v>9</v>
      </c>
      <c r="AG11" s="47" t="s">
        <v>9</v>
      </c>
      <c r="AH11" s="45" t="s">
        <v>9</v>
      </c>
      <c r="AI11" s="47" t="s">
        <v>9</v>
      </c>
      <c r="AJ11" s="45" t="s">
        <v>9</v>
      </c>
      <c r="AK11" s="47" t="s">
        <v>9</v>
      </c>
      <c r="AL11" s="45" t="s">
        <v>9</v>
      </c>
      <c r="AM11" s="47" t="s">
        <v>9</v>
      </c>
      <c r="AN11" s="45" t="s">
        <v>9</v>
      </c>
      <c r="AO11" s="47" t="s">
        <v>9</v>
      </c>
      <c r="AP11" s="45" t="s">
        <v>9</v>
      </c>
      <c r="AQ11" s="47" t="s">
        <v>9</v>
      </c>
      <c r="AR11" s="45" t="s">
        <v>9</v>
      </c>
      <c r="AS11" s="47" t="s">
        <v>9</v>
      </c>
    </row>
    <row r="12" spans="1:45" ht="7.3" customHeight="1" x14ac:dyDescent="0.4">
      <c r="A12" s="42">
        <v>12</v>
      </c>
      <c r="B12" s="52" t="s">
        <v>153</v>
      </c>
      <c r="C12" s="59" t="s">
        <v>114</v>
      </c>
      <c r="D12" s="45" t="s">
        <v>90</v>
      </c>
      <c r="E12" s="53" t="s">
        <v>160</v>
      </c>
      <c r="F12" s="45" t="s">
        <v>93</v>
      </c>
      <c r="G12" s="47">
        <v>3.5</v>
      </c>
      <c r="H12" s="45" t="s">
        <v>141</v>
      </c>
      <c r="I12" s="56">
        <v>15.6</v>
      </c>
      <c r="J12" s="45" t="s">
        <v>94</v>
      </c>
      <c r="K12" s="56">
        <v>125</v>
      </c>
      <c r="L12" s="57" t="s">
        <v>9</v>
      </c>
      <c r="M12" s="60" t="s">
        <v>9</v>
      </c>
      <c r="N12" s="54" t="s">
        <v>97</v>
      </c>
      <c r="O12" s="58" t="s">
        <v>142</v>
      </c>
      <c r="P12" s="45" t="s">
        <v>92</v>
      </c>
      <c r="Q12" s="47" t="s">
        <v>143</v>
      </c>
      <c r="R12" s="45" t="s">
        <v>144</v>
      </c>
      <c r="S12" s="47">
        <v>0.15</v>
      </c>
      <c r="T12" s="45" t="s">
        <v>145</v>
      </c>
      <c r="U12" s="47">
        <v>0.48</v>
      </c>
      <c r="V12" s="45" t="s">
        <v>146</v>
      </c>
      <c r="W12" s="47">
        <v>0.76</v>
      </c>
      <c r="X12" s="45" t="s">
        <v>148</v>
      </c>
      <c r="Y12" s="47">
        <v>0.86</v>
      </c>
      <c r="Z12" s="45" t="s">
        <v>149</v>
      </c>
      <c r="AA12" s="47">
        <v>1.08</v>
      </c>
      <c r="AB12" s="45" t="s">
        <v>150</v>
      </c>
      <c r="AC12" s="47">
        <v>1.03</v>
      </c>
      <c r="AD12" s="45" t="s">
        <v>147</v>
      </c>
      <c r="AE12" s="47">
        <v>0.8</v>
      </c>
      <c r="AF12" s="45" t="s">
        <v>9</v>
      </c>
      <c r="AG12" s="47" t="s">
        <v>9</v>
      </c>
      <c r="AH12" s="45" t="s">
        <v>9</v>
      </c>
      <c r="AI12" s="47" t="s">
        <v>9</v>
      </c>
      <c r="AJ12" s="45" t="s">
        <v>9</v>
      </c>
      <c r="AK12" s="47" t="s">
        <v>9</v>
      </c>
      <c r="AL12" s="45" t="s">
        <v>9</v>
      </c>
      <c r="AM12" s="47" t="s">
        <v>9</v>
      </c>
      <c r="AN12" s="45" t="s">
        <v>9</v>
      </c>
      <c r="AO12" s="47" t="s">
        <v>9</v>
      </c>
      <c r="AP12" s="45" t="s">
        <v>9</v>
      </c>
      <c r="AQ12" s="47" t="s">
        <v>9</v>
      </c>
      <c r="AR12" s="45" t="s">
        <v>9</v>
      </c>
      <c r="AS12" s="47" t="s">
        <v>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5EC8-1387-4A67-960C-C64BD1326958}">
  <dimension ref="A1:G2"/>
  <sheetViews>
    <sheetView zoomScale="190" zoomScaleNormal="190" workbookViewId="0">
      <pane ySplit="1" topLeftCell="A2" activePane="bottomLeft" state="frozen"/>
      <selection activeCell="B1" sqref="B1"/>
      <selection pane="bottomLeft" activeCell="C6" sqref="C6"/>
    </sheetView>
  </sheetViews>
  <sheetFormatPr defaultColWidth="9.07421875" defaultRowHeight="8.25" customHeight="1" x14ac:dyDescent="0.4"/>
  <cols>
    <col min="1" max="1" width="3.23046875" style="18" customWidth="1"/>
    <col min="2" max="2" width="6.3046875" style="17" customWidth="1"/>
    <col min="3" max="3" width="11.23046875" style="17" bestFit="1" customWidth="1"/>
    <col min="4" max="7" width="10.84375" style="17" bestFit="1" customWidth="1"/>
  </cols>
  <sheetData>
    <row r="1" spans="1:7" ht="28.2" customHeight="1" x14ac:dyDescent="0.4">
      <c r="A1" s="22">
        <v>0</v>
      </c>
      <c r="B1" s="19" t="s">
        <v>80</v>
      </c>
      <c r="C1" s="20" t="s">
        <v>81</v>
      </c>
      <c r="D1" s="20" t="s">
        <v>82</v>
      </c>
      <c r="E1" s="20" t="s">
        <v>82</v>
      </c>
      <c r="F1" s="20" t="s">
        <v>82</v>
      </c>
      <c r="G1" s="20" t="s">
        <v>82</v>
      </c>
    </row>
    <row r="2" spans="1:7" ht="8.25" customHeight="1" x14ac:dyDescent="0.4">
      <c r="A2" s="23">
        <v>2</v>
      </c>
      <c r="B2" s="21" t="s">
        <v>9</v>
      </c>
      <c r="C2" s="21" t="s">
        <v>9</v>
      </c>
      <c r="D2" s="21" t="s">
        <v>9</v>
      </c>
      <c r="E2" s="21" t="s">
        <v>9</v>
      </c>
      <c r="F2" s="21" t="s">
        <v>9</v>
      </c>
      <c r="G2" s="21" t="s">
        <v>9</v>
      </c>
    </row>
  </sheetData>
  <phoneticPr fontId="1" type="noConversion"/>
  <conditionalFormatting sqref="A1:G1 B3:G1048576 C2:G2">
    <cfRule type="containsText" dxfId="2" priority="5" operator="containsText" text="null">
      <formula>NOT(ISERROR(SEARCH("null",A1)))</formula>
    </cfRule>
  </conditionalFormatting>
  <conditionalFormatting sqref="B3:B1048576 A1:B1">
    <cfRule type="duplicateValues" dxfId="1" priority="6"/>
  </conditionalFormatting>
  <conditionalFormatting sqref="B3:B1048576 B1"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FatosIn</vt:lpstr>
      <vt:lpstr>Interop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Luis Menegotto</dc:creator>
  <dc:description/>
  <cp:lastModifiedBy>jlmenegotto@poli.ufrj.br</cp:lastModifiedBy>
  <cp:revision>26</cp:revision>
  <dcterms:created xsi:type="dcterms:W3CDTF">2024-12-02T13:09:25Z</dcterms:created>
  <dcterms:modified xsi:type="dcterms:W3CDTF">2025-09-15T13:11:31Z</dcterms:modified>
  <dc:language>pt-BR</dc:language>
</cp:coreProperties>
</file>