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4C59E14A-C5F7-4664-85C5-642BF5CC4783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4" l="1"/>
  <c r="W4" i="24"/>
  <c r="W5" i="24"/>
  <c r="W6" i="24"/>
  <c r="W7" i="24"/>
  <c r="W8" i="24"/>
  <c r="W9" i="24"/>
  <c r="W10" i="24"/>
  <c r="W11" i="24"/>
  <c r="W12" i="24"/>
  <c r="W13" i="24"/>
  <c r="U13" i="24"/>
  <c r="T13" i="24"/>
  <c r="S13" i="24"/>
  <c r="O13" i="24"/>
  <c r="N13" i="24"/>
  <c r="M13" i="24"/>
  <c r="L13" i="24"/>
  <c r="U12" i="24"/>
  <c r="T12" i="24"/>
  <c r="S12" i="24"/>
  <c r="O12" i="24"/>
  <c r="N12" i="24"/>
  <c r="M12" i="24"/>
  <c r="L12" i="24"/>
  <c r="U11" i="24"/>
  <c r="T11" i="24"/>
  <c r="S11" i="24"/>
  <c r="O11" i="24"/>
  <c r="N11" i="24"/>
  <c r="M11" i="24"/>
  <c r="L11" i="24"/>
  <c r="U10" i="24"/>
  <c r="T10" i="24"/>
  <c r="S10" i="24"/>
  <c r="O10" i="24"/>
  <c r="N10" i="24"/>
  <c r="M10" i="24"/>
  <c r="L10" i="24"/>
  <c r="U9" i="24"/>
  <c r="T9" i="24"/>
  <c r="S9" i="24"/>
  <c r="O9" i="24"/>
  <c r="N9" i="24"/>
  <c r="M9" i="24"/>
  <c r="L9" i="24"/>
  <c r="U8" i="24"/>
  <c r="T8" i="24"/>
  <c r="S8" i="24"/>
  <c r="O8" i="24"/>
  <c r="N8" i="24"/>
  <c r="M8" i="24"/>
  <c r="L8" i="24"/>
  <c r="U7" i="24"/>
  <c r="T7" i="24"/>
  <c r="S7" i="24"/>
  <c r="O7" i="24"/>
  <c r="N7" i="24"/>
  <c r="M7" i="24"/>
  <c r="L7" i="24"/>
  <c r="U6" i="24"/>
  <c r="T6" i="24"/>
  <c r="S6" i="24"/>
  <c r="O6" i="24"/>
  <c r="N6" i="24"/>
  <c r="M6" i="24"/>
  <c r="L6" i="24"/>
  <c r="U5" i="24"/>
  <c r="T5" i="24"/>
  <c r="S5" i="24"/>
  <c r="O5" i="24"/>
  <c r="N5" i="24"/>
  <c r="M5" i="24"/>
  <c r="L5" i="24"/>
  <c r="U4" i="24"/>
  <c r="T4" i="24"/>
  <c r="S4" i="24"/>
  <c r="O4" i="24"/>
  <c r="N4" i="24"/>
  <c r="M4" i="24"/>
  <c r="L4" i="24"/>
  <c r="U3" i="24"/>
  <c r="T3" i="24"/>
  <c r="S3" i="24"/>
  <c r="O3" i="24"/>
  <c r="N3" i="24"/>
  <c r="M3" i="24"/>
  <c r="L3" i="24"/>
  <c r="L2" i="24"/>
  <c r="M2" i="24"/>
  <c r="N2" i="24"/>
  <c r="O2" i="24"/>
  <c r="S2" i="24"/>
  <c r="T2" i="24"/>
  <c r="U2" i="24"/>
  <c r="W2" i="24"/>
  <c r="B6" i="27"/>
  <c r="B5" i="27"/>
</calcChain>
</file>

<file path=xl/sharedStrings.xml><?xml version="1.0" encoding="utf-8"?>
<sst xmlns="http://schemas.openxmlformats.org/spreadsheetml/2006/main" count="390" uniqueCount="134">
  <si>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</si>
  <si>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</si>
  <si>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</si>
  <si>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</si>
  <si>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</si>
  <si>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</si>
  <si>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</si>
  <si>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</si>
  <si>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</si>
  <si>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</si>
  <si>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</si>
  <si>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</si>
  <si>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</si>
  <si>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</si>
  <si>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</si>
  <si>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</si>
  <si>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</si>
  <si>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</si>
  <si>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</si>
  <si>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</si>
  <si>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</si>
  <si>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</si>
  <si>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</si>
  <si>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</si>
  <si>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</si>
  <si>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</si>
  <si>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</si>
  <si>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</si>
  <si>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</si>
  <si>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</si>
  <si>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</si>
  <si>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</si>
  <si>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</si>
  <si>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</si>
  <si>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</si>
  <si>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</si>
  <si>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</si>
  <si>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</si>
  <si>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</si>
  <si>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</si>
  <si>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</si>
  <si>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</si>
  <si>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</si>
  <si>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</si>
  <si>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</si>
  <si>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</si>
  <si>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</si>
  <si>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</si>
  <si>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</si>
  <si>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</si>
  <si>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</si>
  <si>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</si>
  <si>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</si>
  <si>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</si>
  <si>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</si>
  <si>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</si>
  <si>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</si>
  <si>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</si>
  <si>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</si>
  <si>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</si>
  <si>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</si>
  <si>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</si>
  <si>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</si>
  <si>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</si>
  <si>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</si>
  <si>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</si>
  <si>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</si>
  <si>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</si>
  <si>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</si>
  <si>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</si>
  <si>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</si>
  <si>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</si>
  <si>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</si>
  <si>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</si>
  <si>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</si>
  <si>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</si>
  <si>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</si>
  <si>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</si>
  <si>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</si>
  <si>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</si>
  <si>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</si>
  <si>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</si>
  <si>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</si>
  <si>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</si>
  <si>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</si>
  <si>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</si>
  <si>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</si>
  <si>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</si>
  <si>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</si>
  <si>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</si>
  <si>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</si>
  <si>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</si>
  <si>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</si>
  <si>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</si>
  <si>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</si>
  <si>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</si>
  <si>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</si>
  <si>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</si>
  <si>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</si>
  <si>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</si>
  <si>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</si>
  <si>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</si>
  <si>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</si>
  <si>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</si>
  <si>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</si>
  <si>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</si>
  <si>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</si>
  <si>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</si>
  <si>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</si>
  <si>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</si>
  <si>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</si>
  <si>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</si>
  <si>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</si>
  <si>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</si>
  <si>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</si>
  <si>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</si>
  <si>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</si>
  <si>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</si>
  <si>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</si>
  <si>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</si>
  <si>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</si>
  <si>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</si>
  <si>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</si>
  <si>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</si>
  <si>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</si>
  <si>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</si>
  <si>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</si>
  <si>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</si>
  <si>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</si>
  <si>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Norma</t>
  </si>
  <si>
    <t>SUS</t>
  </si>
  <si>
    <t>Classe</t>
  </si>
  <si>
    <t>Equivalente a</t>
  </si>
  <si>
    <t>SUS.Volume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</si>
</sst>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09375" defaultRowHeight="9.75" customHeight="1" x14ac:dyDescent="0.25"/>
  <cols>
    <col min="1" max="1" width="10.44140625" style="1" bestFit="1" customWidth="1"/>
    <col min="2" max="2" width="53.6640625" style="1" bestFit="1" customWidth="1"/>
    <col min="3" max="16384" width="9.109375" style="1"/>
  </cols>
  <sheetData>
    <row r="1" spans="1:2" s="14" customFormat="1" ht="16.5" customHeight="1" x14ac:dyDescent="0.3">
      <c r="A1" s="13" t="s">
        <v>48</v>
      </c>
      <c r="B1" s="13" t="s">
        <v>49</v>
      </c>
    </row>
    <row r="2" spans="1:2" ht="9.75" customHeight="1" x14ac:dyDescent="0.25">
      <c r="A2" s="15" t="s">
        <v>50</v>
      </c>
      <c r="B2" s="15" t="s">
        <v>51</v>
      </c>
    </row>
    <row r="3" spans="1:2" ht="9.75" customHeight="1" x14ac:dyDescent="0.25">
      <c r="A3" s="15" t="s">
        <v>52</v>
      </c>
      <c r="B3" s="16" t="s">
        <v>84</v>
      </c>
    </row>
    <row r="4" spans="1:2" ht="9.75" customHeight="1" x14ac:dyDescent="0.25">
      <c r="A4" s="15" t="s">
        <v>53</v>
      </c>
      <c r="B4" s="15" t="s">
        <v>25</v>
      </c>
    </row>
    <row r="5" spans="1:2" ht="9.75" customHeight="1" x14ac:dyDescent="0.25">
      <c r="A5" s="15" t="s">
        <v>54</v>
      </c>
      <c r="B5" s="15" t="str">
        <f>_xlfn.CONCAT(B4,"Prop")</f>
        <v>BIMProp</v>
      </c>
    </row>
    <row r="6" spans="1:2" ht="9.75" customHeight="1" x14ac:dyDescent="0.25">
      <c r="A6" s="15" t="s">
        <v>55</v>
      </c>
      <c r="B6" s="15" t="str">
        <f>_xlfn.CONCAT(B4,"Data")</f>
        <v>BIMData</v>
      </c>
    </row>
    <row r="7" spans="1:2" ht="9.75" customHeight="1" x14ac:dyDescent="0.25">
      <c r="A7" s="15" t="s">
        <v>56</v>
      </c>
      <c r="B7" s="15" t="s">
        <v>57</v>
      </c>
    </row>
    <row r="8" spans="1:2" ht="9.75" customHeight="1" x14ac:dyDescent="0.25">
      <c r="A8" s="15" t="s">
        <v>58</v>
      </c>
      <c r="B8" s="15" t="s">
        <v>59</v>
      </c>
    </row>
    <row r="9" spans="1:2" ht="9.75" customHeight="1" x14ac:dyDescent="0.25">
      <c r="A9" s="15" t="s">
        <v>60</v>
      </c>
      <c r="B9" s="15" t="s">
        <v>61</v>
      </c>
    </row>
    <row r="10" spans="1:2" ht="9.75" customHeight="1" x14ac:dyDescent="0.25">
      <c r="A10" s="15" t="s">
        <v>62</v>
      </c>
      <c r="B10" s="15" t="s">
        <v>63</v>
      </c>
    </row>
    <row r="11" spans="1:2" ht="9.75" customHeight="1" x14ac:dyDescent="0.25">
      <c r="A11" s="15" t="s">
        <v>64</v>
      </c>
      <c r="B11" s="15" t="s">
        <v>63</v>
      </c>
    </row>
    <row r="12" spans="1:2" ht="9.75" customHeight="1" x14ac:dyDescent="0.25">
      <c r="A12" s="15" t="s">
        <v>65</v>
      </c>
      <c r="B12" s="15" t="s">
        <v>63</v>
      </c>
    </row>
    <row r="13" spans="1:2" ht="9.75" customHeight="1" x14ac:dyDescent="0.25">
      <c r="A13" s="15" t="s">
        <v>66</v>
      </c>
      <c r="B13" s="17" t="s">
        <v>89</v>
      </c>
    </row>
    <row r="14" spans="1:2" ht="9.75" customHeight="1" x14ac:dyDescent="0.25">
      <c r="A14" s="15" t="s">
        <v>67</v>
      </c>
      <c r="B14" s="15" t="s">
        <v>63</v>
      </c>
    </row>
    <row r="15" spans="1:2" ht="9.75" customHeight="1" x14ac:dyDescent="0.25">
      <c r="A15" s="15" t="s">
        <v>68</v>
      </c>
      <c r="B15" s="15" t="s">
        <v>63</v>
      </c>
    </row>
    <row r="16" spans="1:2" ht="9.75" customHeight="1" x14ac:dyDescent="0.25">
      <c r="A16" s="15" t="s">
        <v>69</v>
      </c>
      <c r="B16" s="15" t="s">
        <v>63</v>
      </c>
    </row>
    <row r="17" spans="1:2" ht="9.75" customHeight="1" x14ac:dyDescent="0.25">
      <c r="A17" s="15" t="s">
        <v>70</v>
      </c>
      <c r="B17" s="16" t="s">
        <v>71</v>
      </c>
    </row>
    <row r="18" spans="1:2" ht="9.75" customHeight="1" x14ac:dyDescent="0.25">
      <c r="A18" s="15" t="s">
        <v>72</v>
      </c>
      <c r="B18" s="18">
        <v>45523.511111111111</v>
      </c>
    </row>
    <row r="19" spans="1:2" ht="9.75" customHeight="1" x14ac:dyDescent="0.25">
      <c r="A19" s="15" t="s">
        <v>73</v>
      </c>
      <c r="B19" s="15" t="s">
        <v>63</v>
      </c>
    </row>
    <row r="20" spans="1:2" ht="9.75" customHeight="1" x14ac:dyDescent="0.25">
      <c r="A20" s="15" t="s">
        <v>74</v>
      </c>
      <c r="B20" s="15" t="s">
        <v>75</v>
      </c>
    </row>
    <row r="21" spans="1:2" ht="9.75" customHeight="1" x14ac:dyDescent="0.25">
      <c r="A21" s="15" t="s">
        <v>76</v>
      </c>
      <c r="B21" s="15" t="s">
        <v>77</v>
      </c>
    </row>
    <row r="22" spans="1:2" ht="9.75" customHeight="1" x14ac:dyDescent="0.25">
      <c r="A22" s="17" t="s">
        <v>78</v>
      </c>
      <c r="B22" s="19" t="s">
        <v>79</v>
      </c>
    </row>
    <row r="23" spans="1:2" ht="9.75" customHeight="1" x14ac:dyDescent="0.25">
      <c r="A23" s="17" t="s">
        <v>80</v>
      </c>
      <c r="B23" s="19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tabSelected="1" zoomScale="235" zoomScaleNormal="235" workbookViewId="0">
      <selection activeCell="E15" sqref="E15"/>
    </sheetView>
  </sheetViews>
  <sheetFormatPr defaultColWidth="8.88671875" defaultRowHeight="10.95" customHeight="1" x14ac:dyDescent="0.25"/>
  <cols>
    <col min="1" max="1" width="2.109375" style="1" customWidth="1"/>
    <col min="2" max="2" width="5.109375" style="8" customWidth="1"/>
    <col min="3" max="3" width="10.33203125" style="1" customWidth="1"/>
    <col min="4" max="4" width="10.6640625" style="1" customWidth="1"/>
    <col min="5" max="5" width="10.109375" style="1" customWidth="1"/>
    <col min="6" max="6" width="13.109375" style="1" bestFit="1" customWidth="1"/>
    <col min="7" max="11" width="6.88671875" style="1" customWidth="1"/>
    <col min="12" max="12" width="9.44140625" style="8" customWidth="1"/>
    <col min="13" max="13" width="9.5546875" style="8" customWidth="1"/>
    <col min="14" max="14" width="9.44140625" style="8" customWidth="1"/>
    <col min="15" max="15" width="8.88671875" style="8" customWidth="1"/>
    <col min="16" max="16" width="28.44140625" style="1" customWidth="1"/>
    <col min="17" max="17" width="30" style="1" customWidth="1"/>
    <col min="18" max="18" width="4.109375" style="1" customWidth="1"/>
    <col min="19" max="19" width="9.109375" style="1" customWidth="1"/>
    <col min="20" max="20" width="9.6640625" style="1" customWidth="1"/>
    <col min="21" max="21" width="9.33203125" style="1" customWidth="1"/>
    <col min="22" max="22" width="11.109375" style="1" customWidth="1"/>
    <col min="23" max="23" width="6.44140625" style="1" bestFit="1" customWidth="1"/>
    <col min="24" max="16384" width="8.88671875" style="1"/>
  </cols>
  <sheetData>
    <row r="1" spans="1:23" s="3" customFormat="1" ht="48" customHeight="1" x14ac:dyDescent="0.3">
      <c r="A1" s="30" t="s">
        <v>47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6" t="s">
        <v>31</v>
      </c>
      <c r="H1" s="46" t="s">
        <v>32</v>
      </c>
      <c r="I1" s="46" t="s">
        <v>33</v>
      </c>
      <c r="J1" s="46" t="s">
        <v>34</v>
      </c>
      <c r="K1" s="46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100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</row>
    <row r="2" spans="1:23" s="8" customFormat="1" ht="7.2" customHeight="1" x14ac:dyDescent="0.25">
      <c r="A2" s="37">
        <v>2</v>
      </c>
      <c r="B2" s="48" t="s">
        <v>101</v>
      </c>
      <c r="C2" s="48" t="s">
        <v>129</v>
      </c>
      <c r="D2" s="48" t="s">
        <v>130</v>
      </c>
      <c r="E2" s="48" t="s">
        <v>14</v>
      </c>
      <c r="F2" s="49" t="s">
        <v>133</v>
      </c>
      <c r="G2" s="50" t="s">
        <v>1</v>
      </c>
      <c r="H2" s="50" t="s">
        <v>1</v>
      </c>
      <c r="I2" s="50" t="s">
        <v>1</v>
      </c>
      <c r="J2" s="50" t="s">
        <v>1</v>
      </c>
      <c r="K2" s="50" t="s">
        <v>1</v>
      </c>
      <c r="L2" s="38" t="str">
        <f t="shared" ref="L2:N13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3" si="1">F2</f>
        <v>SUS.Volume</v>
      </c>
      <c r="P2" s="38" t="s">
        <v>96</v>
      </c>
      <c r="Q2" s="38" t="s">
        <v>97</v>
      </c>
      <c r="R2" s="38" t="s">
        <v>46</v>
      </c>
      <c r="S2" s="41" t="str">
        <f t="shared" ref="S2:U13" si="2">SUBSTITUTE(C2, "_", " ")</f>
        <v>Norma</v>
      </c>
      <c r="T2" s="41" t="str">
        <f t="shared" si="2"/>
        <v>SUS</v>
      </c>
      <c r="U2" s="38" t="str">
        <f t="shared" si="2"/>
        <v>SomaSUS</v>
      </c>
      <c r="V2" s="41" t="s">
        <v>98</v>
      </c>
      <c r="W2" s="51" t="str">
        <f>CONCATENATE("Key.SUS",".",A2)</f>
        <v>Key.SUS.2</v>
      </c>
    </row>
    <row r="3" spans="1:23" ht="7.2" customHeight="1" x14ac:dyDescent="0.25">
      <c r="A3" s="37">
        <v>3</v>
      </c>
      <c r="B3" s="42" t="s">
        <v>101</v>
      </c>
      <c r="C3" s="42" t="s">
        <v>102</v>
      </c>
      <c r="D3" s="42" t="s">
        <v>103</v>
      </c>
      <c r="E3" s="42" t="s">
        <v>104</v>
      </c>
      <c r="F3" s="43" t="s">
        <v>105</v>
      </c>
      <c r="G3" s="47" t="s">
        <v>1</v>
      </c>
      <c r="H3" s="47" t="s">
        <v>1</v>
      </c>
      <c r="I3" s="47" t="s">
        <v>1</v>
      </c>
      <c r="J3" s="47" t="s">
        <v>1</v>
      </c>
      <c r="K3" s="47" t="s">
        <v>1</v>
      </c>
      <c r="L3" s="38" t="str">
        <f t="shared" si="0"/>
        <v>Funcional</v>
      </c>
      <c r="M3" s="38" t="str">
        <f t="shared" si="0"/>
        <v>Ocupação</v>
      </c>
      <c r="N3" s="38" t="str">
        <f t="shared" si="0"/>
        <v>Ambiente</v>
      </c>
      <c r="O3" s="38" t="str">
        <f t="shared" si="1"/>
        <v>SUS.Ambiente</v>
      </c>
      <c r="P3" s="38" t="s">
        <v>96</v>
      </c>
      <c r="Q3" s="38" t="s">
        <v>97</v>
      </c>
      <c r="R3" s="39" t="s">
        <v>46</v>
      </c>
      <c r="S3" s="40" t="str">
        <f t="shared" si="2"/>
        <v>Funcional</v>
      </c>
      <c r="T3" s="40" t="str">
        <f t="shared" si="2"/>
        <v>Ocupação</v>
      </c>
      <c r="U3" s="38" t="str">
        <f t="shared" si="2"/>
        <v>Ambiente</v>
      </c>
      <c r="V3" s="41" t="s">
        <v>98</v>
      </c>
      <c r="W3" s="51" t="str">
        <f t="shared" ref="W3:W13" si="3">CONCATENATE("Key.SUS",".",A3)</f>
        <v>Key.SUS.3</v>
      </c>
    </row>
    <row r="4" spans="1:23" ht="7.2" customHeight="1" x14ac:dyDescent="0.25">
      <c r="A4" s="37">
        <v>4</v>
      </c>
      <c r="B4" s="42" t="s">
        <v>101</v>
      </c>
      <c r="C4" s="42" t="s">
        <v>102</v>
      </c>
      <c r="D4" s="42" t="s">
        <v>103</v>
      </c>
      <c r="E4" s="42" t="s">
        <v>106</v>
      </c>
      <c r="F4" s="43" t="s">
        <v>107</v>
      </c>
      <c r="G4" s="47" t="s">
        <v>1</v>
      </c>
      <c r="H4" s="47" t="s">
        <v>1</v>
      </c>
      <c r="I4" s="47" t="s">
        <v>1</v>
      </c>
      <c r="J4" s="47" t="s">
        <v>1</v>
      </c>
      <c r="K4" s="47" t="s">
        <v>1</v>
      </c>
      <c r="L4" s="38" t="str">
        <f t="shared" si="0"/>
        <v>Funcional</v>
      </c>
      <c r="M4" s="38" t="str">
        <f t="shared" si="0"/>
        <v>Ocupação</v>
      </c>
      <c r="N4" s="38" t="str">
        <f t="shared" si="0"/>
        <v>Area</v>
      </c>
      <c r="O4" s="38" t="str">
        <f t="shared" si="1"/>
        <v>SUS.Area</v>
      </c>
      <c r="P4" s="38" t="s">
        <v>96</v>
      </c>
      <c r="Q4" s="38" t="s">
        <v>97</v>
      </c>
      <c r="R4" s="39" t="s">
        <v>46</v>
      </c>
      <c r="S4" s="40" t="str">
        <f t="shared" si="2"/>
        <v>Funcional</v>
      </c>
      <c r="T4" s="40" t="str">
        <f t="shared" si="2"/>
        <v>Ocupação</v>
      </c>
      <c r="U4" s="38" t="str">
        <f t="shared" si="2"/>
        <v>Area</v>
      </c>
      <c r="V4" s="41" t="s">
        <v>98</v>
      </c>
      <c r="W4" s="51" t="str">
        <f t="shared" si="3"/>
        <v>Key.SUS.4</v>
      </c>
    </row>
    <row r="5" spans="1:23" ht="7.2" customHeight="1" x14ac:dyDescent="0.25">
      <c r="A5" s="37">
        <v>5</v>
      </c>
      <c r="B5" s="42" t="s">
        <v>101</v>
      </c>
      <c r="C5" s="42" t="s">
        <v>102</v>
      </c>
      <c r="D5" s="42" t="s">
        <v>103</v>
      </c>
      <c r="E5" s="42" t="s">
        <v>108</v>
      </c>
      <c r="F5" s="43" t="s">
        <v>109</v>
      </c>
      <c r="G5" s="47" t="s">
        <v>1</v>
      </c>
      <c r="H5" s="47" t="s">
        <v>1</v>
      </c>
      <c r="I5" s="47" t="s">
        <v>1</v>
      </c>
      <c r="J5" s="47" t="s">
        <v>1</v>
      </c>
      <c r="K5" s="47" t="s">
        <v>1</v>
      </c>
      <c r="L5" s="38" t="str">
        <f t="shared" si="0"/>
        <v>Funcional</v>
      </c>
      <c r="M5" s="38" t="str">
        <f t="shared" si="0"/>
        <v>Ocupação</v>
      </c>
      <c r="N5" s="38" t="str">
        <f t="shared" si="0"/>
        <v>Espaço</v>
      </c>
      <c r="O5" s="38" t="str">
        <f t="shared" si="1"/>
        <v>SUS.Espaço</v>
      </c>
      <c r="P5" s="38" t="s">
        <v>96</v>
      </c>
      <c r="Q5" s="38" t="s">
        <v>97</v>
      </c>
      <c r="R5" s="39" t="s">
        <v>46</v>
      </c>
      <c r="S5" s="40" t="str">
        <f t="shared" si="2"/>
        <v>Funcional</v>
      </c>
      <c r="T5" s="40" t="str">
        <f t="shared" si="2"/>
        <v>Ocupação</v>
      </c>
      <c r="U5" s="38" t="str">
        <f t="shared" si="2"/>
        <v>Espaço</v>
      </c>
      <c r="V5" s="41" t="s">
        <v>98</v>
      </c>
      <c r="W5" s="51" t="str">
        <f t="shared" si="3"/>
        <v>Key.SUS.5</v>
      </c>
    </row>
    <row r="6" spans="1:23" ht="7.2" customHeight="1" x14ac:dyDescent="0.25">
      <c r="A6" s="37">
        <v>6</v>
      </c>
      <c r="B6" s="42" t="s">
        <v>101</v>
      </c>
      <c r="C6" s="42" t="s">
        <v>102</v>
      </c>
      <c r="D6" s="42" t="s">
        <v>103</v>
      </c>
      <c r="E6" s="42" t="s">
        <v>110</v>
      </c>
      <c r="F6" s="43" t="s">
        <v>111</v>
      </c>
      <c r="G6" s="47" t="s">
        <v>1</v>
      </c>
      <c r="H6" s="47" t="s">
        <v>1</v>
      </c>
      <c r="I6" s="47" t="s">
        <v>1</v>
      </c>
      <c r="J6" s="47" t="s">
        <v>1</v>
      </c>
      <c r="K6" s="47" t="s">
        <v>1</v>
      </c>
      <c r="L6" s="38" t="str">
        <f t="shared" si="0"/>
        <v>Funcional</v>
      </c>
      <c r="M6" s="38" t="str">
        <f t="shared" si="0"/>
        <v>Ocupação</v>
      </c>
      <c r="N6" s="38" t="str">
        <f t="shared" si="0"/>
        <v>Espaço.Livre</v>
      </c>
      <c r="O6" s="38" t="str">
        <f t="shared" si="1"/>
        <v>SUS.Espaço.Livre</v>
      </c>
      <c r="P6" s="38" t="s">
        <v>96</v>
      </c>
      <c r="Q6" s="38" t="s">
        <v>97</v>
      </c>
      <c r="R6" s="39" t="s">
        <v>46</v>
      </c>
      <c r="S6" s="40" t="str">
        <f t="shared" si="2"/>
        <v>Funcional</v>
      </c>
      <c r="T6" s="40" t="str">
        <f t="shared" si="2"/>
        <v>Ocupação</v>
      </c>
      <c r="U6" s="38" t="str">
        <f t="shared" si="2"/>
        <v>Espaço.Livre</v>
      </c>
      <c r="V6" s="41" t="s">
        <v>98</v>
      </c>
      <c r="W6" s="51" t="str">
        <f t="shared" si="3"/>
        <v>Key.SUS.6</v>
      </c>
    </row>
    <row r="7" spans="1:23" ht="7.2" customHeight="1" x14ac:dyDescent="0.25">
      <c r="A7" s="37">
        <v>7</v>
      </c>
      <c r="B7" s="42" t="s">
        <v>101</v>
      </c>
      <c r="C7" s="42" t="s">
        <v>102</v>
      </c>
      <c r="D7" s="42" t="s">
        <v>103</v>
      </c>
      <c r="E7" s="42" t="s">
        <v>112</v>
      </c>
      <c r="F7" s="43" t="s">
        <v>113</v>
      </c>
      <c r="G7" s="47" t="s">
        <v>1</v>
      </c>
      <c r="H7" s="47" t="s">
        <v>1</v>
      </c>
      <c r="I7" s="47" t="s">
        <v>1</v>
      </c>
      <c r="J7" s="47" t="s">
        <v>1</v>
      </c>
      <c r="K7" s="47" t="s">
        <v>1</v>
      </c>
      <c r="L7" s="38" t="str">
        <f t="shared" si="0"/>
        <v>Funcional</v>
      </c>
      <c r="M7" s="38" t="str">
        <f t="shared" si="0"/>
        <v>Ocupação</v>
      </c>
      <c r="N7" s="38" t="str">
        <f t="shared" si="0"/>
        <v>Esquema</v>
      </c>
      <c r="O7" s="38" t="str">
        <f t="shared" si="1"/>
        <v>SUS.Esquema</v>
      </c>
      <c r="P7" s="38" t="s">
        <v>96</v>
      </c>
      <c r="Q7" s="38" t="s">
        <v>97</v>
      </c>
      <c r="R7" s="39" t="s">
        <v>46</v>
      </c>
      <c r="S7" s="40" t="str">
        <f t="shared" si="2"/>
        <v>Funcional</v>
      </c>
      <c r="T7" s="40" t="str">
        <f t="shared" si="2"/>
        <v>Ocupação</v>
      </c>
      <c r="U7" s="38" t="str">
        <f t="shared" si="2"/>
        <v>Esquema</v>
      </c>
      <c r="V7" s="41" t="s">
        <v>98</v>
      </c>
      <c r="W7" s="51" t="str">
        <f t="shared" si="3"/>
        <v>Key.SUS.7</v>
      </c>
    </row>
    <row r="8" spans="1:23" ht="7.2" customHeight="1" x14ac:dyDescent="0.25">
      <c r="A8" s="37">
        <v>8</v>
      </c>
      <c r="B8" s="42" t="s">
        <v>101</v>
      </c>
      <c r="C8" s="42" t="s">
        <v>102</v>
      </c>
      <c r="D8" s="42" t="s">
        <v>103</v>
      </c>
      <c r="E8" s="42" t="s">
        <v>114</v>
      </c>
      <c r="F8" s="43" t="s">
        <v>115</v>
      </c>
      <c r="G8" s="47" t="s">
        <v>1</v>
      </c>
      <c r="H8" s="47" t="s">
        <v>1</v>
      </c>
      <c r="I8" s="47" t="s">
        <v>1</v>
      </c>
      <c r="J8" s="47" t="s">
        <v>1</v>
      </c>
      <c r="K8" s="47" t="s">
        <v>1</v>
      </c>
      <c r="L8" s="38" t="str">
        <f t="shared" si="0"/>
        <v>Funcional</v>
      </c>
      <c r="M8" s="38" t="str">
        <f t="shared" si="0"/>
        <v>Ocupação</v>
      </c>
      <c r="N8" s="38" t="str">
        <f t="shared" si="0"/>
        <v>Unidade.Funcional</v>
      </c>
      <c r="O8" s="38" t="str">
        <f t="shared" si="1"/>
        <v>SUS.Unidade.Funcional</v>
      </c>
      <c r="P8" s="38" t="s">
        <v>96</v>
      </c>
      <c r="Q8" s="38" t="s">
        <v>97</v>
      </c>
      <c r="R8" s="39" t="s">
        <v>46</v>
      </c>
      <c r="S8" s="40" t="str">
        <f t="shared" si="2"/>
        <v>Funcional</v>
      </c>
      <c r="T8" s="40" t="str">
        <f t="shared" si="2"/>
        <v>Ocupação</v>
      </c>
      <c r="U8" s="38" t="str">
        <f t="shared" si="2"/>
        <v>Unidade.Funcional</v>
      </c>
      <c r="V8" s="41" t="s">
        <v>98</v>
      </c>
      <c r="W8" s="51" t="str">
        <f t="shared" si="3"/>
        <v>Key.SUS.8</v>
      </c>
    </row>
    <row r="9" spans="1:23" ht="7.2" customHeight="1" x14ac:dyDescent="0.25">
      <c r="A9" s="37">
        <v>9</v>
      </c>
      <c r="B9" s="42" t="s">
        <v>101</v>
      </c>
      <c r="C9" s="42" t="s">
        <v>102</v>
      </c>
      <c r="D9" s="42" t="s">
        <v>103</v>
      </c>
      <c r="E9" s="42" t="s">
        <v>116</v>
      </c>
      <c r="F9" s="43" t="s">
        <v>117</v>
      </c>
      <c r="G9" s="47" t="s">
        <v>1</v>
      </c>
      <c r="H9" s="47" t="s">
        <v>1</v>
      </c>
      <c r="I9" s="47" t="s">
        <v>1</v>
      </c>
      <c r="J9" s="47" t="s">
        <v>1</v>
      </c>
      <c r="K9" s="47" t="s">
        <v>1</v>
      </c>
      <c r="L9" s="38" t="str">
        <f t="shared" si="0"/>
        <v>Funcional</v>
      </c>
      <c r="M9" s="38" t="str">
        <f t="shared" si="0"/>
        <v>Ocupação</v>
      </c>
      <c r="N9" s="38" t="str">
        <f t="shared" si="0"/>
        <v>Setor</v>
      </c>
      <c r="O9" s="38" t="str">
        <f t="shared" si="1"/>
        <v>SUS.Setor</v>
      </c>
      <c r="P9" s="38" t="s">
        <v>96</v>
      </c>
      <c r="Q9" s="38" t="s">
        <v>97</v>
      </c>
      <c r="R9" s="39" t="s">
        <v>46</v>
      </c>
      <c r="S9" s="40" t="str">
        <f t="shared" si="2"/>
        <v>Funcional</v>
      </c>
      <c r="T9" s="40" t="str">
        <f t="shared" si="2"/>
        <v>Ocupação</v>
      </c>
      <c r="U9" s="38" t="str">
        <f t="shared" si="2"/>
        <v>Setor</v>
      </c>
      <c r="V9" s="41" t="s">
        <v>98</v>
      </c>
      <c r="W9" s="51" t="str">
        <f t="shared" si="3"/>
        <v>Key.SUS.9</v>
      </c>
    </row>
    <row r="10" spans="1:23" ht="7.2" customHeight="1" x14ac:dyDescent="0.25">
      <c r="A10" s="37">
        <v>10</v>
      </c>
      <c r="B10" s="42" t="s">
        <v>101</v>
      </c>
      <c r="C10" s="42" t="s">
        <v>102</v>
      </c>
      <c r="D10" s="42" t="s">
        <v>103</v>
      </c>
      <c r="E10" s="42" t="s">
        <v>118</v>
      </c>
      <c r="F10" s="43" t="s">
        <v>119</v>
      </c>
      <c r="G10" s="47" t="s">
        <v>1</v>
      </c>
      <c r="H10" s="47" t="s">
        <v>1</v>
      </c>
      <c r="I10" s="47" t="s">
        <v>1</v>
      </c>
      <c r="J10" s="47" t="s">
        <v>1</v>
      </c>
      <c r="K10" s="47" t="s">
        <v>1</v>
      </c>
      <c r="L10" s="38" t="str">
        <f t="shared" si="0"/>
        <v>Funcional</v>
      </c>
      <c r="M10" s="38" t="str">
        <f t="shared" si="0"/>
        <v>Ocupação</v>
      </c>
      <c r="N10" s="38" t="str">
        <f t="shared" si="0"/>
        <v>Zoneamento</v>
      </c>
      <c r="O10" s="38" t="str">
        <f t="shared" si="1"/>
        <v>SUS.Zoneamento</v>
      </c>
      <c r="P10" s="38" t="s">
        <v>96</v>
      </c>
      <c r="Q10" s="38" t="s">
        <v>97</v>
      </c>
      <c r="R10" s="39" t="s">
        <v>46</v>
      </c>
      <c r="S10" s="40" t="str">
        <f t="shared" si="2"/>
        <v>Funcional</v>
      </c>
      <c r="T10" s="40" t="str">
        <f t="shared" si="2"/>
        <v>Ocupação</v>
      </c>
      <c r="U10" s="38" t="str">
        <f t="shared" si="2"/>
        <v>Zoneamento</v>
      </c>
      <c r="V10" s="41" t="s">
        <v>98</v>
      </c>
      <c r="W10" s="51" t="str">
        <f t="shared" si="3"/>
        <v>Key.SUS.10</v>
      </c>
    </row>
    <row r="11" spans="1:23" ht="7.2" customHeight="1" x14ac:dyDescent="0.25">
      <c r="A11" s="37">
        <v>11</v>
      </c>
      <c r="B11" s="42" t="s">
        <v>101</v>
      </c>
      <c r="C11" s="42" t="s">
        <v>120</v>
      </c>
      <c r="D11" s="42" t="s">
        <v>121</v>
      </c>
      <c r="E11" s="42" t="s">
        <v>122</v>
      </c>
      <c r="F11" s="43" t="s">
        <v>123</v>
      </c>
      <c r="G11" s="47" t="s">
        <v>1</v>
      </c>
      <c r="H11" s="47" t="s">
        <v>1</v>
      </c>
      <c r="I11" s="47" t="s">
        <v>1</v>
      </c>
      <c r="J11" s="47" t="s">
        <v>1</v>
      </c>
      <c r="K11" s="47" t="s">
        <v>1</v>
      </c>
      <c r="L11" s="38" t="str">
        <f t="shared" si="0"/>
        <v>Hospitalar</v>
      </c>
      <c r="M11" s="38" t="str">
        <f t="shared" si="0"/>
        <v>Equipamento.Saúde</v>
      </c>
      <c r="N11" s="38" t="str">
        <f t="shared" si="0"/>
        <v>Dispositivo.Médico</v>
      </c>
      <c r="O11" s="38" t="str">
        <f t="shared" si="1"/>
        <v>SUS.Equipamento</v>
      </c>
      <c r="P11" s="38" t="s">
        <v>96</v>
      </c>
      <c r="Q11" s="38" t="s">
        <v>97</v>
      </c>
      <c r="R11" s="39" t="s">
        <v>46</v>
      </c>
      <c r="S11" s="40" t="str">
        <f t="shared" si="2"/>
        <v>Hospitalar</v>
      </c>
      <c r="T11" s="40" t="str">
        <f t="shared" si="2"/>
        <v>Equipamento.Saúde</v>
      </c>
      <c r="U11" s="38" t="str">
        <f t="shared" si="2"/>
        <v>Dispositivo.Médico</v>
      </c>
      <c r="V11" s="41" t="s">
        <v>98</v>
      </c>
      <c r="W11" s="51" t="str">
        <f t="shared" si="3"/>
        <v>Key.SUS.11</v>
      </c>
    </row>
    <row r="12" spans="1:23" ht="7.2" customHeight="1" x14ac:dyDescent="0.25">
      <c r="A12" s="37">
        <v>12</v>
      </c>
      <c r="B12" s="42" t="s">
        <v>101</v>
      </c>
      <c r="C12" s="42" t="s">
        <v>120</v>
      </c>
      <c r="D12" s="42" t="s">
        <v>121</v>
      </c>
      <c r="E12" s="42" t="s">
        <v>122</v>
      </c>
      <c r="F12" s="43" t="s">
        <v>124</v>
      </c>
      <c r="G12" s="47" t="s">
        <v>1</v>
      </c>
      <c r="H12" s="47" t="s">
        <v>1</v>
      </c>
      <c r="I12" s="47" t="s">
        <v>1</v>
      </c>
      <c r="J12" s="47" t="s">
        <v>1</v>
      </c>
      <c r="K12" s="47" t="s">
        <v>1</v>
      </c>
      <c r="L12" s="38" t="str">
        <f t="shared" si="0"/>
        <v>Hospitalar</v>
      </c>
      <c r="M12" s="38" t="str">
        <f t="shared" si="0"/>
        <v>Equipamento.Saúde</v>
      </c>
      <c r="N12" s="38" t="str">
        <f t="shared" si="0"/>
        <v>Dispositivo.Médico</v>
      </c>
      <c r="O12" s="38" t="str">
        <f t="shared" si="1"/>
        <v>SUS.Dispositivo</v>
      </c>
      <c r="P12" s="38" t="s">
        <v>96</v>
      </c>
      <c r="Q12" s="38" t="s">
        <v>97</v>
      </c>
      <c r="R12" s="39" t="s">
        <v>46</v>
      </c>
      <c r="S12" s="40" t="str">
        <f t="shared" si="2"/>
        <v>Hospitalar</v>
      </c>
      <c r="T12" s="40" t="str">
        <f t="shared" si="2"/>
        <v>Equipamento.Saúde</v>
      </c>
      <c r="U12" s="38" t="str">
        <f t="shared" si="2"/>
        <v>Dispositivo.Médico</v>
      </c>
      <c r="V12" s="41" t="s">
        <v>98</v>
      </c>
      <c r="W12" s="51" t="str">
        <f t="shared" si="3"/>
        <v>Key.SUS.12</v>
      </c>
    </row>
    <row r="13" spans="1:23" ht="7.2" customHeight="1" x14ac:dyDescent="0.25">
      <c r="A13" s="37">
        <v>13</v>
      </c>
      <c r="B13" s="42" t="s">
        <v>101</v>
      </c>
      <c r="C13" s="42" t="s">
        <v>125</v>
      </c>
      <c r="D13" s="42" t="s">
        <v>126</v>
      </c>
      <c r="E13" s="42" t="s">
        <v>127</v>
      </c>
      <c r="F13" s="43" t="s">
        <v>128</v>
      </c>
      <c r="G13" s="47" t="s">
        <v>1</v>
      </c>
      <c r="H13" s="47" t="s">
        <v>1</v>
      </c>
      <c r="I13" s="47" t="s">
        <v>1</v>
      </c>
      <c r="J13" s="47" t="s">
        <v>1</v>
      </c>
      <c r="K13" s="47" t="s">
        <v>1</v>
      </c>
      <c r="L13" s="38" t="str">
        <f t="shared" si="0"/>
        <v>Arquitetura.Interior</v>
      </c>
      <c r="M13" s="38" t="str">
        <f t="shared" si="0"/>
        <v>Mobiliário</v>
      </c>
      <c r="N13" s="38" t="str">
        <f t="shared" si="0"/>
        <v>Mobília.Hospitalar</v>
      </c>
      <c r="O13" s="38" t="str">
        <f t="shared" si="1"/>
        <v>SUS.Mobília</v>
      </c>
      <c r="P13" s="38" t="s">
        <v>96</v>
      </c>
      <c r="Q13" s="38" t="s">
        <v>97</v>
      </c>
      <c r="R13" s="39" t="s">
        <v>46</v>
      </c>
      <c r="S13" s="40" t="str">
        <f t="shared" si="2"/>
        <v>Arquitetura.Interior</v>
      </c>
      <c r="T13" s="40" t="str">
        <f t="shared" si="2"/>
        <v>Mobiliário</v>
      </c>
      <c r="U13" s="38" t="str">
        <f t="shared" si="2"/>
        <v>Mobília.Hospitalar</v>
      </c>
      <c r="V13" s="41" t="s">
        <v>98</v>
      </c>
      <c r="W13" s="51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14:XFD1048576 A2 G2:XF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4140625" defaultRowHeight="7.95" customHeight="1" x14ac:dyDescent="0.15"/>
  <cols>
    <col min="1" max="1" width="2.5546875" style="6" bestFit="1" customWidth="1"/>
    <col min="2" max="4" width="6" style="7" customWidth="1"/>
    <col min="5" max="10" width="4.6640625" style="7" bestFit="1" customWidth="1"/>
    <col min="11" max="11" width="4.6640625" style="5" bestFit="1" customWidth="1"/>
    <col min="12" max="12" width="4.44140625" style="5" bestFit="1" customWidth="1"/>
    <col min="13" max="20" width="4.6640625" style="5" bestFit="1" customWidth="1"/>
    <col min="21" max="21" width="4" style="5" bestFit="1" customWidth="1"/>
    <col min="22" max="16384" width="5.44140625" style="5"/>
  </cols>
  <sheetData>
    <row r="1" spans="1:21" s="4" customFormat="1" ht="26.25" customHeight="1" x14ac:dyDescent="0.15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15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4" x14ac:dyDescent="0.3"/>
  <cols>
    <col min="1" max="1" width="3.33203125" customWidth="1"/>
    <col min="2" max="2" width="16.33203125" customWidth="1"/>
    <col min="3" max="3" width="19.44140625" customWidth="1"/>
  </cols>
  <sheetData>
    <row r="1" spans="1:3" x14ac:dyDescent="0.3">
      <c r="A1" s="9">
        <v>1</v>
      </c>
      <c r="B1" s="10" t="s">
        <v>131</v>
      </c>
      <c r="C1" s="10" t="s">
        <v>132</v>
      </c>
    </row>
    <row r="2" spans="1:3" x14ac:dyDescent="0.3">
      <c r="A2" s="11">
        <v>2</v>
      </c>
      <c r="B2" s="12" t="s">
        <v>1</v>
      </c>
      <c r="C2" s="12" t="s">
        <v>1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C6" sqref="C6"/>
    </sheetView>
  </sheetViews>
  <sheetFormatPr defaultRowHeight="9" customHeight="1" x14ac:dyDescent="0.3"/>
  <cols>
    <col min="1" max="1" width="2.5546875" bestFit="1" customWidth="1"/>
    <col min="2" max="2" width="6.44140625" customWidth="1"/>
    <col min="3" max="3" width="7.33203125" bestFit="1" customWidth="1"/>
    <col min="4" max="4" width="4.33203125" bestFit="1" customWidth="1"/>
    <col min="5" max="5" width="4.88671875" bestFit="1" customWidth="1"/>
    <col min="6" max="6" width="4.33203125" style="23" bestFit="1" customWidth="1"/>
    <col min="7" max="7" width="4.88671875" style="23" bestFit="1" customWidth="1"/>
    <col min="8" max="8" width="5.33203125" style="23" bestFit="1" customWidth="1"/>
    <col min="9" max="9" width="19.5546875" style="45" bestFit="1" customWidth="1"/>
    <col min="10" max="10" width="6" customWidth="1"/>
    <col min="11" max="11" width="51.44140625" customWidth="1"/>
    <col min="12" max="12" width="4.33203125" style="23" bestFit="1" customWidth="1"/>
    <col min="13" max="13" width="4.88671875" style="23" bestFit="1" customWidth="1"/>
    <col min="14" max="14" width="4.33203125" style="23" bestFit="1" customWidth="1"/>
    <col min="15" max="15" width="4.88671875" style="23" bestFit="1" customWidth="1"/>
    <col min="16" max="16" width="4.33203125" style="23" bestFit="1" customWidth="1"/>
    <col min="17" max="17" width="4.88671875" style="23" bestFit="1" customWidth="1"/>
    <col min="18" max="18" width="4.33203125" style="23" bestFit="1" customWidth="1"/>
    <col min="19" max="19" width="4.88671875" style="23" bestFit="1" customWidth="1"/>
    <col min="20" max="20" width="4.33203125" style="23" bestFit="1" customWidth="1"/>
    <col min="21" max="21" width="4.88671875" style="23" bestFit="1" customWidth="1"/>
    <col min="22" max="22" width="4.33203125" style="23" bestFit="1" customWidth="1"/>
    <col min="23" max="23" width="4.88671875" style="23" bestFit="1" customWidth="1"/>
  </cols>
  <sheetData>
    <row r="1" spans="1:23" ht="29.25" customHeight="1" x14ac:dyDescent="0.3">
      <c r="A1" s="20" t="s">
        <v>24</v>
      </c>
      <c r="B1" s="21" t="s">
        <v>82</v>
      </c>
      <c r="C1" s="21" t="s">
        <v>82</v>
      </c>
      <c r="D1" s="22" t="s">
        <v>83</v>
      </c>
      <c r="E1" s="22" t="s">
        <v>49</v>
      </c>
      <c r="F1" s="22" t="s">
        <v>83</v>
      </c>
      <c r="G1" s="22" t="s">
        <v>49</v>
      </c>
      <c r="H1" s="22" t="s">
        <v>83</v>
      </c>
      <c r="I1" s="21" t="s">
        <v>49</v>
      </c>
      <c r="J1" s="22" t="s">
        <v>82</v>
      </c>
      <c r="K1" s="21" t="s">
        <v>49</v>
      </c>
      <c r="L1" s="22" t="s">
        <v>83</v>
      </c>
      <c r="M1" s="22" t="s">
        <v>49</v>
      </c>
      <c r="N1" s="22" t="s">
        <v>83</v>
      </c>
      <c r="O1" s="22" t="s">
        <v>49</v>
      </c>
      <c r="P1" s="22" t="s">
        <v>83</v>
      </c>
      <c r="Q1" s="22" t="s">
        <v>49</v>
      </c>
      <c r="R1" s="22" t="s">
        <v>83</v>
      </c>
      <c r="S1" s="22" t="s">
        <v>49</v>
      </c>
      <c r="T1" s="22" t="s">
        <v>83</v>
      </c>
      <c r="U1" s="22" t="s">
        <v>49</v>
      </c>
      <c r="V1" s="22" t="s">
        <v>83</v>
      </c>
      <c r="W1" s="22" t="s">
        <v>49</v>
      </c>
    </row>
    <row r="2" spans="1:23" ht="9" customHeight="1" x14ac:dyDescent="0.3">
      <c r="A2" s="24">
        <v>2</v>
      </c>
      <c r="B2" s="25" t="s">
        <v>85</v>
      </c>
      <c r="C2" s="26" t="s">
        <v>133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94</v>
      </c>
      <c r="I2" s="44" t="s">
        <v>99</v>
      </c>
      <c r="J2" s="27" t="s">
        <v>95</v>
      </c>
      <c r="K2" s="29" t="s">
        <v>90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9" customHeight="1" x14ac:dyDescent="0.3">
      <c r="A3" s="24">
        <v>3</v>
      </c>
      <c r="B3" s="25" t="s">
        <v>86</v>
      </c>
      <c r="C3" s="26" t="s">
        <v>133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94</v>
      </c>
      <c r="I3" s="44" t="s">
        <v>99</v>
      </c>
      <c r="J3" s="27" t="s">
        <v>95</v>
      </c>
      <c r="K3" s="29" t="s">
        <v>91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9" customHeight="1" x14ac:dyDescent="0.3">
      <c r="A4" s="24">
        <v>4</v>
      </c>
      <c r="B4" s="25" t="s">
        <v>87</v>
      </c>
      <c r="C4" s="26" t="s">
        <v>133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94</v>
      </c>
      <c r="I4" s="44" t="s">
        <v>99</v>
      </c>
      <c r="J4" s="27" t="s">
        <v>95</v>
      </c>
      <c r="K4" s="29" t="s">
        <v>92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9" customHeight="1" x14ac:dyDescent="0.3">
      <c r="A5" s="24">
        <v>5</v>
      </c>
      <c r="B5" s="25" t="s">
        <v>88</v>
      </c>
      <c r="C5" s="26" t="s">
        <v>133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94</v>
      </c>
      <c r="I5" s="44" t="s">
        <v>99</v>
      </c>
      <c r="J5" s="27" t="s">
        <v>95</v>
      </c>
      <c r="K5" s="29" t="s">
        <v>93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2025-02-26T17:46:33Z</dcterms:modified>
</cp:coreProperties>
</file>