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F9643B59-721C-4E37-9B63-828436CD1803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3" l="1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4" i="9" l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E4" i="9"/>
  <c r="R4" i="9"/>
  <c r="B4" i="9"/>
  <c r="C4" i="9"/>
  <c r="V4" i="9" s="1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P30" i="23"/>
  <c r="P31" i="23"/>
  <c r="P32" i="23"/>
  <c r="O32" i="23"/>
  <c r="N32" i="23"/>
  <c r="M32" i="23"/>
  <c r="L32" i="23"/>
  <c r="S4" i="9" l="1"/>
  <c r="U4" i="9"/>
  <c r="C36" i="9"/>
  <c r="V36" i="9" s="1"/>
  <c r="C15" i="9"/>
  <c r="S15" i="9" s="1"/>
  <c r="C9" i="9"/>
  <c r="V9" i="9" s="1"/>
  <c r="E17" i="9"/>
  <c r="B17" i="9" s="1"/>
  <c r="E13" i="9"/>
  <c r="B13" i="9" s="1"/>
  <c r="E18" i="9"/>
  <c r="B18" i="9" s="1"/>
  <c r="C18" i="9"/>
  <c r="V18" i="9" s="1"/>
  <c r="C17" i="9"/>
  <c r="V17" i="9" s="1"/>
  <c r="E16" i="9"/>
  <c r="B16" i="9" s="1"/>
  <c r="C16" i="9"/>
  <c r="V16" i="9" s="1"/>
  <c r="E14" i="9"/>
  <c r="E15" i="9" s="1"/>
  <c r="B15" i="9" s="1"/>
  <c r="C14" i="9"/>
  <c r="V14" i="9" s="1"/>
  <c r="C13" i="9"/>
  <c r="V13" i="9" s="1"/>
  <c r="C12" i="9"/>
  <c r="U12" i="9" s="1"/>
  <c r="E20" i="9"/>
  <c r="C19" i="9"/>
  <c r="U19" i="9" s="1"/>
  <c r="B14" i="9" l="1"/>
  <c r="S36" i="9"/>
  <c r="U36" i="9"/>
  <c r="U15" i="9"/>
  <c r="V15" i="9"/>
  <c r="U13" i="9"/>
  <c r="S9" i="9"/>
  <c r="U9" i="9"/>
  <c r="U17" i="9"/>
  <c r="S17" i="9"/>
  <c r="S14" i="9"/>
  <c r="S13" i="9"/>
  <c r="U14" i="9"/>
  <c r="S16" i="9"/>
  <c r="U16" i="9"/>
  <c r="S18" i="9"/>
  <c r="U18" i="9"/>
  <c r="V12" i="9"/>
  <c r="S12" i="9"/>
  <c r="V19" i="9"/>
  <c r="S19" i="9"/>
  <c r="E35" i="9" l="1"/>
  <c r="E36" i="9" s="1"/>
  <c r="C24" i="9"/>
  <c r="V24" i="9" s="1"/>
  <c r="C25" i="9"/>
  <c r="V25" i="9" s="1"/>
  <c r="B36" i="9" l="1"/>
  <c r="E37" i="9"/>
  <c r="S24" i="9"/>
  <c r="U24" i="9"/>
  <c r="S25" i="9"/>
  <c r="U25" i="9"/>
  <c r="C40" i="9" l="1"/>
  <c r="S40" i="9" s="1"/>
  <c r="E39" i="9"/>
  <c r="B39" i="9" s="1"/>
  <c r="E38" i="9"/>
  <c r="B38" i="9" s="1"/>
  <c r="C39" i="9"/>
  <c r="S39" i="9" s="1"/>
  <c r="C38" i="9"/>
  <c r="S38" i="9" s="1"/>
  <c r="E34" i="9"/>
  <c r="B34" i="9" s="1"/>
  <c r="C34" i="9"/>
  <c r="S34" i="9" s="1"/>
  <c r="E52" i="9"/>
  <c r="B52" i="9" s="1"/>
  <c r="E49" i="9"/>
  <c r="B49" i="9" s="1"/>
  <c r="E41" i="9"/>
  <c r="B41" i="9" s="1"/>
  <c r="C31" i="9"/>
  <c r="S31" i="9" s="1"/>
  <c r="C32" i="9"/>
  <c r="V32" i="9" s="1"/>
  <c r="C33" i="9"/>
  <c r="S33" i="9" s="1"/>
  <c r="E28" i="9"/>
  <c r="C27" i="9"/>
  <c r="V27" i="9" s="1"/>
  <c r="C56" i="9"/>
  <c r="S56" i="9" s="1"/>
  <c r="C55" i="9"/>
  <c r="S55" i="9" s="1"/>
  <c r="C54" i="9"/>
  <c r="S54" i="9" s="1"/>
  <c r="E53" i="9"/>
  <c r="C53" i="9"/>
  <c r="S53" i="9" s="1"/>
  <c r="C52" i="9"/>
  <c r="U52" i="9" s="1"/>
  <c r="C35" i="9"/>
  <c r="U35" i="9" s="1"/>
  <c r="C37" i="9"/>
  <c r="S37" i="9" s="1"/>
  <c r="C30" i="9"/>
  <c r="V30" i="9" s="1"/>
  <c r="C51" i="9"/>
  <c r="V51" i="9" s="1"/>
  <c r="C50" i="9"/>
  <c r="S50" i="9" s="1"/>
  <c r="E50" i="9"/>
  <c r="E51" i="9" s="1"/>
  <c r="C49" i="9"/>
  <c r="V49" i="9" s="1"/>
  <c r="C43" i="9"/>
  <c r="S43" i="9" s="1"/>
  <c r="C44" i="9"/>
  <c r="U44" i="9" s="1"/>
  <c r="C45" i="9"/>
  <c r="S45" i="9" s="1"/>
  <c r="C46" i="9"/>
  <c r="U46" i="9" s="1"/>
  <c r="C47" i="9"/>
  <c r="S47" i="9" s="1"/>
  <c r="C48" i="9"/>
  <c r="S48" i="9" s="1"/>
  <c r="E42" i="9"/>
  <c r="C42" i="9"/>
  <c r="S42" i="9" s="1"/>
  <c r="C41" i="9"/>
  <c r="V41" i="9" s="1"/>
  <c r="B42" i="9" l="1"/>
  <c r="E43" i="9"/>
  <c r="E44" i="9" s="1"/>
  <c r="E45" i="9" s="1"/>
  <c r="E46" i="9" s="1"/>
  <c r="E47" i="9" s="1"/>
  <c r="E48" i="9" s="1"/>
  <c r="B53" i="9"/>
  <c r="E54" i="9"/>
  <c r="E55" i="9" s="1"/>
  <c r="E56" i="9" s="1"/>
  <c r="S35" i="9"/>
  <c r="V54" i="9"/>
  <c r="S49" i="9"/>
  <c r="V46" i="9"/>
  <c r="V34" i="9"/>
  <c r="S44" i="9"/>
  <c r="U32" i="9"/>
  <c r="S32" i="9"/>
  <c r="E40" i="9"/>
  <c r="B40" i="9" s="1"/>
  <c r="V43" i="9"/>
  <c r="U41" i="9"/>
  <c r="S41" i="9"/>
  <c r="U54" i="9"/>
  <c r="V38" i="9"/>
  <c r="U49" i="9"/>
  <c r="U38" i="9"/>
  <c r="S52" i="9"/>
  <c r="V56" i="9"/>
  <c r="U51" i="9"/>
  <c r="V48" i="9"/>
  <c r="S46" i="9"/>
  <c r="U43" i="9"/>
  <c r="V40" i="9"/>
  <c r="U34" i="9"/>
  <c r="U56" i="9"/>
  <c r="V53" i="9"/>
  <c r="S51" i="9"/>
  <c r="U48" i="9"/>
  <c r="V45" i="9"/>
  <c r="U40" i="9"/>
  <c r="V37" i="9"/>
  <c r="V31" i="9"/>
  <c r="U53" i="9"/>
  <c r="V50" i="9"/>
  <c r="U45" i="9"/>
  <c r="V42" i="9"/>
  <c r="U37" i="9"/>
  <c r="V33" i="9"/>
  <c r="U31" i="9"/>
  <c r="V55" i="9"/>
  <c r="U50" i="9"/>
  <c r="V47" i="9"/>
  <c r="U42" i="9"/>
  <c r="V39" i="9"/>
  <c r="U33" i="9"/>
  <c r="U55" i="9"/>
  <c r="V52" i="9"/>
  <c r="U47" i="9"/>
  <c r="V44" i="9"/>
  <c r="U39" i="9"/>
  <c r="V35" i="9"/>
  <c r="S27" i="9"/>
  <c r="U27" i="9"/>
  <c r="B54" i="9"/>
  <c r="B50" i="9"/>
  <c r="S30" i="9"/>
  <c r="U30" i="9"/>
  <c r="B51" i="9"/>
  <c r="B43" i="9" l="1"/>
  <c r="B55" i="9" l="1"/>
  <c r="B56" i="9"/>
  <c r="B44" i="9"/>
  <c r="B45" i="9" l="1"/>
  <c r="B46" i="9" l="1"/>
  <c r="B48" i="9" l="1"/>
  <c r="B47" i="9"/>
  <c r="B28" i="9" l="1"/>
  <c r="E29" i="9"/>
  <c r="E30" i="9" s="1"/>
  <c r="E31" i="9" s="1"/>
  <c r="E32" i="9" s="1"/>
  <c r="E33" i="9" s="1"/>
  <c r="C29" i="9"/>
  <c r="V29" i="9" s="1"/>
  <c r="C28" i="9"/>
  <c r="S28" i="9" s="1"/>
  <c r="P28" i="23"/>
  <c r="O28" i="23"/>
  <c r="N28" i="23"/>
  <c r="M28" i="23"/>
  <c r="L28" i="23"/>
  <c r="L10" i="23"/>
  <c r="M10" i="23"/>
  <c r="N10" i="23"/>
  <c r="O10" i="23"/>
  <c r="P10" i="23"/>
  <c r="L11" i="23"/>
  <c r="M11" i="23"/>
  <c r="N11" i="23"/>
  <c r="O11" i="23"/>
  <c r="P11" i="23"/>
  <c r="P12" i="23"/>
  <c r="O12" i="23"/>
  <c r="N12" i="23"/>
  <c r="M12" i="23"/>
  <c r="L12" i="23"/>
  <c r="O30" i="23"/>
  <c r="N30" i="23"/>
  <c r="M30" i="23"/>
  <c r="L30" i="23"/>
  <c r="P29" i="23"/>
  <c r="O29" i="23"/>
  <c r="N29" i="23"/>
  <c r="M29" i="23"/>
  <c r="L29" i="23"/>
  <c r="L31" i="23"/>
  <c r="M31" i="23"/>
  <c r="N31" i="23"/>
  <c r="O31" i="23"/>
  <c r="P9" i="23"/>
  <c r="O9" i="23"/>
  <c r="N9" i="23"/>
  <c r="M9" i="23"/>
  <c r="L9" i="23"/>
  <c r="P8" i="23"/>
  <c r="O8" i="23"/>
  <c r="N8" i="23"/>
  <c r="M8" i="23"/>
  <c r="L8" i="23"/>
  <c r="P7" i="23"/>
  <c r="O7" i="23"/>
  <c r="N7" i="23"/>
  <c r="M7" i="23"/>
  <c r="L7" i="23"/>
  <c r="P6" i="23"/>
  <c r="O6" i="23"/>
  <c r="N6" i="23"/>
  <c r="M6" i="23"/>
  <c r="L6" i="23"/>
  <c r="P5" i="23"/>
  <c r="O5" i="23"/>
  <c r="N5" i="23"/>
  <c r="M5" i="23"/>
  <c r="L5" i="23"/>
  <c r="P4" i="23"/>
  <c r="O4" i="23"/>
  <c r="N4" i="23"/>
  <c r="M4" i="23"/>
  <c r="L4" i="23"/>
  <c r="P3" i="23"/>
  <c r="O3" i="23"/>
  <c r="N3" i="23"/>
  <c r="M3" i="23"/>
  <c r="L3" i="23"/>
  <c r="U2" i="23"/>
  <c r="P2" i="23"/>
  <c r="O2" i="23"/>
  <c r="N2" i="23"/>
  <c r="M2" i="23"/>
  <c r="L2" i="23"/>
  <c r="P13" i="23"/>
  <c r="O13" i="23"/>
  <c r="N13" i="23"/>
  <c r="M13" i="23"/>
  <c r="L13" i="23"/>
  <c r="B29" i="9" l="1"/>
  <c r="S29" i="9"/>
  <c r="U29" i="9"/>
  <c r="U28" i="9"/>
  <c r="V28" i="9"/>
  <c r="B31" i="9" l="1"/>
  <c r="B30" i="9"/>
  <c r="P15" i="23"/>
  <c r="O15" i="23"/>
  <c r="N15" i="23"/>
  <c r="M15" i="23"/>
  <c r="L15" i="23"/>
  <c r="P21" i="23"/>
  <c r="O21" i="23"/>
  <c r="N21" i="23"/>
  <c r="M21" i="23"/>
  <c r="L21" i="23"/>
  <c r="P22" i="23"/>
  <c r="O22" i="23"/>
  <c r="N22" i="23"/>
  <c r="M22" i="23"/>
  <c r="L22" i="23"/>
  <c r="P16" i="23"/>
  <c r="O16" i="23"/>
  <c r="N16" i="23"/>
  <c r="M16" i="23"/>
  <c r="L16" i="23"/>
  <c r="P24" i="23"/>
  <c r="O24" i="23"/>
  <c r="N24" i="23"/>
  <c r="M24" i="23"/>
  <c r="L24" i="23"/>
  <c r="P23" i="23"/>
  <c r="O23" i="23"/>
  <c r="N23" i="23"/>
  <c r="M23" i="23"/>
  <c r="L23" i="23"/>
  <c r="B33" i="9" l="1"/>
  <c r="B32" i="9"/>
  <c r="B35" i="9"/>
  <c r="B37" i="9" l="1"/>
  <c r="P27" i="23"/>
  <c r="O27" i="23"/>
  <c r="N27" i="23"/>
  <c r="M27" i="23"/>
  <c r="L27" i="23"/>
  <c r="P17" i="23"/>
  <c r="O17" i="23"/>
  <c r="N17" i="23"/>
  <c r="M17" i="23"/>
  <c r="L17" i="23"/>
  <c r="P26" i="23"/>
  <c r="O26" i="23"/>
  <c r="N26" i="23"/>
  <c r="M26" i="23"/>
  <c r="L26" i="23"/>
  <c r="P25" i="23"/>
  <c r="O25" i="23"/>
  <c r="N25" i="23"/>
  <c r="M25" i="23"/>
  <c r="L25" i="23"/>
  <c r="P20" i="23"/>
  <c r="O20" i="23"/>
  <c r="N20" i="23"/>
  <c r="M20" i="23"/>
  <c r="L20" i="23"/>
  <c r="P19" i="23"/>
  <c r="O19" i="23"/>
  <c r="N19" i="23"/>
  <c r="M19" i="23"/>
  <c r="L19" i="23"/>
  <c r="P18" i="23"/>
  <c r="O18" i="23"/>
  <c r="N18" i="23"/>
  <c r="M18" i="23"/>
  <c r="L18" i="23"/>
  <c r="E5" i="9"/>
  <c r="C11" i="9" l="1"/>
  <c r="V11" i="9" s="1"/>
  <c r="C5" i="9"/>
  <c r="V5" i="9" s="1"/>
  <c r="B5" i="9"/>
  <c r="E3" i="9"/>
  <c r="B3" i="9" s="1"/>
  <c r="C3" i="9"/>
  <c r="V3" i="9" s="1"/>
  <c r="P3" i="9"/>
  <c r="Q3" i="9"/>
  <c r="R3" i="9" l="1"/>
  <c r="S11" i="9"/>
  <c r="U11" i="9"/>
  <c r="S5" i="9"/>
  <c r="S3" i="9"/>
  <c r="U5" i="9"/>
  <c r="U3" i="9"/>
  <c r="R5" i="9" l="1"/>
  <c r="C10" i="9"/>
  <c r="V10" i="9" s="1"/>
  <c r="E21" i="9"/>
  <c r="B21" i="9" s="1"/>
  <c r="C8" i="9"/>
  <c r="U8" i="9" s="1"/>
  <c r="E7" i="9"/>
  <c r="E12" i="9" s="1"/>
  <c r="B12" i="9" s="1"/>
  <c r="C7" i="9"/>
  <c r="U7" i="9" s="1"/>
  <c r="B20" i="9"/>
  <c r="C20" i="9"/>
  <c r="V20" i="9" s="1"/>
  <c r="C26" i="9"/>
  <c r="S26" i="9" s="1"/>
  <c r="C23" i="9"/>
  <c r="V23" i="9" s="1"/>
  <c r="C21" i="9"/>
  <c r="U21" i="9" s="1"/>
  <c r="C22" i="9"/>
  <c r="R9" i="9" l="1"/>
  <c r="B7" i="9"/>
  <c r="E11" i="9"/>
  <c r="B11" i="9" s="1"/>
  <c r="E10" i="9"/>
  <c r="B10" i="9" s="1"/>
  <c r="S10" i="9"/>
  <c r="U10" i="9"/>
  <c r="S8" i="9"/>
  <c r="E8" i="9"/>
  <c r="E9" i="9" s="1"/>
  <c r="B9" i="9" s="1"/>
  <c r="V8" i="9"/>
  <c r="S7" i="9"/>
  <c r="V7" i="9"/>
  <c r="S20" i="9"/>
  <c r="U20" i="9"/>
  <c r="U26" i="9"/>
  <c r="V26" i="9"/>
  <c r="S23" i="9"/>
  <c r="U23" i="9"/>
  <c r="E22" i="9"/>
  <c r="S21" i="9"/>
  <c r="V21" i="9"/>
  <c r="R11" i="9" l="1"/>
  <c r="E23" i="9"/>
  <c r="B23" i="9" s="1"/>
  <c r="E25" i="9"/>
  <c r="B25" i="9" s="1"/>
  <c r="B8" i="9"/>
  <c r="B22" i="9"/>
  <c r="R12" i="9" l="1"/>
  <c r="E26" i="9"/>
  <c r="B26" i="9" s="1"/>
  <c r="E24" i="9"/>
  <c r="B24" i="9" s="1"/>
  <c r="R13" i="9" l="1"/>
  <c r="O14" i="23"/>
  <c r="P14" i="23"/>
  <c r="N14" i="23"/>
  <c r="L14" i="23"/>
  <c r="M14" i="23"/>
  <c r="R15" i="9" l="1"/>
  <c r="R14" i="9"/>
  <c r="R10" i="9"/>
  <c r="R7" i="9"/>
  <c r="E6" i="9"/>
  <c r="U22" i="9"/>
  <c r="R16" i="9" l="1"/>
  <c r="R8" i="9"/>
  <c r="S22" i="9"/>
  <c r="V22" i="9"/>
  <c r="R17" i="9" l="1"/>
  <c r="C2" i="9"/>
  <c r="C6" i="9"/>
  <c r="B6" i="9"/>
  <c r="R18" i="9" l="1"/>
  <c r="U6" i="9"/>
  <c r="V6" i="9"/>
  <c r="R19" i="9" l="1"/>
  <c r="R2" i="9"/>
  <c r="U2" i="9"/>
  <c r="R20" i="9" l="1"/>
  <c r="R6" i="9"/>
  <c r="S6" i="9"/>
  <c r="V2" i="9"/>
  <c r="S2" i="9"/>
  <c r="R21" i="9" l="1"/>
  <c r="R22" i="9" l="1"/>
  <c r="R23" i="9" l="1"/>
  <c r="R24" i="9" l="1"/>
  <c r="R25" i="9" l="1"/>
  <c r="R26" i="9" l="1"/>
  <c r="R27" i="9" l="1"/>
  <c r="R28" i="9" l="1"/>
  <c r="R29" i="9" l="1"/>
  <c r="R30" i="9" l="1"/>
  <c r="R31" i="9" l="1"/>
  <c r="R32" i="9" l="1"/>
  <c r="R33" i="9" l="1"/>
  <c r="R34" i="9" l="1"/>
  <c r="R36" i="9" l="1"/>
  <c r="R35" i="9"/>
  <c r="R37" i="9" l="1"/>
  <c r="R38" i="9" l="1"/>
  <c r="R39" i="9" l="1"/>
  <c r="R40" i="9" l="1"/>
  <c r="R41" i="9" l="1"/>
  <c r="R42" i="9" l="1"/>
  <c r="R43" i="9" l="1"/>
  <c r="R44" i="9" l="1"/>
  <c r="R45" i="9" l="1"/>
  <c r="R46" i="9" l="1"/>
  <c r="R47" i="9" l="1"/>
  <c r="R48" i="9" l="1"/>
  <c r="R49" i="9" l="1"/>
  <c r="R50" i="9" l="1"/>
  <c r="R51" i="9" l="1"/>
  <c r="R52" i="9" l="1"/>
  <c r="R53" i="9" l="1"/>
  <c r="R54" i="9" l="1"/>
  <c r="R56" i="9" l="1"/>
  <c r="R55" i="9"/>
</calcChain>
</file>

<file path=xl/sharedStrings.xml><?xml version="1.0" encoding="utf-8"?>
<sst xmlns="http://schemas.openxmlformats.org/spreadsheetml/2006/main" count="1177" uniqueCount="178">
  <si>
    <t>xsd:string</t>
  </si>
  <si>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</si>
  <si>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</si>
  <si>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</si>
  <si>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</si>
  <si>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</si>
  <si>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</si>
  <si>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</si>
  <si>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</si>
  <si>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</si>
  <si>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</si>
  <si>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</si>
  <si>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</si>
  <si>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</si>
  <si>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</si>
  <si>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</si>
  <si>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</si>
  <si>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</si>
  <si>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</si>
  <si>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</si>
  <si>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</si>
  <si>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</si>
  <si>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</si>
  <si>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</si>
  <si>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</si>
  <si>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</si>
  <si>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</si>
  <si>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</si>
  <si>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</si>
  <si>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</si>
  <si>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</si>
  <si>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</si>
  <si>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</si>
  <si>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</si>
  <si>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</si>
  <si>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</si>
  <si>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</si>
  <si>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</si>
  <si>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</si>
  <si>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</si>
  <si>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</si>
  <si>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</si>
  <si>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</si>
  <si>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</si>
  <si>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</si>
  <si>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</si>
  <si>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</si>
  <si>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</si>
  <si>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tem.descrição</t>
  </si>
  <si>
    <t>BIM</t>
  </si>
  <si>
    <t>é.tema</t>
  </si>
  <si>
    <t>Funcional</t>
  </si>
  <si>
    <t>de.ambientes</t>
  </si>
  <si>
    <t>tem.código</t>
  </si>
  <si>
    <t>tem.nome</t>
  </si>
  <si>
    <t>tem.zona</t>
  </si>
  <si>
    <t>é.dentro.de</t>
  </si>
  <si>
    <t>é.parte.de</t>
  </si>
  <si>
    <t>Espacial</t>
  </si>
  <si>
    <t>identificação</t>
  </si>
  <si>
    <t>localização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</si>
  <si>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</si>
  <si>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</si>
  <si>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</si>
  <si>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</si>
  <si>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</si>
  <si>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</si>
  <si>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</si>
  <si>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</si>
  <si>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</si>
  <si>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</si>
  <si>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</si>
  <si>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</si>
  <si>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</si>
  <si>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</si>
  <si>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</si>
  <si>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</si>
  <si>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</si>
  <si>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</si>
  <si>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</si>
  <si>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</si>
  <si>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</si>
  <si>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</si>
  <si>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</si>
  <si>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</si>
  <si>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</si>
  <si>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</si>
  <si>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</si>
  <si>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</si>
  <si>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</si>
  <si>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</si>
  <si>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</si>
  <si>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</si>
  <si>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</si>
  <si>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</si>
  <si>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</si>
  <si>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</si>
  <si>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</si>
  <si>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</si>
  <si>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</si>
  <si>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</si>
  <si>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</si>
  <si>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</si>
  <si>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</si>
  <si>
    <t>conjunto</t>
  </si>
  <si>
    <t>tem.elevadores</t>
  </si>
  <si>
    <t>Núcleos</t>
  </si>
  <si>
    <t>Núcleos and ( tem.elevadores max 5 )</t>
  </si>
  <si>
    <t>Elevadores5</t>
  </si>
  <si>
    <t>Elevadores2</t>
  </si>
  <si>
    <t>Núcleos and ( tem.elevadores max 2 )</t>
  </si>
  <si>
    <t>Ducha</t>
  </si>
  <si>
    <t>Bebedoudo</t>
  </si>
  <si>
    <t>blindagem</t>
  </si>
  <si>
    <t>usa.vácuo.clínico</t>
  </si>
  <si>
    <t>usa.oxigênio</t>
  </si>
  <si>
    <t>usa.óxido.nitroso</t>
  </si>
  <si>
    <t>usa.bancada.seca</t>
  </si>
  <si>
    <t>usa.bancada.úmida</t>
  </si>
  <si>
    <t>usa.gás</t>
  </si>
  <si>
    <t>usa.ar.medicinal</t>
  </si>
  <si>
    <t>usa.ar.industrial</t>
  </si>
  <si>
    <t>usa.ar.sintético</t>
  </si>
  <si>
    <t>iluminamento</t>
  </si>
  <si>
    <t>tem.piso</t>
  </si>
  <si>
    <t>tem.parede</t>
  </si>
  <si>
    <t>tem.forro</t>
  </si>
  <si>
    <t>tem.teto</t>
  </si>
  <si>
    <t>de.requisito</t>
  </si>
  <si>
    <t>usa.esgoto</t>
  </si>
  <si>
    <t>hidrosanitário</t>
  </si>
  <si>
    <t>usa.AF</t>
  </si>
  <si>
    <t>usa.AFQ</t>
  </si>
  <si>
    <t>bancadas</t>
  </si>
  <si>
    <t>usa.blindagem.radiológica</t>
  </si>
  <si>
    <t>usa.blindagem.antibalas</t>
  </si>
  <si>
    <t>superfícial</t>
  </si>
  <si>
    <t>usa.esgoto.especial</t>
  </si>
  <si>
    <t>a.largura</t>
  </si>
  <si>
    <t>a.profundidade</t>
  </si>
  <si>
    <t>o.pedireito</t>
  </si>
  <si>
    <t>o.lado</t>
  </si>
  <si>
    <t>a.área</t>
  </si>
  <si>
    <t>a.área.média</t>
  </si>
  <si>
    <t>de.dimensão</t>
  </si>
  <si>
    <t>mínima</t>
  </si>
  <si>
    <t>xsd:decimal</t>
  </si>
  <si>
    <t>tem.ID</t>
  </si>
  <si>
    <t>Reflexive</t>
  </si>
  <si>
    <t>é.conectado.a</t>
  </si>
  <si>
    <t>requer.lux.geral.de</t>
  </si>
  <si>
    <t>requer.lux.trabalho.de</t>
  </si>
  <si>
    <t>é.ambiente.seco</t>
  </si>
  <si>
    <t>fluídosgasosos</t>
  </si>
  <si>
    <t>usa.bancada.elétrica</t>
  </si>
  <si>
    <t>Shaft</t>
  </si>
  <si>
    <t>Plenos</t>
  </si>
  <si>
    <t>tem.tipo</t>
  </si>
  <si>
    <t>N°</t>
  </si>
  <si>
    <t>Classe
Raiz
1</t>
  </si>
  <si>
    <t>Super
Classe
2</t>
  </si>
  <si>
    <t>Super
Classe
3</t>
  </si>
  <si>
    <t>Super
Classe
4</t>
  </si>
  <si>
    <t>Classe
Folha
5</t>
  </si>
  <si>
    <t>Equiv 
Cond.
Nec.
Classe
1</t>
  </si>
  <si>
    <t>Equiv 
Cond.
Nec.
Classe
2</t>
  </si>
  <si>
    <t>Equiv 
Cond.
Nec.
Classe
3</t>
  </si>
  <si>
    <t>Equiv 
Cond.
Nec.
Classe
4</t>
  </si>
  <si>
    <t>Equiv 
Cond.
Nec.
Classe
5</t>
  </si>
  <si>
    <t>Anotar 
ajuda
Classe
1</t>
  </si>
  <si>
    <t>Anotar 
ajuda
Classe
2</t>
  </si>
  <si>
    <t>Anotar 
ajuda
Classe
3</t>
  </si>
  <si>
    <t>Anotar 
ajuda
Classe
4</t>
  </si>
  <si>
    <t>Anotar 
ajuda
Classe
5</t>
  </si>
  <si>
    <t>Anotar 
ajuda
1</t>
  </si>
  <si>
    <t>Anotar 
ajuda
2</t>
  </si>
  <si>
    <t>Anotar 
ajuda
3</t>
  </si>
  <si>
    <t>Anotar 
ajuda
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</si>
</sst>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5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7" fillId="12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9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10" fillId="19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vertical="center"/>
    </xf>
    <xf numFmtId="0" fontId="9" fillId="18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vertical="center"/>
    </xf>
    <xf numFmtId="0" fontId="10" fillId="19" borderId="8" xfId="0" applyFont="1" applyFill="1" applyBorder="1" applyAlignment="1">
      <alignment vertical="center"/>
    </xf>
    <xf numFmtId="0" fontId="4" fillId="13" borderId="8" xfId="0" applyFont="1" applyFill="1" applyBorder="1" applyAlignment="1">
      <alignment vertical="center"/>
    </xf>
    <xf numFmtId="0" fontId="8" fillId="13" borderId="8" xfId="0" applyFont="1" applyFill="1" applyBorder="1" applyAlignment="1">
      <alignment vertical="center"/>
    </xf>
    <xf numFmtId="0" fontId="4" fillId="13" borderId="8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2" totalsRowShown="0" headerRowDxfId="2" dataDxfId="162" headerRowBorderDxfId="3" tableBorderDxfId="161" totalsRowBorderDxfId="160">
  <tableColumns count="21">
    <tableColumn id="1" xr3:uid="{CC4C2CFA-E67E-4336-9BB5-CC95CE209F3A}" name="N°" dataDxfId="159"/>
    <tableColumn id="2" xr3:uid="{1E85198B-B82A-4617-B922-C6524B07278C}" name="Classe_x000a_Raiz_x000a_1" dataDxfId="158"/>
    <tableColumn id="3" xr3:uid="{14BB3795-364E-4135-B30F-1536628A0684}" name="Super_x000a_Classe_x000a_2" dataDxfId="157"/>
    <tableColumn id="4" xr3:uid="{CA86440C-110D-4B26-BA53-58A3B612699A}" name="Super_x000a_Classe_x000a_3" dataDxfId="156"/>
    <tableColumn id="5" xr3:uid="{CFB6B167-F9A9-4C59-BF78-469C27143A56}" name="Super_x000a_Classe_x000a_4" dataDxfId="155"/>
    <tableColumn id="6" xr3:uid="{E9EB2A4A-1C2E-4684-B37C-2B4423D70D33}" name="Classe_x000a_Folha_x000a_5" dataDxfId="154"/>
    <tableColumn id="7" xr3:uid="{25899769-1F4E-4DCE-A55D-78DB109775E4}" name="Equiv _x000a_Cond._x000a_Nec._x000a_Classe_x000a_1" dataDxfId="153"/>
    <tableColumn id="8" xr3:uid="{60348FC7-7AFD-4399-9633-F8CDCC05E245}" name="Equiv _x000a_Cond._x000a_Nec._x000a_Classe_x000a_2" dataDxfId="152"/>
    <tableColumn id="9" xr3:uid="{392CCFD9-6E98-49E5-B2DB-7DC015141A7A}" name="Equiv _x000a_Cond._x000a_Nec._x000a_Classe_x000a_3" dataDxfId="151"/>
    <tableColumn id="10" xr3:uid="{DE6C2295-D3C1-4B68-B910-8BAEB1BAE01F}" name="Equiv _x000a_Cond._x000a_Nec._x000a_Classe_x000a_4" dataDxfId="150"/>
    <tableColumn id="11" xr3:uid="{65DCB7B6-4238-4427-B02F-3BEF502BF71B}" name="Equiv _x000a_Cond._x000a_Nec._x000a_Classe_x000a_5" dataDxfId="149"/>
    <tableColumn id="12" xr3:uid="{8BA2A6D5-A321-435C-B6FE-29DC62E231F0}" name="Anotar _x000a_ajuda_x000a_Classe_x000a_1" dataDxfId="148">
      <calculatedColumnFormula>_xlfn.CONCAT("Conceitos: ", B2)</calculatedColumnFormula>
    </tableColumn>
    <tableColumn id="13" xr3:uid="{51FC484F-3B93-4E17-A843-F396271D4F5D}" name="Anotar _x000a_ajuda_x000a_Classe_x000a_2" dataDxfId="147">
      <calculatedColumnFormula>_xlfn.CONCAT(C2," ")</calculatedColumnFormula>
    </tableColumn>
    <tableColumn id="14" xr3:uid="{7D506B35-635A-421F-9FDF-F5A47788A209}" name="Anotar _x000a_ajuda_x000a_Classe_x000a_3" dataDxfId="146">
      <calculatedColumnFormula>_xlfn.CONCAT(D2," ")</calculatedColumnFormula>
    </tableColumn>
    <tableColumn id="15" xr3:uid="{43516DA5-EE35-4A99-A73B-6E2C92F2BE17}" name="Anotar _x000a_ajuda_x000a_Classe_x000a_4" dataDxfId="145">
      <calculatedColumnFormula>_xlfn.CONCAT(E2," ")</calculatedColumnFormula>
    </tableColumn>
    <tableColumn id="22" xr3:uid="{4E2C6E2F-FBDF-486E-9FF7-21C4D4B18283}" name="Anotar _x000a_ajuda_x000a_Classe_x000a_5">
      <calculatedColumnFormula>_xlfn.CONCAT(F2," ")</calculatedColumnFormula>
    </tableColumn>
    <tableColumn id="16" xr3:uid="{BFC47198-B351-4C32-9E17-77914984F825}" name="Anotar _x000a_ajuda_x000a_1" dataDxfId="0">
      <calculatedColumnFormula>_xlfn.CONCAT(SUBSTITUTE(L2, "null", " "),"    ",SUBSTITUTE(M2, "null", " "),"    ",SUBSTITUTE(N2, "null", " "),"    ",SUBSTITUTE(O2, "null", " "),"    ", SUBSTITUTE(F2, "null", " "))</calculatedColumnFormula>
    </tableColumn>
    <tableColumn id="17" xr3:uid="{6BAAEEFE-DA2A-452F-9076-D3CA97DB1856}" name="Anotar _x000a_ajuda_x000a_2" dataDxfId="1"/>
    <tableColumn id="18" xr3:uid="{627A170C-2776-424D-823A-86498C9B9FEC}" name="Anotar _x000a_ajuda_x000a_3" dataDxfId="144"/>
    <tableColumn id="19" xr3:uid="{36A56800-FCDE-46C6-9DD3-AC3ADDFE99D1}" name="Anotar _x000a_ajuda_x000a_4" dataDxfId="143"/>
    <tableColumn id="20" xr3:uid="{ADAFA88C-78DF-4CAA-AFA5-4B2FE34D2B95}" name="Key" dataDxfId="142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56" headerRowDxfId="141" dataDxfId="139" totalsRowDxfId="137" headerRowBorderDxfId="140" tableBorderDxfId="138" totalsRowBorderDxfId="136">
  <tableColumns count="22">
    <tableColumn id="1" xr3:uid="{05405BC3-D147-4C3A-A847-226BE3E20B44}" name="1" totalsRowLabel="Total" dataDxfId="135" totalsRowDxfId="134"/>
    <tableColumn id="2" xr3:uid="{30674569-14FD-401E-814B-CC39EC080692}" name="SuperData_x000a_(1)" dataDxfId="133" totalsRowDxfId="132">
      <calculatedColumnFormula>E2</calculatedColumnFormula>
    </tableColumn>
    <tableColumn id="3" xr3:uid="{42ACD1E1-902E-4432-A297-A8D4E3E6A39B}" name="PropData_x000a_(2)" dataDxfId="131" totalsRowDxfId="130"/>
    <tableColumn id="4" xr3:uid="{08ECA0E2-2D2F-446A-AAF6-2FD891B13A08}" name=" valData_x000a_(3)" dataDxfId="129" totalsRowDxfId="128"/>
    <tableColumn id="5" xr3:uid="{6086C35C-A33E-4114-B141-64B11971C1A1}" name="SuperProp_x000a_(4)" dataDxfId="127" totalsRowDxfId="126"/>
    <tableColumn id="6" xr3:uid="{535DC925-3C97-4408-B83A-988BF345193E}" name="Propriedade_x000a_(5)" dataDxfId="125" totalsRowDxfId="124"/>
    <tableColumn id="7" xr3:uid="{C4D22B6D-94D1-442A-97D3-E1AFB3FE98FC}" name="Functional_x000a_(6)" dataDxfId="123" totalsRowDxfId="122"/>
    <tableColumn id="8" xr3:uid="{254C2A3E-98CC-498D-9D66-425CCE933E22}" name="Inv functional _x000a_(7)" dataDxfId="121" totalsRowDxfId="120"/>
    <tableColumn id="9" xr3:uid="{CA66A745-BB10-4919-97C1-491E2A8AFF79}" name="Transitive_x000a_(8)" dataDxfId="119" totalsRowDxfId="118"/>
    <tableColumn id="10" xr3:uid="{F220F0EB-8A04-44B3-9F33-2CE7DEAEA278}" name="Symmetric_x000a_(9)" dataDxfId="117" totalsRowDxfId="116"/>
    <tableColumn id="11" xr3:uid="{BE3C1D12-0B80-4267-A7C6-AB88FDB359A9}" name="Asymmetric_x000a_(10)" dataDxfId="115" totalsRowDxfId="114"/>
    <tableColumn id="12" xr3:uid="{5956D0C5-9C90-4122-B08D-5295FEDB05A7}" name="Reflexive_x000a_(11)" dataDxfId="113" totalsRowDxfId="112"/>
    <tableColumn id="13" xr3:uid="{8BF12E7B-7E6E-4F93-8167-49BB8D845A8B}" name="Irreflexive_x000a_(12)" dataDxfId="111" totalsRowDxfId="110"/>
    <tableColumn id="14" xr3:uid="{F6A4A8D6-0928-496A-BF0F-0926974BB64E}" name="Inverse of_x000a_(13)" dataDxfId="109" totalsRowDxfId="108"/>
    <tableColumn id="15" xr3:uid="{71CC311B-405A-40DC-A69E-DD1F21998834}" name="Equivalente a_x000a_(14)" dataDxfId="107" totalsRowDxfId="106"/>
    <tableColumn id="16" xr3:uid="{D53389E7-5792-4813-AE78-49A25A9EDAF6}" name="Domain _x000a_(15)" dataDxfId="105" totalsRowDxfId="104">
      <calculatedColumnFormula>P1</calculatedColumnFormula>
    </tableColumn>
    <tableColumn id="17" xr3:uid="{F9388D82-F1CF-4707-8C27-B9B9F68C7435}" name=" Range_x000a_(16)" dataDxfId="103" totalsRowDxfId="102">
      <calculatedColumnFormula>Q1</calculatedColumnFormula>
    </tableColumn>
    <tableColumn id="18" xr3:uid="{458CD5C3-8971-431C-9F74-B445CB1B4F29}" name="Anot. Ajuda_x000a_PROP_x000a_(17)" dataDxfId="101" totalsRowDxfId="100"/>
    <tableColumn id="19" xr3:uid="{79ADE3D3-2E35-47E2-A082-CFFFD7E257CF}" name="Anot. Ajuda_x000a_DATA _x000a_(18)" dataDxfId="99" totalsRowDxfId="98"/>
    <tableColumn id="20" xr3:uid="{B1BB07F3-F9E0-4A1C-8EEB-D0705E508AEE}" name="Functional _x000a_(19)" dataDxfId="97" totalsRowDxfId="96"/>
    <tableColumn id="21" xr3:uid="{08560BEC-DA9D-4E18-9876-37313CE0655A}" name="Comentário_x000a_de Valor_x000a_(20)" dataDxfId="95" totalsRowDxfId="94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93" totalsRowDxfId="92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91" dataDxfId="89" headerRowBorderDxfId="90" tableBorderDxfId="88" totalsRowBorderDxfId="87">
  <tableColumns count="21">
    <tableColumn id="1" xr3:uid="{4F26C7F2-7D06-40CB-B848-F667194D9647}" name="1" dataDxfId="86"/>
    <tableColumn id="2" xr3:uid="{F921A453-730B-4AC8-852C-EFFDCF030CCA}" name="Disjunta 1" dataDxfId="85"/>
    <tableColumn id="3" xr3:uid="{23BEAC2C-6ADF-4C5A-B64D-4A2189CA8ACD}" name="Disjunta 2" dataDxfId="84"/>
    <tableColumn id="4" xr3:uid="{21B9136C-D0D8-484E-A2BE-E4977101D4DB}" name="Disjunta 3" dataDxfId="83"/>
    <tableColumn id="5" xr3:uid="{1A43957A-CCF1-44E5-BCCD-13F81C3A45EC}" name="Disjunta 4" dataDxfId="82"/>
    <tableColumn id="6" xr3:uid="{25855431-7914-4676-BDEF-21EDC5AEA531}" name="Disjunta 5" dataDxfId="81"/>
    <tableColumn id="7" xr3:uid="{B9C6D84B-4C90-464D-8249-79E106486DD3}" name="Disjunta 6" dataDxfId="80"/>
    <tableColumn id="8" xr3:uid="{F3E92F9C-C39B-4C1E-85C9-15118FEFA66F}" name="Disjunta 7" dataDxfId="79"/>
    <tableColumn id="9" xr3:uid="{3CC69936-B860-4ABA-AA56-15BBA0C1C3F5}" name="Disjunta 8" dataDxfId="78"/>
    <tableColumn id="10" xr3:uid="{3FB0F5C3-9FB7-46C3-8C1A-CE12E425D658}" name="Disjunta 9" dataDxfId="77"/>
    <tableColumn id="11" xr3:uid="{5D16196F-CC26-45A8-8B0C-4607A903F65A}" name="Disjunta 10" dataDxfId="76"/>
    <tableColumn id="12" xr3:uid="{41A23864-2363-4896-9F54-55AC6CFCE6CD}" name="Disjunta 11" dataDxfId="75"/>
    <tableColumn id="13" xr3:uid="{DC03A272-46F6-40A7-BA62-43D8BD6241CC}" name="Disjunta 12" dataDxfId="74"/>
    <tableColumn id="14" xr3:uid="{3C362C12-0371-4E21-9F34-4F9FCD93495D}" name="Disjunta 13" dataDxfId="73"/>
    <tableColumn id="15" xr3:uid="{07396994-8990-4C41-96A2-BAB03ABDB677}" name="Disjunta 14" dataDxfId="72"/>
    <tableColumn id="16" xr3:uid="{A03247BB-A7CD-4588-AD22-F4D4AA18275C}" name="Disjunta 15" dataDxfId="71"/>
    <tableColumn id="17" xr3:uid="{875CA327-F02E-49D1-ABB5-F3413E63868F}" name="Disjunta 16" dataDxfId="70"/>
    <tableColumn id="18" xr3:uid="{6843B603-EBBA-43D1-8F1B-214357E4C544}" name="Disjunta 17" dataDxfId="69"/>
    <tableColumn id="19" xr3:uid="{08263685-78DC-449B-9B4F-5565A721B82C}" name="Disjunta 18" dataDxfId="68"/>
    <tableColumn id="20" xr3:uid="{C3656408-6EB9-4B43-8A8E-4D686919DD2A}" name="Disjunta 19" dataDxfId="67"/>
    <tableColumn id="21" xr3:uid="{4D5BB609-CA03-4420-BBFE-E94235011FEA}" name="Disjunta 20" dataDxfId="6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2"/>
  <sheetViews>
    <sheetView tabSelected="1" zoomScale="190" zoomScaleNormal="190" workbookViewId="0">
      <pane ySplit="1" topLeftCell="A2" activePane="bottomLeft" state="frozen"/>
      <selection activeCell="G32" sqref="G32"/>
      <selection pane="bottomLeft" sqref="A1:XFD1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" customWidth="1"/>
    <col min="3" max="3" width="6" style="4" customWidth="1"/>
    <col min="4" max="4" width="5.77734375" style="4" customWidth="1"/>
    <col min="5" max="5" width="8.109375" style="43" customWidth="1"/>
    <col min="6" max="6" width="10.5546875" style="12" customWidth="1"/>
    <col min="7" max="9" width="7.5546875" style="21" customWidth="1"/>
    <col min="10" max="10" width="13.5546875" style="21" bestFit="1" customWidth="1"/>
    <col min="11" max="11" width="50.6640625" style="21" customWidth="1"/>
    <col min="12" max="12" width="10" style="12" customWidth="1"/>
    <col min="13" max="13" width="8.3320312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4.33203125" style="12" customWidth="1"/>
    <col min="19" max="19" width="4.33203125" style="4" customWidth="1"/>
    <col min="20" max="20" width="4.33203125" style="12" customWidth="1"/>
    <col min="21" max="21" width="9" style="4" bestFit="1" customWidth="1"/>
    <col min="22" max="16384" width="11.109375" style="12"/>
  </cols>
  <sheetData>
    <row r="1" spans="1:21" ht="44.4" customHeight="1" x14ac:dyDescent="0.3">
      <c r="A1" s="79" t="s">
        <v>158</v>
      </c>
      <c r="B1" s="76" t="s">
        <v>159</v>
      </c>
      <c r="C1" s="76" t="s">
        <v>160</v>
      </c>
      <c r="D1" s="76" t="s">
        <v>161</v>
      </c>
      <c r="E1" s="76" t="s">
        <v>162</v>
      </c>
      <c r="F1" s="76" t="s">
        <v>163</v>
      </c>
      <c r="G1" s="77" t="s">
        <v>164</v>
      </c>
      <c r="H1" s="77" t="s">
        <v>165</v>
      </c>
      <c r="I1" s="77" t="s">
        <v>166</v>
      </c>
      <c r="J1" s="77" t="s">
        <v>167</v>
      </c>
      <c r="K1" s="77" t="s">
        <v>168</v>
      </c>
      <c r="L1" s="78" t="s">
        <v>169</v>
      </c>
      <c r="M1" s="78" t="s">
        <v>170</v>
      </c>
      <c r="N1" s="78" t="s">
        <v>171</v>
      </c>
      <c r="O1" s="78" t="s">
        <v>172</v>
      </c>
      <c r="P1" s="78" t="s">
        <v>173</v>
      </c>
      <c r="Q1" s="78" t="s">
        <v>174</v>
      </c>
      <c r="R1" s="78" t="s">
        <v>175</v>
      </c>
      <c r="S1" s="78" t="s">
        <v>176</v>
      </c>
      <c r="T1" s="78" t="s">
        <v>177</v>
      </c>
      <c r="U1" s="78" t="s">
        <v>1</v>
      </c>
    </row>
    <row r="2" spans="1:21" ht="8.25" customHeight="1" x14ac:dyDescent="0.3">
      <c r="A2" s="33">
        <v>2</v>
      </c>
      <c r="B2" s="55" t="s">
        <v>49</v>
      </c>
      <c r="C2" s="55" t="s">
        <v>51</v>
      </c>
      <c r="D2" s="57" t="s">
        <v>58</v>
      </c>
      <c r="E2" s="40" t="s">
        <v>86</v>
      </c>
      <c r="F2" s="40" t="s">
        <v>78</v>
      </c>
      <c r="G2" s="31" t="s">
        <v>2</v>
      </c>
      <c r="H2" s="31" t="s">
        <v>2</v>
      </c>
      <c r="I2" s="31" t="s">
        <v>2</v>
      </c>
      <c r="J2" s="31" t="s">
        <v>2</v>
      </c>
      <c r="K2" s="31" t="s">
        <v>2</v>
      </c>
      <c r="L2" s="34" t="str">
        <f t="shared" ref="L2:L12" si="0">_xlfn.CONCAT("Conceitos: ", B2)</f>
        <v>Conceitos: BIM</v>
      </c>
      <c r="M2" s="34" t="str">
        <f t="shared" ref="M2:M12" si="1">_xlfn.CONCAT(C2," ")</f>
        <v xml:space="preserve">Funcional </v>
      </c>
      <c r="N2" s="34" t="str">
        <f t="shared" ref="N2:N12" si="2">_xlfn.CONCAT(D2," ")</f>
        <v xml:space="preserve">Espacial </v>
      </c>
      <c r="O2" s="34" t="str">
        <f t="shared" ref="O2:O12" si="3">_xlfn.CONCAT(E2," ")</f>
        <v xml:space="preserve">Categoria </v>
      </c>
      <c r="P2" s="53" t="str">
        <f t="shared" ref="P2:P12" si="4">_xlfn.CONCAT(F2," ")</f>
        <v xml:space="preserve">OST_Areas </v>
      </c>
      <c r="Q2" s="34" t="str">
        <f t="shared" ref="Q2:Q32" si="5">_xlfn.CONCAT(SUBSTITUTE(L2, "null", " "),"    ",SUBSTITUTE(M2, "null", " "),"    ",SUBSTITUTE(N2, "null", " "),"    ",SUBSTITUTE(O2, "null", " "),"    ", SUBSTITUTE(F2, "null", " "))</f>
        <v>Conceitos: BIM    Funcional     Espacial     Categoria     OST_Areas</v>
      </c>
      <c r="R2" s="54" t="s">
        <v>26</v>
      </c>
      <c r="S2" s="54" t="s">
        <v>26</v>
      </c>
      <c r="T2" s="54" t="s">
        <v>26</v>
      </c>
      <c r="U2" s="39" t="str">
        <f t="shared" ref="U2:U32" si="6">_xlfn.CONCAT("Ambi-key_",A2)</f>
        <v>Ambi-key_2</v>
      </c>
    </row>
    <row r="3" spans="1:21" ht="8.25" customHeight="1" x14ac:dyDescent="0.3">
      <c r="A3" s="33">
        <v>3</v>
      </c>
      <c r="B3" s="55" t="s">
        <v>49</v>
      </c>
      <c r="C3" s="55" t="s">
        <v>51</v>
      </c>
      <c r="D3" s="57" t="s">
        <v>58</v>
      </c>
      <c r="E3" s="40" t="s">
        <v>86</v>
      </c>
      <c r="F3" s="40" t="s">
        <v>79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34" t="str">
        <f t="shared" si="0"/>
        <v>Conceitos: BIM</v>
      </c>
      <c r="M3" s="34" t="str">
        <f t="shared" si="1"/>
        <v xml:space="preserve">Funcional </v>
      </c>
      <c r="N3" s="34" t="str">
        <f t="shared" si="2"/>
        <v xml:space="preserve">Espacial </v>
      </c>
      <c r="O3" s="34" t="str">
        <f t="shared" si="3"/>
        <v xml:space="preserve">Categoria </v>
      </c>
      <c r="P3" s="53" t="str">
        <f t="shared" si="4"/>
        <v xml:space="preserve">OST_Rooms </v>
      </c>
      <c r="Q3" s="34" t="str">
        <f t="shared" si="5"/>
        <v>Conceitos: BIM    Funcional     Espacial     Categoria     OST_Rooms</v>
      </c>
      <c r="R3" s="54" t="s">
        <v>26</v>
      </c>
      <c r="S3" s="54" t="s">
        <v>26</v>
      </c>
      <c r="T3" s="54" t="s">
        <v>26</v>
      </c>
      <c r="U3" s="39" t="str">
        <f t="shared" si="6"/>
        <v>Ambi-key_3</v>
      </c>
    </row>
    <row r="4" spans="1:21" ht="8.25" customHeight="1" x14ac:dyDescent="0.3">
      <c r="A4" s="33">
        <v>4</v>
      </c>
      <c r="B4" s="55" t="s">
        <v>49</v>
      </c>
      <c r="C4" s="55" t="s">
        <v>51</v>
      </c>
      <c r="D4" s="57" t="s">
        <v>58</v>
      </c>
      <c r="E4" s="40" t="s">
        <v>86</v>
      </c>
      <c r="F4" s="40" t="s">
        <v>80</v>
      </c>
      <c r="G4" s="31" t="s">
        <v>2</v>
      </c>
      <c r="H4" s="31" t="s">
        <v>2</v>
      </c>
      <c r="I4" s="31" t="s">
        <v>2</v>
      </c>
      <c r="J4" s="31" t="s">
        <v>2</v>
      </c>
      <c r="K4" s="31" t="s">
        <v>2</v>
      </c>
      <c r="L4" s="34" t="str">
        <f t="shared" si="0"/>
        <v>Conceitos: BIM</v>
      </c>
      <c r="M4" s="34" t="str">
        <f t="shared" si="1"/>
        <v xml:space="preserve">Funcional </v>
      </c>
      <c r="N4" s="34" t="str">
        <f t="shared" si="2"/>
        <v xml:space="preserve">Espacial </v>
      </c>
      <c r="O4" s="34" t="str">
        <f t="shared" si="3"/>
        <v xml:space="preserve">Categoria </v>
      </c>
      <c r="P4" s="53" t="str">
        <f t="shared" si="4"/>
        <v xml:space="preserve">OST_MEPSystemZone </v>
      </c>
      <c r="Q4" s="34" t="str">
        <f t="shared" si="5"/>
        <v>Conceitos: BIM    Funcional     Espacial     Categoria     OST_MEPSystemZone</v>
      </c>
      <c r="R4" s="54" t="s">
        <v>26</v>
      </c>
      <c r="S4" s="54" t="s">
        <v>26</v>
      </c>
      <c r="T4" s="54" t="s">
        <v>26</v>
      </c>
      <c r="U4" s="39" t="str">
        <f t="shared" si="6"/>
        <v>Ambi-key_4</v>
      </c>
    </row>
    <row r="5" spans="1:21" ht="8.25" customHeight="1" x14ac:dyDescent="0.3">
      <c r="A5" s="33">
        <v>5</v>
      </c>
      <c r="B5" s="55" t="s">
        <v>49</v>
      </c>
      <c r="C5" s="55" t="s">
        <v>51</v>
      </c>
      <c r="D5" s="57" t="s">
        <v>58</v>
      </c>
      <c r="E5" s="40" t="s">
        <v>86</v>
      </c>
      <c r="F5" s="40" t="s">
        <v>81</v>
      </c>
      <c r="G5" s="31" t="s">
        <v>2</v>
      </c>
      <c r="H5" s="31" t="s">
        <v>2</v>
      </c>
      <c r="I5" s="31" t="s">
        <v>2</v>
      </c>
      <c r="J5" s="31" t="s">
        <v>2</v>
      </c>
      <c r="K5" s="31" t="s">
        <v>2</v>
      </c>
      <c r="L5" s="34" t="str">
        <f t="shared" si="0"/>
        <v>Conceitos: BIM</v>
      </c>
      <c r="M5" s="34" t="str">
        <f t="shared" si="1"/>
        <v xml:space="preserve">Funcional </v>
      </c>
      <c r="N5" s="34" t="str">
        <f t="shared" si="2"/>
        <v xml:space="preserve">Espacial </v>
      </c>
      <c r="O5" s="34" t="str">
        <f t="shared" si="3"/>
        <v xml:space="preserve">Categoria </v>
      </c>
      <c r="P5" s="53" t="str">
        <f t="shared" si="4"/>
        <v xml:space="preserve">OST_MEPSpaces </v>
      </c>
      <c r="Q5" s="34" t="str">
        <f t="shared" si="5"/>
        <v>Conceitos: BIM    Funcional     Espacial     Categoria     OST_MEPSpaces</v>
      </c>
      <c r="R5" s="54" t="s">
        <v>26</v>
      </c>
      <c r="S5" s="54" t="s">
        <v>26</v>
      </c>
      <c r="T5" s="54" t="s">
        <v>26</v>
      </c>
      <c r="U5" s="39" t="str">
        <f t="shared" si="6"/>
        <v>Ambi-key_5</v>
      </c>
    </row>
    <row r="6" spans="1:21" ht="8.25" customHeight="1" x14ac:dyDescent="0.3">
      <c r="A6" s="33">
        <v>6</v>
      </c>
      <c r="B6" s="55" t="s">
        <v>49</v>
      </c>
      <c r="C6" s="55" t="s">
        <v>51</v>
      </c>
      <c r="D6" s="57" t="s">
        <v>58</v>
      </c>
      <c r="E6" s="40" t="s">
        <v>86</v>
      </c>
      <c r="F6" s="40" t="s">
        <v>82</v>
      </c>
      <c r="G6" s="31" t="s">
        <v>2</v>
      </c>
      <c r="H6" s="31" t="s">
        <v>2</v>
      </c>
      <c r="I6" s="31" t="s">
        <v>2</v>
      </c>
      <c r="J6" s="31" t="s">
        <v>2</v>
      </c>
      <c r="K6" s="31" t="s">
        <v>2</v>
      </c>
      <c r="L6" s="34" t="str">
        <f t="shared" si="0"/>
        <v>Conceitos: BIM</v>
      </c>
      <c r="M6" s="34" t="str">
        <f t="shared" si="1"/>
        <v xml:space="preserve">Funcional </v>
      </c>
      <c r="N6" s="34" t="str">
        <f t="shared" si="2"/>
        <v xml:space="preserve">Espacial </v>
      </c>
      <c r="O6" s="34" t="str">
        <f t="shared" si="3"/>
        <v xml:space="preserve">Categoria </v>
      </c>
      <c r="P6" s="53" t="str">
        <f t="shared" si="4"/>
        <v xml:space="preserve">OST_HVAC_Zones </v>
      </c>
      <c r="Q6" s="34" t="str">
        <f t="shared" si="5"/>
        <v>Conceitos: BIM    Funcional     Espacial     Categoria     OST_HVAC_Zones</v>
      </c>
      <c r="R6" s="54" t="s">
        <v>26</v>
      </c>
      <c r="S6" s="54" t="s">
        <v>26</v>
      </c>
      <c r="T6" s="54" t="s">
        <v>26</v>
      </c>
      <c r="U6" s="39" t="str">
        <f t="shared" si="6"/>
        <v>Ambi-key_6</v>
      </c>
    </row>
    <row r="7" spans="1:21" ht="8.25" customHeight="1" x14ac:dyDescent="0.3">
      <c r="A7" s="33">
        <v>7</v>
      </c>
      <c r="B7" s="55" t="s">
        <v>49</v>
      </c>
      <c r="C7" s="55" t="s">
        <v>51</v>
      </c>
      <c r="D7" s="57" t="s">
        <v>58</v>
      </c>
      <c r="E7" s="40" t="s">
        <v>86</v>
      </c>
      <c r="F7" s="40" t="s">
        <v>83</v>
      </c>
      <c r="G7" s="31" t="s">
        <v>2</v>
      </c>
      <c r="H7" s="31" t="s">
        <v>2</v>
      </c>
      <c r="I7" s="31" t="s">
        <v>2</v>
      </c>
      <c r="J7" s="31" t="s">
        <v>2</v>
      </c>
      <c r="K7" s="31" t="s">
        <v>2</v>
      </c>
      <c r="L7" s="34" t="str">
        <f t="shared" si="0"/>
        <v>Conceitos: BIM</v>
      </c>
      <c r="M7" s="34" t="str">
        <f t="shared" si="1"/>
        <v xml:space="preserve">Funcional </v>
      </c>
      <c r="N7" s="34" t="str">
        <f t="shared" si="2"/>
        <v xml:space="preserve">Espacial </v>
      </c>
      <c r="O7" s="34" t="str">
        <f t="shared" si="3"/>
        <v xml:space="preserve">Categoria </v>
      </c>
      <c r="P7" s="53" t="str">
        <f t="shared" si="4"/>
        <v xml:space="preserve">ifcZone </v>
      </c>
      <c r="Q7" s="34" t="str">
        <f t="shared" si="5"/>
        <v>Conceitos: BIM    Funcional     Espacial     Categoria     ifcZone</v>
      </c>
      <c r="R7" s="54" t="s">
        <v>26</v>
      </c>
      <c r="S7" s="54" t="s">
        <v>26</v>
      </c>
      <c r="T7" s="54" t="s">
        <v>26</v>
      </c>
      <c r="U7" s="39" t="str">
        <f t="shared" si="6"/>
        <v>Ambi-key_7</v>
      </c>
    </row>
    <row r="8" spans="1:21" ht="8.25" customHeight="1" x14ac:dyDescent="0.3">
      <c r="A8" s="33">
        <v>8</v>
      </c>
      <c r="B8" s="55" t="s">
        <v>49</v>
      </c>
      <c r="C8" s="55" t="s">
        <v>51</v>
      </c>
      <c r="D8" s="57" t="s">
        <v>58</v>
      </c>
      <c r="E8" s="40" t="s">
        <v>86</v>
      </c>
      <c r="F8" s="40" t="s">
        <v>84</v>
      </c>
      <c r="G8" s="31" t="s">
        <v>2</v>
      </c>
      <c r="H8" s="31" t="s">
        <v>2</v>
      </c>
      <c r="I8" s="31" t="s">
        <v>2</v>
      </c>
      <c r="J8" s="31" t="s">
        <v>2</v>
      </c>
      <c r="K8" s="31" t="s">
        <v>2</v>
      </c>
      <c r="L8" s="34" t="str">
        <f t="shared" si="0"/>
        <v>Conceitos: BIM</v>
      </c>
      <c r="M8" s="34" t="str">
        <f t="shared" si="1"/>
        <v xml:space="preserve">Funcional </v>
      </c>
      <c r="N8" s="34" t="str">
        <f t="shared" si="2"/>
        <v xml:space="preserve">Espacial </v>
      </c>
      <c r="O8" s="34" t="str">
        <f t="shared" si="3"/>
        <v xml:space="preserve">Categoria </v>
      </c>
      <c r="P8" s="53" t="str">
        <f t="shared" si="4"/>
        <v xml:space="preserve">ifcSpatialZone </v>
      </c>
      <c r="Q8" s="34" t="str">
        <f t="shared" si="5"/>
        <v>Conceitos: BIM    Funcional     Espacial     Categoria     ifcSpatialZone</v>
      </c>
      <c r="R8" s="54" t="s">
        <v>26</v>
      </c>
      <c r="S8" s="54" t="s">
        <v>26</v>
      </c>
      <c r="T8" s="54" t="s">
        <v>26</v>
      </c>
      <c r="U8" s="39" t="str">
        <f t="shared" si="6"/>
        <v>Ambi-key_8</v>
      </c>
    </row>
    <row r="9" spans="1:21" ht="8.25" customHeight="1" x14ac:dyDescent="0.3">
      <c r="A9" s="33">
        <v>9</v>
      </c>
      <c r="B9" s="55" t="s">
        <v>49</v>
      </c>
      <c r="C9" s="55" t="s">
        <v>51</v>
      </c>
      <c r="D9" s="57" t="s">
        <v>58</v>
      </c>
      <c r="E9" s="40" t="s">
        <v>86</v>
      </c>
      <c r="F9" s="52" t="s">
        <v>85</v>
      </c>
      <c r="G9" s="31" t="s">
        <v>2</v>
      </c>
      <c r="H9" s="31" t="s">
        <v>2</v>
      </c>
      <c r="I9" s="31" t="s">
        <v>2</v>
      </c>
      <c r="J9" s="31" t="s">
        <v>2</v>
      </c>
      <c r="K9" s="31" t="s">
        <v>2</v>
      </c>
      <c r="L9" s="53" t="str">
        <f t="shared" si="0"/>
        <v>Conceitos: BIM</v>
      </c>
      <c r="M9" s="53" t="str">
        <f t="shared" si="1"/>
        <v xml:space="preserve">Funcional </v>
      </c>
      <c r="N9" s="53" t="str">
        <f t="shared" si="2"/>
        <v xml:space="preserve">Espacial </v>
      </c>
      <c r="O9" s="53" t="str">
        <f t="shared" si="3"/>
        <v xml:space="preserve">Categoria </v>
      </c>
      <c r="P9" s="53" t="str">
        <f t="shared" si="4"/>
        <v xml:space="preserve">ifcSpace </v>
      </c>
      <c r="Q9" s="53" t="str">
        <f t="shared" si="5"/>
        <v>Conceitos: BIM    Funcional     Espacial     Categoria     ifcSpace</v>
      </c>
      <c r="R9" s="54" t="s">
        <v>26</v>
      </c>
      <c r="S9" s="54" t="s">
        <v>26</v>
      </c>
      <c r="T9" s="54" t="s">
        <v>26</v>
      </c>
      <c r="U9" s="39" t="str">
        <f t="shared" si="6"/>
        <v>Ambi-key_9</v>
      </c>
    </row>
    <row r="10" spans="1:21" ht="8.25" customHeight="1" x14ac:dyDescent="0.3">
      <c r="A10" s="33">
        <v>10</v>
      </c>
      <c r="B10" s="56" t="s">
        <v>49</v>
      </c>
      <c r="C10" s="56" t="s">
        <v>51</v>
      </c>
      <c r="D10" s="56" t="s">
        <v>58</v>
      </c>
      <c r="E10" s="40" t="s">
        <v>97</v>
      </c>
      <c r="F10" s="40" t="s">
        <v>96</v>
      </c>
      <c r="G10" s="31" t="s">
        <v>2</v>
      </c>
      <c r="H10" s="31" t="s">
        <v>2</v>
      </c>
      <c r="I10" s="31" t="s">
        <v>2</v>
      </c>
      <c r="J10" s="31" t="s">
        <v>2</v>
      </c>
      <c r="K10" s="31" t="s">
        <v>2</v>
      </c>
      <c r="L10" s="34" t="str">
        <f>_xlfn.CONCAT("Conceitos: ", B10)</f>
        <v>Conceitos: BIM</v>
      </c>
      <c r="M10" s="34" t="str">
        <f t="shared" ref="M10:P11" si="7">_xlfn.CONCAT(C10," ")</f>
        <v xml:space="preserve">Funcional </v>
      </c>
      <c r="N10" s="34" t="str">
        <f t="shared" si="7"/>
        <v xml:space="preserve">Espacial </v>
      </c>
      <c r="O10" s="34" t="str">
        <f t="shared" si="7"/>
        <v xml:space="preserve">PlanoHorizontal </v>
      </c>
      <c r="P10" s="53" t="str">
        <f t="shared" si="7"/>
        <v xml:space="preserve">Pavimento </v>
      </c>
      <c r="Q10" s="34" t="str">
        <f t="shared" si="5"/>
        <v>Conceitos: BIM    Funcional     Espacial     PlanoHorizontal     Pavimento</v>
      </c>
      <c r="R10" s="54" t="s">
        <v>26</v>
      </c>
      <c r="S10" s="54" t="s">
        <v>26</v>
      </c>
      <c r="T10" s="54" t="s">
        <v>26</v>
      </c>
      <c r="U10" s="39" t="str">
        <f t="shared" si="6"/>
        <v>Ambi-key_10</v>
      </c>
    </row>
    <row r="11" spans="1:21" ht="8.25" customHeight="1" x14ac:dyDescent="0.3">
      <c r="A11" s="33">
        <v>11</v>
      </c>
      <c r="B11" s="56" t="s">
        <v>49</v>
      </c>
      <c r="C11" s="56" t="s">
        <v>51</v>
      </c>
      <c r="D11" s="56" t="s">
        <v>58</v>
      </c>
      <c r="E11" s="40" t="s">
        <v>99</v>
      </c>
      <c r="F11" s="40" t="s">
        <v>100</v>
      </c>
      <c r="G11" s="31" t="s">
        <v>2</v>
      </c>
      <c r="H11" s="31" t="s">
        <v>2</v>
      </c>
      <c r="I11" s="31" t="s">
        <v>2</v>
      </c>
      <c r="J11" s="31" t="s">
        <v>2</v>
      </c>
      <c r="K11" s="31" t="s">
        <v>2</v>
      </c>
      <c r="L11" s="34" t="str">
        <f>_xlfn.CONCAT("Conceitos: ", B11)</f>
        <v>Conceitos: BIM</v>
      </c>
      <c r="M11" s="34" t="str">
        <f t="shared" si="7"/>
        <v xml:space="preserve">Funcional </v>
      </c>
      <c r="N11" s="34" t="str">
        <f t="shared" si="7"/>
        <v xml:space="preserve">Espacial </v>
      </c>
      <c r="O11" s="34" t="str">
        <f t="shared" si="7"/>
        <v xml:space="preserve">Edifício </v>
      </c>
      <c r="P11" s="53" t="str">
        <f t="shared" si="7"/>
        <v xml:space="preserve">Bloco </v>
      </c>
      <c r="Q11" s="34" t="str">
        <f t="shared" si="5"/>
        <v>Conceitos: BIM    Funcional     Espacial     Edifício     Bloco</v>
      </c>
      <c r="R11" s="54" t="s">
        <v>26</v>
      </c>
      <c r="S11" s="54" t="s">
        <v>26</v>
      </c>
      <c r="T11" s="54" t="s">
        <v>26</v>
      </c>
      <c r="U11" s="39" t="str">
        <f t="shared" si="6"/>
        <v>Ambi-key_11</v>
      </c>
    </row>
    <row r="12" spans="1:21" ht="8.25" customHeight="1" x14ac:dyDescent="0.3">
      <c r="A12" s="33">
        <v>12</v>
      </c>
      <c r="B12" s="56" t="s">
        <v>49</v>
      </c>
      <c r="C12" s="56" t="s">
        <v>51</v>
      </c>
      <c r="D12" s="56" t="s">
        <v>58</v>
      </c>
      <c r="E12" s="40" t="s">
        <v>99</v>
      </c>
      <c r="F12" s="40" t="s">
        <v>101</v>
      </c>
      <c r="G12" s="41" t="s">
        <v>2</v>
      </c>
      <c r="H12" s="42" t="s">
        <v>2</v>
      </c>
      <c r="I12" s="41" t="s">
        <v>2</v>
      </c>
      <c r="J12" s="41" t="s">
        <v>2</v>
      </c>
      <c r="K12" s="31" t="s">
        <v>2</v>
      </c>
      <c r="L12" s="34" t="str">
        <f t="shared" si="0"/>
        <v>Conceitos: BIM</v>
      </c>
      <c r="M12" s="34" t="str">
        <f t="shared" si="1"/>
        <v xml:space="preserve">Funcional </v>
      </c>
      <c r="N12" s="34" t="str">
        <f t="shared" si="2"/>
        <v xml:space="preserve">Espacial </v>
      </c>
      <c r="O12" s="34" t="str">
        <f t="shared" si="3"/>
        <v xml:space="preserve">Edifício </v>
      </c>
      <c r="P12" s="34" t="str">
        <f t="shared" si="4"/>
        <v xml:space="preserve">Edícula </v>
      </c>
      <c r="Q12" s="34" t="str">
        <f t="shared" si="5"/>
        <v>Conceitos: BIM    Funcional     Espacial     Edifício     Edícula</v>
      </c>
      <c r="R12" s="35" t="s">
        <v>26</v>
      </c>
      <c r="S12" s="35" t="s">
        <v>26</v>
      </c>
      <c r="T12" s="35" t="s">
        <v>26</v>
      </c>
      <c r="U12" s="39" t="str">
        <f t="shared" si="6"/>
        <v>Ambi-key_12</v>
      </c>
    </row>
    <row r="13" spans="1:21" ht="8.25" customHeight="1" x14ac:dyDescent="0.3">
      <c r="A13" s="33">
        <v>13</v>
      </c>
      <c r="B13" s="56" t="s">
        <v>49</v>
      </c>
      <c r="C13" s="56" t="s">
        <v>51</v>
      </c>
      <c r="D13" s="56" t="s">
        <v>58</v>
      </c>
      <c r="E13" s="40" t="s">
        <v>92</v>
      </c>
      <c r="F13" s="40" t="s">
        <v>72</v>
      </c>
      <c r="G13" s="41" t="s">
        <v>2</v>
      </c>
      <c r="H13" s="42" t="s">
        <v>2</v>
      </c>
      <c r="I13" s="41" t="s">
        <v>2</v>
      </c>
      <c r="J13" s="41" t="s">
        <v>2</v>
      </c>
      <c r="K13" s="31" t="s">
        <v>93</v>
      </c>
      <c r="L13" s="34" t="str">
        <f t="shared" ref="L13" si="8">_xlfn.CONCAT("Conceitos: ", B13)</f>
        <v>Conceitos: BIM</v>
      </c>
      <c r="M13" s="34" t="str">
        <f t="shared" ref="M13" si="9">_xlfn.CONCAT(C13," ")</f>
        <v xml:space="preserve">Funcional </v>
      </c>
      <c r="N13" s="34" t="str">
        <f t="shared" ref="N13" si="10">_xlfn.CONCAT(D13," ")</f>
        <v xml:space="preserve">Espacial </v>
      </c>
      <c r="O13" s="34" t="str">
        <f t="shared" ref="O13" si="11">_xlfn.CONCAT(E13," ")</f>
        <v xml:space="preserve">Habitação </v>
      </c>
      <c r="P13" s="34" t="str">
        <f t="shared" ref="P13" si="12">_xlfn.CONCAT(F13," ")</f>
        <v xml:space="preserve">Apartamento </v>
      </c>
      <c r="Q13" s="34" t="str">
        <f t="shared" si="5"/>
        <v>Conceitos: BIM    Funcional     Espacial     Habitação     Apartamento</v>
      </c>
      <c r="R13" s="35" t="s">
        <v>26</v>
      </c>
      <c r="S13" s="35" t="s">
        <v>26</v>
      </c>
      <c r="T13" s="35" t="s">
        <v>26</v>
      </c>
      <c r="U13" s="39" t="str">
        <f t="shared" si="6"/>
        <v>Ambi-key_13</v>
      </c>
    </row>
    <row r="14" spans="1:21" ht="8.25" customHeight="1" x14ac:dyDescent="0.3">
      <c r="A14" s="33">
        <v>14</v>
      </c>
      <c r="B14" s="56" t="s">
        <v>49</v>
      </c>
      <c r="C14" s="56" t="s">
        <v>51</v>
      </c>
      <c r="D14" s="56" t="s">
        <v>58</v>
      </c>
      <c r="E14" s="40" t="s">
        <v>92</v>
      </c>
      <c r="F14" s="40" t="s">
        <v>88</v>
      </c>
      <c r="G14" s="41" t="s">
        <v>2</v>
      </c>
      <c r="H14" s="42" t="s">
        <v>2</v>
      </c>
      <c r="I14" s="41" t="s">
        <v>2</v>
      </c>
      <c r="J14" s="41" t="s">
        <v>2</v>
      </c>
      <c r="K14" s="31" t="s">
        <v>89</v>
      </c>
      <c r="L14" s="34" t="str">
        <f t="shared" ref="L14" si="13">_xlfn.CONCAT("Conceitos: ", B14)</f>
        <v>Conceitos: BIM</v>
      </c>
      <c r="M14" s="34" t="str">
        <f t="shared" ref="M14:N14" si="14">_xlfn.CONCAT(C14," ")</f>
        <v xml:space="preserve">Funcional </v>
      </c>
      <c r="N14" s="34" t="str">
        <f t="shared" si="14"/>
        <v xml:space="preserve">Espacial </v>
      </c>
      <c r="O14" s="34" t="str">
        <f t="shared" ref="O14" si="15">_xlfn.CONCAT(E14," ")</f>
        <v xml:space="preserve">Habitação </v>
      </c>
      <c r="P14" s="34" t="str">
        <f t="shared" ref="P14" si="16">_xlfn.CONCAT(F14," ")</f>
        <v xml:space="preserve">ApartamentoDuplex </v>
      </c>
      <c r="Q14" s="34" t="str">
        <f t="shared" si="5"/>
        <v>Conceitos: BIM    Funcional     Espacial     Habitação     ApartamentoDuplex</v>
      </c>
      <c r="R14" s="35" t="s">
        <v>26</v>
      </c>
      <c r="S14" s="35" t="s">
        <v>26</v>
      </c>
      <c r="T14" s="35" t="s">
        <v>26</v>
      </c>
      <c r="U14" s="39" t="str">
        <f t="shared" si="6"/>
        <v>Ambi-key_14</v>
      </c>
    </row>
    <row r="15" spans="1:21" ht="8.25" customHeight="1" x14ac:dyDescent="0.3">
      <c r="A15" s="33">
        <v>15</v>
      </c>
      <c r="B15" s="56" t="s">
        <v>49</v>
      </c>
      <c r="C15" s="56" t="s">
        <v>51</v>
      </c>
      <c r="D15" s="51" t="s">
        <v>58</v>
      </c>
      <c r="E15" s="40" t="s">
        <v>63</v>
      </c>
      <c r="F15" s="40" t="s">
        <v>77</v>
      </c>
      <c r="G15" s="27" t="s">
        <v>2</v>
      </c>
      <c r="H15" s="27" t="s">
        <v>2</v>
      </c>
      <c r="I15" s="27" t="s">
        <v>2</v>
      </c>
      <c r="J15" s="27" t="s">
        <v>87</v>
      </c>
      <c r="K15" s="41" t="s">
        <v>2</v>
      </c>
      <c r="L15" s="34" t="str">
        <f t="shared" ref="L15:L28" si="17">_xlfn.CONCAT("Conceitos: ", B15)</f>
        <v>Conceitos: BIM</v>
      </c>
      <c r="M15" s="34" t="str">
        <f t="shared" ref="M15:M17" si="18">_xlfn.CONCAT(C15," ")</f>
        <v xml:space="preserve">Funcional </v>
      </c>
      <c r="N15" s="34" t="str">
        <f t="shared" ref="N15:N17" si="19">_xlfn.CONCAT(D15," ")</f>
        <v xml:space="preserve">Espacial </v>
      </c>
      <c r="O15" s="34" t="str">
        <f t="shared" ref="O15:O17" si="20">_xlfn.CONCAT(E15," ")</f>
        <v xml:space="preserve">Ambiente </v>
      </c>
      <c r="P15" s="53" t="str">
        <f t="shared" ref="P15:P17" si="21">_xlfn.CONCAT(F15," ")</f>
        <v xml:space="preserve">ElevadorInterno </v>
      </c>
      <c r="Q15" s="34" t="str">
        <f t="shared" si="5"/>
        <v>Conceitos: BIM    Funcional     Espacial     Ambiente     ElevadorInterno</v>
      </c>
      <c r="R15" s="35" t="s">
        <v>26</v>
      </c>
      <c r="S15" s="35" t="s">
        <v>26</v>
      </c>
      <c r="T15" s="35" t="s">
        <v>26</v>
      </c>
      <c r="U15" s="39" t="str">
        <f t="shared" si="6"/>
        <v>Ambi-key_15</v>
      </c>
    </row>
    <row r="16" spans="1:21" ht="8.25" customHeight="1" x14ac:dyDescent="0.3">
      <c r="A16" s="33">
        <v>16</v>
      </c>
      <c r="B16" s="56" t="s">
        <v>49</v>
      </c>
      <c r="C16" s="56" t="s">
        <v>51</v>
      </c>
      <c r="D16" s="51" t="s">
        <v>58</v>
      </c>
      <c r="E16" s="40" t="s">
        <v>63</v>
      </c>
      <c r="F16" s="40" t="s">
        <v>73</v>
      </c>
      <c r="G16" s="27" t="s">
        <v>2</v>
      </c>
      <c r="H16" s="27" t="s">
        <v>2</v>
      </c>
      <c r="I16" s="27" t="s">
        <v>2</v>
      </c>
      <c r="J16" s="27" t="s">
        <v>87</v>
      </c>
      <c r="K16" s="41" t="s">
        <v>2</v>
      </c>
      <c r="L16" s="34" t="str">
        <f t="shared" si="17"/>
        <v>Conceitos: BIM</v>
      </c>
      <c r="M16" s="34" t="str">
        <f t="shared" ref="M16" si="22">_xlfn.CONCAT(C16," ")</f>
        <v xml:space="preserve">Funcional </v>
      </c>
      <c r="N16" s="34" t="str">
        <f t="shared" ref="N16" si="23">_xlfn.CONCAT(D16," ")</f>
        <v xml:space="preserve">Espacial </v>
      </c>
      <c r="O16" s="34" t="str">
        <f t="shared" ref="O16" si="24">_xlfn.CONCAT(E16," ")</f>
        <v xml:space="preserve">Ambiente </v>
      </c>
      <c r="P16" s="53" t="str">
        <f t="shared" ref="P16" si="25">_xlfn.CONCAT(F16," ")</f>
        <v xml:space="preserve">Elevador </v>
      </c>
      <c r="Q16" s="34" t="str">
        <f t="shared" si="5"/>
        <v>Conceitos: BIM    Funcional     Espacial     Ambiente     Elevador</v>
      </c>
      <c r="R16" s="35" t="s">
        <v>26</v>
      </c>
      <c r="S16" s="35" t="s">
        <v>26</v>
      </c>
      <c r="T16" s="35" t="s">
        <v>26</v>
      </c>
      <c r="U16" s="39" t="str">
        <f t="shared" si="6"/>
        <v>Ambi-key_16</v>
      </c>
    </row>
    <row r="17" spans="1:21" ht="8.25" customHeight="1" x14ac:dyDescent="0.3">
      <c r="A17" s="33">
        <v>17</v>
      </c>
      <c r="B17" s="56" t="s">
        <v>49</v>
      </c>
      <c r="C17" s="56" t="s">
        <v>51</v>
      </c>
      <c r="D17" s="51" t="s">
        <v>58</v>
      </c>
      <c r="E17" s="40" t="s">
        <v>63</v>
      </c>
      <c r="F17" s="40" t="s">
        <v>69</v>
      </c>
      <c r="G17" s="27" t="s">
        <v>2</v>
      </c>
      <c r="H17" s="27" t="s">
        <v>2</v>
      </c>
      <c r="I17" s="27" t="s">
        <v>2</v>
      </c>
      <c r="J17" s="27" t="s">
        <v>87</v>
      </c>
      <c r="K17" s="41" t="s">
        <v>2</v>
      </c>
      <c r="L17" s="34" t="str">
        <f t="shared" si="17"/>
        <v>Conceitos: BIM</v>
      </c>
      <c r="M17" s="34" t="str">
        <f t="shared" si="18"/>
        <v xml:space="preserve">Funcional </v>
      </c>
      <c r="N17" s="34" t="str">
        <f t="shared" si="19"/>
        <v xml:space="preserve">Espacial </v>
      </c>
      <c r="O17" s="34" t="str">
        <f t="shared" si="20"/>
        <v xml:space="preserve">Ambiente </v>
      </c>
      <c r="P17" s="53" t="str">
        <f t="shared" si="21"/>
        <v xml:space="preserve">Hall </v>
      </c>
      <c r="Q17" s="34" t="str">
        <f t="shared" si="5"/>
        <v>Conceitos: BIM    Funcional     Espacial     Ambiente     Hall</v>
      </c>
      <c r="R17" s="35" t="s">
        <v>26</v>
      </c>
      <c r="S17" s="35" t="s">
        <v>26</v>
      </c>
      <c r="T17" s="35" t="s">
        <v>26</v>
      </c>
      <c r="U17" s="39" t="str">
        <f t="shared" si="6"/>
        <v>Ambi-key_17</v>
      </c>
    </row>
    <row r="18" spans="1:21" ht="8.25" customHeight="1" x14ac:dyDescent="0.3">
      <c r="A18" s="33">
        <v>18</v>
      </c>
      <c r="B18" s="56" t="s">
        <v>49</v>
      </c>
      <c r="C18" s="56" t="s">
        <v>51</v>
      </c>
      <c r="D18" s="51" t="s">
        <v>58</v>
      </c>
      <c r="E18" s="40" t="s">
        <v>63</v>
      </c>
      <c r="F18" s="40" t="s">
        <v>64</v>
      </c>
      <c r="G18" s="27" t="s">
        <v>2</v>
      </c>
      <c r="H18" s="27" t="s">
        <v>2</v>
      </c>
      <c r="I18" s="27" t="s">
        <v>2</v>
      </c>
      <c r="J18" s="27" t="s">
        <v>87</v>
      </c>
      <c r="K18" s="41" t="s">
        <v>2</v>
      </c>
      <c r="L18" s="34" t="str">
        <f t="shared" si="17"/>
        <v>Conceitos: BIM</v>
      </c>
      <c r="M18" s="34" t="str">
        <f t="shared" ref="M18" si="26">_xlfn.CONCAT(C18," ")</f>
        <v xml:space="preserve">Funcional </v>
      </c>
      <c r="N18" s="34" t="str">
        <f t="shared" ref="N18" si="27">_xlfn.CONCAT(D18," ")</f>
        <v xml:space="preserve">Espacial </v>
      </c>
      <c r="O18" s="34" t="str">
        <f t="shared" ref="O18" si="28">_xlfn.CONCAT(E18," ")</f>
        <v xml:space="preserve">Ambiente </v>
      </c>
      <c r="P18" s="53" t="str">
        <f t="shared" ref="P18" si="29">_xlfn.CONCAT(F18," ")</f>
        <v xml:space="preserve">Sala </v>
      </c>
      <c r="Q18" s="34" t="str">
        <f t="shared" si="5"/>
        <v>Conceitos: BIM    Funcional     Espacial     Ambiente     Sala</v>
      </c>
      <c r="R18" s="35" t="s">
        <v>26</v>
      </c>
      <c r="S18" s="35" t="s">
        <v>26</v>
      </c>
      <c r="T18" s="35" t="s">
        <v>26</v>
      </c>
      <c r="U18" s="39" t="str">
        <f t="shared" si="6"/>
        <v>Ambi-key_18</v>
      </c>
    </row>
    <row r="19" spans="1:21" ht="8.25" customHeight="1" x14ac:dyDescent="0.3">
      <c r="A19" s="33">
        <v>19</v>
      </c>
      <c r="B19" s="56" t="s">
        <v>49</v>
      </c>
      <c r="C19" s="56" t="s">
        <v>51</v>
      </c>
      <c r="D19" s="51" t="s">
        <v>58</v>
      </c>
      <c r="E19" s="40" t="s">
        <v>63</v>
      </c>
      <c r="F19" s="40" t="s">
        <v>65</v>
      </c>
      <c r="G19" s="27" t="s">
        <v>2</v>
      </c>
      <c r="H19" s="27" t="s">
        <v>2</v>
      </c>
      <c r="I19" s="27" t="s">
        <v>2</v>
      </c>
      <c r="J19" s="27" t="s">
        <v>87</v>
      </c>
      <c r="K19" s="41" t="s">
        <v>2</v>
      </c>
      <c r="L19" s="34" t="str">
        <f t="shared" si="17"/>
        <v>Conceitos: BIM</v>
      </c>
      <c r="M19" s="34" t="str">
        <f t="shared" ref="M19:M25" si="30">_xlfn.CONCAT(C19," ")</f>
        <v xml:space="preserve">Funcional </v>
      </c>
      <c r="N19" s="34" t="str">
        <f t="shared" ref="N19:N25" si="31">_xlfn.CONCAT(D19," ")</f>
        <v xml:space="preserve">Espacial </v>
      </c>
      <c r="O19" s="34" t="str">
        <f t="shared" ref="O19:O25" si="32">_xlfn.CONCAT(E19," ")</f>
        <v xml:space="preserve">Ambiente </v>
      </c>
      <c r="P19" s="53" t="str">
        <f t="shared" ref="P19:P25" si="33">_xlfn.CONCAT(F19," ")</f>
        <v xml:space="preserve">Quarto </v>
      </c>
      <c r="Q19" s="34" t="str">
        <f t="shared" si="5"/>
        <v>Conceitos: BIM    Funcional     Espacial     Ambiente     Quarto</v>
      </c>
      <c r="R19" s="35" t="s">
        <v>26</v>
      </c>
      <c r="S19" s="35" t="s">
        <v>26</v>
      </c>
      <c r="T19" s="35" t="s">
        <v>26</v>
      </c>
      <c r="U19" s="39" t="str">
        <f t="shared" si="6"/>
        <v>Ambi-key_19</v>
      </c>
    </row>
    <row r="20" spans="1:21" ht="8.25" customHeight="1" x14ac:dyDescent="0.3">
      <c r="A20" s="33">
        <v>20</v>
      </c>
      <c r="B20" s="56" t="s">
        <v>49</v>
      </c>
      <c r="C20" s="56" t="s">
        <v>51</v>
      </c>
      <c r="D20" s="51" t="s">
        <v>58</v>
      </c>
      <c r="E20" s="40" t="s">
        <v>63</v>
      </c>
      <c r="F20" s="40" t="s">
        <v>66</v>
      </c>
      <c r="G20" s="27" t="s">
        <v>2</v>
      </c>
      <c r="H20" s="27" t="s">
        <v>2</v>
      </c>
      <c r="I20" s="27" t="s">
        <v>2</v>
      </c>
      <c r="J20" s="27" t="s">
        <v>87</v>
      </c>
      <c r="K20" s="41" t="s">
        <v>2</v>
      </c>
      <c r="L20" s="34" t="str">
        <f t="shared" si="17"/>
        <v>Conceitos: BIM</v>
      </c>
      <c r="M20" s="34" t="str">
        <f t="shared" si="30"/>
        <v xml:space="preserve">Funcional </v>
      </c>
      <c r="N20" s="34" t="str">
        <f t="shared" si="31"/>
        <v xml:space="preserve">Espacial </v>
      </c>
      <c r="O20" s="34" t="str">
        <f t="shared" si="32"/>
        <v xml:space="preserve">Ambiente </v>
      </c>
      <c r="P20" s="53" t="str">
        <f t="shared" si="33"/>
        <v xml:space="preserve">Cozinha </v>
      </c>
      <c r="Q20" s="34" t="str">
        <f t="shared" si="5"/>
        <v>Conceitos: BIM    Funcional     Espacial     Ambiente     Cozinha</v>
      </c>
      <c r="R20" s="35" t="s">
        <v>26</v>
      </c>
      <c r="S20" s="35" t="s">
        <v>26</v>
      </c>
      <c r="T20" s="35" t="s">
        <v>26</v>
      </c>
      <c r="U20" s="39" t="str">
        <f t="shared" si="6"/>
        <v>Ambi-key_20</v>
      </c>
    </row>
    <row r="21" spans="1:21" ht="8.25" customHeight="1" x14ac:dyDescent="0.3">
      <c r="A21" s="33">
        <v>21</v>
      </c>
      <c r="B21" s="56" t="s">
        <v>49</v>
      </c>
      <c r="C21" s="56" t="s">
        <v>51</v>
      </c>
      <c r="D21" s="51" t="s">
        <v>58</v>
      </c>
      <c r="E21" s="40" t="s">
        <v>63</v>
      </c>
      <c r="F21" s="40" t="s">
        <v>74</v>
      </c>
      <c r="G21" s="27" t="s">
        <v>2</v>
      </c>
      <c r="H21" s="27" t="s">
        <v>2</v>
      </c>
      <c r="I21" s="27" t="s">
        <v>2</v>
      </c>
      <c r="J21" s="27" t="s">
        <v>87</v>
      </c>
      <c r="K21" s="41" t="s">
        <v>2</v>
      </c>
      <c r="L21" s="34" t="str">
        <f t="shared" si="17"/>
        <v>Conceitos: BIM</v>
      </c>
      <c r="M21" s="34" t="str">
        <f t="shared" si="30"/>
        <v xml:space="preserve">Funcional </v>
      </c>
      <c r="N21" s="34" t="str">
        <f t="shared" si="31"/>
        <v xml:space="preserve">Espacial </v>
      </c>
      <c r="O21" s="34" t="str">
        <f t="shared" si="32"/>
        <v xml:space="preserve">Ambiente </v>
      </c>
      <c r="P21" s="53" t="str">
        <f t="shared" si="33"/>
        <v xml:space="preserve">WC </v>
      </c>
      <c r="Q21" s="34" t="str">
        <f t="shared" si="5"/>
        <v>Conceitos: BIM    Funcional     Espacial     Ambiente     WC</v>
      </c>
      <c r="R21" s="35" t="s">
        <v>26</v>
      </c>
      <c r="S21" s="35" t="s">
        <v>26</v>
      </c>
      <c r="T21" s="35" t="s">
        <v>26</v>
      </c>
      <c r="U21" s="39" t="str">
        <f t="shared" si="6"/>
        <v>Ambi-key_21</v>
      </c>
    </row>
    <row r="22" spans="1:21" ht="8.25" customHeight="1" x14ac:dyDescent="0.3">
      <c r="A22" s="33">
        <v>22</v>
      </c>
      <c r="B22" s="56" t="s">
        <v>49</v>
      </c>
      <c r="C22" s="56" t="s">
        <v>51</v>
      </c>
      <c r="D22" s="51" t="s">
        <v>58</v>
      </c>
      <c r="E22" s="40" t="s">
        <v>63</v>
      </c>
      <c r="F22" s="40" t="s">
        <v>67</v>
      </c>
      <c r="G22" s="27" t="s">
        <v>2</v>
      </c>
      <c r="H22" s="27" t="s">
        <v>2</v>
      </c>
      <c r="I22" s="27" t="s">
        <v>2</v>
      </c>
      <c r="J22" s="27" t="s">
        <v>87</v>
      </c>
      <c r="K22" s="41" t="s">
        <v>2</v>
      </c>
      <c r="L22" s="34" t="str">
        <f t="shared" si="17"/>
        <v>Conceitos: BIM</v>
      </c>
      <c r="M22" s="34" t="str">
        <f t="shared" ref="M22" si="34">_xlfn.CONCAT(C22," ")</f>
        <v xml:space="preserve">Funcional </v>
      </c>
      <c r="N22" s="34" t="str">
        <f t="shared" ref="N22" si="35">_xlfn.CONCAT(D22," ")</f>
        <v xml:space="preserve">Espacial </v>
      </c>
      <c r="O22" s="34" t="str">
        <f t="shared" ref="O22" si="36">_xlfn.CONCAT(E22," ")</f>
        <v xml:space="preserve">Ambiente </v>
      </c>
      <c r="P22" s="53" t="str">
        <f t="shared" ref="P22" si="37">_xlfn.CONCAT(F22," ")</f>
        <v xml:space="preserve">Banheiro </v>
      </c>
      <c r="Q22" s="34" t="str">
        <f t="shared" si="5"/>
        <v>Conceitos: BIM    Funcional     Espacial     Ambiente     Banheiro</v>
      </c>
      <c r="R22" s="35" t="s">
        <v>26</v>
      </c>
      <c r="S22" s="35" t="s">
        <v>26</v>
      </c>
      <c r="T22" s="35" t="s">
        <v>26</v>
      </c>
      <c r="U22" s="39" t="str">
        <f t="shared" si="6"/>
        <v>Ambi-key_22</v>
      </c>
    </row>
    <row r="23" spans="1:21" ht="8.25" customHeight="1" x14ac:dyDescent="0.3">
      <c r="A23" s="33">
        <v>23</v>
      </c>
      <c r="B23" s="56" t="s">
        <v>49</v>
      </c>
      <c r="C23" s="56" t="s">
        <v>51</v>
      </c>
      <c r="D23" s="51" t="s">
        <v>58</v>
      </c>
      <c r="E23" s="40" t="s">
        <v>63</v>
      </c>
      <c r="F23" s="40" t="s">
        <v>71</v>
      </c>
      <c r="G23" s="27" t="s">
        <v>2</v>
      </c>
      <c r="H23" s="27" t="s">
        <v>2</v>
      </c>
      <c r="I23" s="27" t="s">
        <v>2</v>
      </c>
      <c r="J23" s="27" t="s">
        <v>87</v>
      </c>
      <c r="K23" s="41" t="s">
        <v>2</v>
      </c>
      <c r="L23" s="34" t="str">
        <f t="shared" si="17"/>
        <v>Conceitos: BIM</v>
      </c>
      <c r="M23" s="34" t="str">
        <f t="shared" ref="M23:M24" si="38">_xlfn.CONCAT(C23," ")</f>
        <v xml:space="preserve">Funcional </v>
      </c>
      <c r="N23" s="34" t="str">
        <f t="shared" ref="N23:N24" si="39">_xlfn.CONCAT(D23," ")</f>
        <v xml:space="preserve">Espacial </v>
      </c>
      <c r="O23" s="34" t="str">
        <f t="shared" ref="O23:O24" si="40">_xlfn.CONCAT(E23," ")</f>
        <v xml:space="preserve">Ambiente </v>
      </c>
      <c r="P23" s="53" t="str">
        <f t="shared" ref="P23:P24" si="41">_xlfn.CONCAT(F23," ")</f>
        <v xml:space="preserve">BanheiroSocial </v>
      </c>
      <c r="Q23" s="34" t="str">
        <f t="shared" si="5"/>
        <v>Conceitos: BIM    Funcional     Espacial     Ambiente     BanheiroSocial</v>
      </c>
      <c r="R23" s="35" t="s">
        <v>26</v>
      </c>
      <c r="S23" s="35" t="s">
        <v>26</v>
      </c>
      <c r="T23" s="35" t="s">
        <v>26</v>
      </c>
      <c r="U23" s="39" t="str">
        <f t="shared" si="6"/>
        <v>Ambi-key_23</v>
      </c>
    </row>
    <row r="24" spans="1:21" ht="8.25" customHeight="1" x14ac:dyDescent="0.3">
      <c r="A24" s="33">
        <v>24</v>
      </c>
      <c r="B24" s="56" t="s">
        <v>49</v>
      </c>
      <c r="C24" s="56" t="s">
        <v>51</v>
      </c>
      <c r="D24" s="51" t="s">
        <v>58</v>
      </c>
      <c r="E24" s="40" t="s">
        <v>63</v>
      </c>
      <c r="F24" s="40" t="s">
        <v>75</v>
      </c>
      <c r="G24" s="27" t="s">
        <v>2</v>
      </c>
      <c r="H24" s="27" t="s">
        <v>2</v>
      </c>
      <c r="I24" s="27" t="s">
        <v>2</v>
      </c>
      <c r="J24" s="27" t="s">
        <v>87</v>
      </c>
      <c r="K24" s="41" t="s">
        <v>2</v>
      </c>
      <c r="L24" s="34" t="str">
        <f t="shared" si="17"/>
        <v>Conceitos: BIM</v>
      </c>
      <c r="M24" s="34" t="str">
        <f t="shared" si="38"/>
        <v xml:space="preserve">Funcional </v>
      </c>
      <c r="N24" s="34" t="str">
        <f t="shared" si="39"/>
        <v xml:space="preserve">Espacial </v>
      </c>
      <c r="O24" s="34" t="str">
        <f t="shared" si="40"/>
        <v xml:space="preserve">Ambiente </v>
      </c>
      <c r="P24" s="53" t="str">
        <f t="shared" si="41"/>
        <v xml:space="preserve">BanheiroFemi </v>
      </c>
      <c r="Q24" s="34" t="str">
        <f t="shared" si="5"/>
        <v>Conceitos: BIM    Funcional     Espacial     Ambiente     BanheiroFemi</v>
      </c>
      <c r="R24" s="35" t="s">
        <v>26</v>
      </c>
      <c r="S24" s="35" t="s">
        <v>26</v>
      </c>
      <c r="T24" s="35" t="s">
        <v>26</v>
      </c>
      <c r="U24" s="39" t="str">
        <f t="shared" si="6"/>
        <v>Ambi-key_24</v>
      </c>
    </row>
    <row r="25" spans="1:21" ht="8.25" customHeight="1" x14ac:dyDescent="0.3">
      <c r="A25" s="33">
        <v>25</v>
      </c>
      <c r="B25" s="56" t="s">
        <v>49</v>
      </c>
      <c r="C25" s="56" t="s">
        <v>51</v>
      </c>
      <c r="D25" s="51" t="s">
        <v>58</v>
      </c>
      <c r="E25" s="40" t="s">
        <v>63</v>
      </c>
      <c r="F25" s="40" t="s">
        <v>76</v>
      </c>
      <c r="G25" s="27" t="s">
        <v>2</v>
      </c>
      <c r="H25" s="27" t="s">
        <v>2</v>
      </c>
      <c r="I25" s="27" t="s">
        <v>2</v>
      </c>
      <c r="J25" s="27" t="s">
        <v>87</v>
      </c>
      <c r="K25" s="41" t="s">
        <v>2</v>
      </c>
      <c r="L25" s="34" t="str">
        <f t="shared" si="17"/>
        <v>Conceitos: BIM</v>
      </c>
      <c r="M25" s="34" t="str">
        <f t="shared" si="30"/>
        <v xml:space="preserve">Funcional </v>
      </c>
      <c r="N25" s="34" t="str">
        <f t="shared" si="31"/>
        <v xml:space="preserve">Espacial </v>
      </c>
      <c r="O25" s="34" t="str">
        <f t="shared" si="32"/>
        <v xml:space="preserve">Ambiente </v>
      </c>
      <c r="P25" s="53" t="str">
        <f t="shared" si="33"/>
        <v xml:space="preserve">BanheiroMasc </v>
      </c>
      <c r="Q25" s="34" t="str">
        <f t="shared" si="5"/>
        <v>Conceitos: BIM    Funcional     Espacial     Ambiente     BanheiroMasc</v>
      </c>
      <c r="R25" s="35" t="s">
        <v>26</v>
      </c>
      <c r="S25" s="35" t="s">
        <v>26</v>
      </c>
      <c r="T25" s="35" t="s">
        <v>26</v>
      </c>
      <c r="U25" s="39" t="str">
        <f t="shared" si="6"/>
        <v>Ambi-key_25</v>
      </c>
    </row>
    <row r="26" spans="1:21" ht="8.25" customHeight="1" x14ac:dyDescent="0.3">
      <c r="A26" s="33">
        <v>26</v>
      </c>
      <c r="B26" s="56" t="s">
        <v>49</v>
      </c>
      <c r="C26" s="56" t="s">
        <v>51</v>
      </c>
      <c r="D26" s="51" t="s">
        <v>58</v>
      </c>
      <c r="E26" s="40" t="s">
        <v>63</v>
      </c>
      <c r="F26" s="40" t="s">
        <v>68</v>
      </c>
      <c r="G26" s="27" t="s">
        <v>2</v>
      </c>
      <c r="H26" s="27" t="s">
        <v>2</v>
      </c>
      <c r="I26" s="27" t="s">
        <v>2</v>
      </c>
      <c r="J26" s="27" t="s">
        <v>87</v>
      </c>
      <c r="K26" s="41" t="s">
        <v>2</v>
      </c>
      <c r="L26" s="34" t="str">
        <f t="shared" si="17"/>
        <v>Conceitos: BIM</v>
      </c>
      <c r="M26" s="34" t="str">
        <f t="shared" ref="M26" si="42">_xlfn.CONCAT(C26," ")</f>
        <v xml:space="preserve">Funcional </v>
      </c>
      <c r="N26" s="34" t="str">
        <f t="shared" ref="N26" si="43">_xlfn.CONCAT(D26," ")</f>
        <v xml:space="preserve">Espacial </v>
      </c>
      <c r="O26" s="34" t="str">
        <f t="shared" ref="O26" si="44">_xlfn.CONCAT(E26," ")</f>
        <v xml:space="preserve">Ambiente </v>
      </c>
      <c r="P26" s="53" t="str">
        <f t="shared" ref="P26" si="45">_xlfn.CONCAT(F26," ")</f>
        <v xml:space="preserve">Circulação </v>
      </c>
      <c r="Q26" s="34" t="str">
        <f t="shared" si="5"/>
        <v>Conceitos: BIM    Funcional     Espacial     Ambiente     Circulação</v>
      </c>
      <c r="R26" s="35" t="s">
        <v>26</v>
      </c>
      <c r="S26" s="35" t="s">
        <v>26</v>
      </c>
      <c r="T26" s="35" t="s">
        <v>26</v>
      </c>
      <c r="U26" s="39" t="str">
        <f t="shared" si="6"/>
        <v>Ambi-key_26</v>
      </c>
    </row>
    <row r="27" spans="1:21" ht="8.25" customHeight="1" x14ac:dyDescent="0.3">
      <c r="A27" s="33">
        <v>27</v>
      </c>
      <c r="B27" s="55" t="s">
        <v>49</v>
      </c>
      <c r="C27" s="55" t="s">
        <v>51</v>
      </c>
      <c r="D27" s="57" t="s">
        <v>58</v>
      </c>
      <c r="E27" s="52" t="s">
        <v>63</v>
      </c>
      <c r="F27" s="52" t="s">
        <v>70</v>
      </c>
      <c r="G27" s="31" t="s">
        <v>2</v>
      </c>
      <c r="H27" s="31" t="s">
        <v>2</v>
      </c>
      <c r="I27" s="31" t="s">
        <v>2</v>
      </c>
      <c r="J27" s="27" t="s">
        <v>87</v>
      </c>
      <c r="K27" s="41" t="s">
        <v>2</v>
      </c>
      <c r="L27" s="53" t="str">
        <f t="shared" si="17"/>
        <v>Conceitos: BIM</v>
      </c>
      <c r="M27" s="53" t="str">
        <f t="shared" ref="M27:M29" si="46">_xlfn.CONCAT(C27," ")</f>
        <v xml:space="preserve">Funcional </v>
      </c>
      <c r="N27" s="53" t="str">
        <f t="shared" ref="N27:N29" si="47">_xlfn.CONCAT(D27," ")</f>
        <v xml:space="preserve">Espacial </v>
      </c>
      <c r="O27" s="53" t="str">
        <f t="shared" ref="O27:O29" si="48">_xlfn.CONCAT(E27," ")</f>
        <v xml:space="preserve">Ambiente </v>
      </c>
      <c r="P27" s="53" t="str">
        <f t="shared" ref="P27:P28" si="49">_xlfn.CONCAT(F27," ")</f>
        <v xml:space="preserve">AreaServiço </v>
      </c>
      <c r="Q27" s="53" t="str">
        <f t="shared" si="5"/>
        <v>Conceitos: BIM    Funcional     Espacial     Ambiente     AreaServiço</v>
      </c>
      <c r="R27" s="54" t="s">
        <v>26</v>
      </c>
      <c r="S27" s="54" t="s">
        <v>26</v>
      </c>
      <c r="T27" s="54" t="s">
        <v>26</v>
      </c>
      <c r="U27" s="39" t="str">
        <f t="shared" si="6"/>
        <v>Ambi-key_27</v>
      </c>
    </row>
    <row r="28" spans="1:21" ht="8.25" customHeight="1" x14ac:dyDescent="0.3">
      <c r="A28" s="33">
        <v>28</v>
      </c>
      <c r="B28" s="55" t="s">
        <v>49</v>
      </c>
      <c r="C28" s="55" t="s">
        <v>51</v>
      </c>
      <c r="D28" s="57" t="s">
        <v>58</v>
      </c>
      <c r="E28" s="52" t="s">
        <v>106</v>
      </c>
      <c r="F28" s="52" t="s">
        <v>109</v>
      </c>
      <c r="G28" s="31" t="s">
        <v>2</v>
      </c>
      <c r="H28" s="31" t="s">
        <v>2</v>
      </c>
      <c r="I28" s="31" t="s">
        <v>2</v>
      </c>
      <c r="J28" s="27" t="s">
        <v>87</v>
      </c>
      <c r="K28" s="41" t="s">
        <v>110</v>
      </c>
      <c r="L28" s="53" t="str">
        <f t="shared" si="17"/>
        <v>Conceitos: BIM</v>
      </c>
      <c r="M28" s="53" t="str">
        <f t="shared" ref="M28" si="50">_xlfn.CONCAT(C28," ")</f>
        <v xml:space="preserve">Funcional </v>
      </c>
      <c r="N28" s="53" t="str">
        <f t="shared" ref="N28" si="51">_xlfn.CONCAT(D28," ")</f>
        <v xml:space="preserve">Espacial </v>
      </c>
      <c r="O28" s="53" t="str">
        <f t="shared" ref="O28" si="52">_xlfn.CONCAT(E28," ")</f>
        <v xml:space="preserve">Núcleos </v>
      </c>
      <c r="P28" s="53" t="str">
        <f t="shared" si="49"/>
        <v xml:space="preserve">Elevadores2 </v>
      </c>
      <c r="Q28" s="53" t="str">
        <f t="shared" si="5"/>
        <v>Conceitos: BIM    Funcional     Espacial     Núcleos     Elevadores2</v>
      </c>
      <c r="R28" s="54" t="s">
        <v>26</v>
      </c>
      <c r="S28" s="54" t="s">
        <v>26</v>
      </c>
      <c r="T28" s="54" t="s">
        <v>26</v>
      </c>
      <c r="U28" s="39" t="str">
        <f t="shared" si="6"/>
        <v>Ambi-key_28</v>
      </c>
    </row>
    <row r="29" spans="1:21" ht="8.25" customHeight="1" x14ac:dyDescent="0.3">
      <c r="A29" s="33">
        <v>29</v>
      </c>
      <c r="B29" s="55" t="s">
        <v>49</v>
      </c>
      <c r="C29" s="55" t="s">
        <v>51</v>
      </c>
      <c r="D29" s="57" t="s">
        <v>58</v>
      </c>
      <c r="E29" s="52" t="s">
        <v>106</v>
      </c>
      <c r="F29" s="52" t="s">
        <v>108</v>
      </c>
      <c r="G29" s="31" t="s">
        <v>2</v>
      </c>
      <c r="H29" s="31" t="s">
        <v>2</v>
      </c>
      <c r="I29" s="31" t="s">
        <v>2</v>
      </c>
      <c r="J29" s="27" t="s">
        <v>87</v>
      </c>
      <c r="K29" s="41" t="s">
        <v>107</v>
      </c>
      <c r="L29" s="53" t="str">
        <f t="shared" ref="L29" si="53">_xlfn.CONCAT("Conceitos: ", B29)</f>
        <v>Conceitos: BIM</v>
      </c>
      <c r="M29" s="53" t="str">
        <f t="shared" si="46"/>
        <v xml:space="preserve">Funcional </v>
      </c>
      <c r="N29" s="53" t="str">
        <f t="shared" si="47"/>
        <v xml:space="preserve">Espacial </v>
      </c>
      <c r="O29" s="53" t="str">
        <f t="shared" si="48"/>
        <v xml:space="preserve">Núcleos </v>
      </c>
      <c r="P29" s="53" t="str">
        <f t="shared" ref="P29:P32" si="54">_xlfn.CONCAT(F29," ")</f>
        <v xml:space="preserve">Elevadores5 </v>
      </c>
      <c r="Q29" s="53" t="str">
        <f t="shared" si="5"/>
        <v>Conceitos: BIM    Funcional     Espacial     Núcleos     Elevadores5</v>
      </c>
      <c r="R29" s="54" t="s">
        <v>26</v>
      </c>
      <c r="S29" s="54" t="s">
        <v>26</v>
      </c>
      <c r="T29" s="54" t="s">
        <v>26</v>
      </c>
      <c r="U29" s="39" t="str">
        <f t="shared" si="6"/>
        <v>Ambi-key_29</v>
      </c>
    </row>
    <row r="30" spans="1:21" ht="8.25" customHeight="1" x14ac:dyDescent="0.3">
      <c r="A30" s="33">
        <v>30</v>
      </c>
      <c r="B30" s="55" t="s">
        <v>49</v>
      </c>
      <c r="C30" s="55" t="s">
        <v>51</v>
      </c>
      <c r="D30" s="57" t="s">
        <v>58</v>
      </c>
      <c r="E30" s="52" t="s">
        <v>95</v>
      </c>
      <c r="F30" s="52" t="s">
        <v>102</v>
      </c>
      <c r="G30" s="31" t="s">
        <v>2</v>
      </c>
      <c r="H30" s="31" t="s">
        <v>2</v>
      </c>
      <c r="I30" s="31" t="s">
        <v>2</v>
      </c>
      <c r="J30" s="31" t="s">
        <v>98</v>
      </c>
      <c r="K30" s="41" t="s">
        <v>2</v>
      </c>
      <c r="L30" s="53" t="str">
        <f>_xlfn.CONCAT("Conceitos: ", B30)</f>
        <v>Conceitos: BIM</v>
      </c>
      <c r="M30" s="53" t="str">
        <f t="shared" ref="M30:O31" si="55">_xlfn.CONCAT(C30," ")</f>
        <v xml:space="preserve">Funcional </v>
      </c>
      <c r="N30" s="53" t="str">
        <f t="shared" si="55"/>
        <v xml:space="preserve">Espacial </v>
      </c>
      <c r="O30" s="53" t="str">
        <f t="shared" si="55"/>
        <v xml:space="preserve">AreaInterna </v>
      </c>
      <c r="P30" s="53" t="str">
        <f t="shared" si="54"/>
        <v xml:space="preserve">Estacionamento.Int </v>
      </c>
      <c r="Q30" s="53" t="str">
        <f t="shared" si="5"/>
        <v>Conceitos: BIM    Funcional     Espacial     AreaInterna     Estacionamento.Int</v>
      </c>
      <c r="R30" s="54" t="s">
        <v>26</v>
      </c>
      <c r="S30" s="54" t="s">
        <v>26</v>
      </c>
      <c r="T30" s="54" t="s">
        <v>26</v>
      </c>
      <c r="U30" s="39" t="str">
        <f t="shared" si="6"/>
        <v>Ambi-key_30</v>
      </c>
    </row>
    <row r="31" spans="1:21" ht="8.25" customHeight="1" x14ac:dyDescent="0.3">
      <c r="A31" s="33">
        <v>31</v>
      </c>
      <c r="B31" s="55" t="s">
        <v>49</v>
      </c>
      <c r="C31" s="55" t="s">
        <v>51</v>
      </c>
      <c r="D31" s="57" t="s">
        <v>58</v>
      </c>
      <c r="E31" s="52" t="s">
        <v>94</v>
      </c>
      <c r="F31" s="52" t="s">
        <v>103</v>
      </c>
      <c r="G31" s="31" t="s">
        <v>2</v>
      </c>
      <c r="H31" s="31" t="s">
        <v>2</v>
      </c>
      <c r="I31" s="31" t="s">
        <v>2</v>
      </c>
      <c r="J31" s="31" t="s">
        <v>98</v>
      </c>
      <c r="K31" s="41" t="s">
        <v>2</v>
      </c>
      <c r="L31" s="53" t="str">
        <f>_xlfn.CONCAT("Conceitos: ", B31)</f>
        <v>Conceitos: BIM</v>
      </c>
      <c r="M31" s="53" t="str">
        <f t="shared" si="55"/>
        <v xml:space="preserve">Funcional </v>
      </c>
      <c r="N31" s="53" t="str">
        <f t="shared" si="55"/>
        <v xml:space="preserve">Espacial </v>
      </c>
      <c r="O31" s="53" t="str">
        <f t="shared" si="55"/>
        <v xml:space="preserve">AreaExterna </v>
      </c>
      <c r="P31" s="53" t="str">
        <f t="shared" si="54"/>
        <v xml:space="preserve">Estacionamento.Ext </v>
      </c>
      <c r="Q31" s="53" t="str">
        <f t="shared" si="5"/>
        <v>Conceitos: BIM    Funcional     Espacial     AreaExterna     Estacionamento.Ext</v>
      </c>
      <c r="R31" s="54" t="s">
        <v>26</v>
      </c>
      <c r="S31" s="54" t="s">
        <v>26</v>
      </c>
      <c r="T31" s="54" t="s">
        <v>26</v>
      </c>
      <c r="U31" s="39" t="str">
        <f t="shared" si="6"/>
        <v>Ambi-key_31</v>
      </c>
    </row>
    <row r="32" spans="1:21" ht="8.25" customHeight="1" x14ac:dyDescent="0.3">
      <c r="A32" s="33">
        <v>32</v>
      </c>
      <c r="B32" s="55" t="s">
        <v>49</v>
      </c>
      <c r="C32" s="55" t="s">
        <v>51</v>
      </c>
      <c r="D32" s="57" t="s">
        <v>58</v>
      </c>
      <c r="E32" s="52" t="s">
        <v>156</v>
      </c>
      <c r="F32" s="52" t="s">
        <v>155</v>
      </c>
      <c r="G32" s="31" t="s">
        <v>2</v>
      </c>
      <c r="H32" s="31" t="s">
        <v>2</v>
      </c>
      <c r="I32" s="31" t="s">
        <v>2</v>
      </c>
      <c r="J32" s="31" t="s">
        <v>98</v>
      </c>
      <c r="K32" s="31" t="s">
        <v>2</v>
      </c>
      <c r="L32" s="53" t="str">
        <f>_xlfn.CONCAT("Conceitos: ", B32)</f>
        <v>Conceitos: BIM</v>
      </c>
      <c r="M32" s="53" t="str">
        <f t="shared" ref="M32" si="56">_xlfn.CONCAT(C32," ")</f>
        <v xml:space="preserve">Funcional </v>
      </c>
      <c r="N32" s="53" t="str">
        <f t="shared" ref="N32" si="57">_xlfn.CONCAT(D32," ")</f>
        <v xml:space="preserve">Espacial </v>
      </c>
      <c r="O32" s="53" t="str">
        <f t="shared" ref="O32" si="58">_xlfn.CONCAT(E32," ")</f>
        <v xml:space="preserve">Plenos </v>
      </c>
      <c r="P32" s="53" t="str">
        <f t="shared" si="54"/>
        <v xml:space="preserve">Shaft </v>
      </c>
      <c r="Q32" s="53" t="str">
        <f t="shared" si="5"/>
        <v>Conceitos: BIM    Funcional     Espacial     Plenos     Shaft</v>
      </c>
      <c r="R32" s="54" t="s">
        <v>26</v>
      </c>
      <c r="S32" s="54" t="s">
        <v>26</v>
      </c>
      <c r="T32" s="54" t="s">
        <v>26</v>
      </c>
      <c r="U32" s="39" t="str">
        <f t="shared" si="6"/>
        <v>Ambi-key_32</v>
      </c>
    </row>
  </sheetData>
  <phoneticPr fontId="1" type="noConversion"/>
  <conditionalFormatting sqref="F30:F1048576">
    <cfRule type="duplicateValues" dxfId="65" priority="54"/>
    <cfRule type="duplicateValues" dxfId="64" priority="67"/>
    <cfRule type="duplicateValues" dxfId="63" priority="68"/>
    <cfRule type="duplicateValues" dxfId="62" priority="69"/>
    <cfRule type="duplicateValues" dxfId="61" priority="70"/>
    <cfRule type="duplicateValues" dxfId="60" priority="71"/>
    <cfRule type="duplicateValues" dxfId="59" priority="73"/>
    <cfRule type="duplicateValues" dxfId="58" priority="74"/>
    <cfRule type="duplicateValues" dxfId="57" priority="75"/>
  </conditionalFormatting>
  <conditionalFormatting sqref="F2:F3">
    <cfRule type="duplicateValues" dxfId="54" priority="101"/>
    <cfRule type="duplicateValues" dxfId="53" priority="102"/>
  </conditionalFormatting>
  <conditionalFormatting sqref="F2:F9">
    <cfRule type="duplicateValues" dxfId="52" priority="103"/>
    <cfRule type="duplicateValues" dxfId="51" priority="104"/>
    <cfRule type="duplicateValues" dxfId="50" priority="105"/>
    <cfRule type="duplicateValues" dxfId="49" priority="106"/>
    <cfRule type="duplicateValues" dxfId="48" priority="107"/>
  </conditionalFormatting>
  <conditionalFormatting sqref="F4:F6">
    <cfRule type="duplicateValues" dxfId="47" priority="10"/>
    <cfRule type="duplicateValues" dxfId="46" priority="11"/>
  </conditionalFormatting>
  <conditionalFormatting sqref="F7:F9">
    <cfRule type="duplicateValues" dxfId="45" priority="99"/>
    <cfRule type="duplicateValues" dxfId="44" priority="100"/>
  </conditionalFormatting>
  <conditionalFormatting sqref="G2:K1048576">
    <cfRule type="cellIs" dxfId="43" priority="66" operator="equal">
      <formula>"null"</formula>
    </cfRule>
  </conditionalFormatting>
  <conditionalFormatting sqref="J33">
    <cfRule type="cellIs" dxfId="42" priority="6" operator="equal">
      <formula>"null"</formula>
    </cfRule>
  </conditionalFormatting>
  <conditionalFormatting sqref="J2:K11 K12:K14">
    <cfRule type="cellIs" dxfId="41" priority="19" operator="equal">
      <formula>"null"</formula>
    </cfRule>
  </conditionalFormatting>
  <conditionalFormatting sqref="J28:K32">
    <cfRule type="cellIs" dxfId="40" priority="3" operator="equal">
      <formula>"null"</formula>
    </cfRule>
  </conditionalFormatting>
  <conditionalFormatting sqref="F1">
    <cfRule type="duplicateValues" dxfId="5" priority="1"/>
  </conditionalFormatting>
  <conditionalFormatting sqref="G1:K1">
    <cfRule type="cellIs" dxfId="4" priority="2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AJ56"/>
  <sheetViews>
    <sheetView zoomScale="190" zoomScaleNormal="190" workbookViewId="0">
      <pane ySplit="1" topLeftCell="A2" activePane="bottomLeft" state="frozen"/>
      <selection activeCell="B22" sqref="B22"/>
      <selection pane="bottomLeft" activeCell="Q3" sqref="Q3:Q56"/>
    </sheetView>
  </sheetViews>
  <sheetFormatPr defaultColWidth="11.109375" defaultRowHeight="7.5" customHeight="1" x14ac:dyDescent="0.3"/>
  <cols>
    <col min="1" max="1" width="2.88671875" style="20" customWidth="1"/>
    <col min="2" max="2" width="8.109375" style="21" customWidth="1"/>
    <col min="3" max="3" width="11.109375" style="21" customWidth="1"/>
    <col min="4" max="4" width="7.33203125" style="20" customWidth="1"/>
    <col min="5" max="5" width="8.5546875" style="21" customWidth="1"/>
    <col min="6" max="6" width="12.554687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bestFit="1" customWidth="1"/>
    <col min="17" max="17" width="6.6640625" style="20" bestFit="1" customWidth="1"/>
    <col min="18" max="18" width="36.33203125" style="21" customWidth="1"/>
    <col min="19" max="19" width="10.33203125" style="21" customWidth="1"/>
    <col min="20" max="20" width="6.44140625" style="21" bestFit="1" customWidth="1"/>
    <col min="21" max="21" width="37.44140625" style="21" customWidth="1"/>
    <col min="22" max="22" width="13.109375" style="21" customWidth="1"/>
    <col min="23" max="29" width="11.109375" style="12"/>
    <col min="30" max="30" width="16.6640625" style="12" customWidth="1"/>
    <col min="31" max="16384" width="11.109375" style="12"/>
  </cols>
  <sheetData>
    <row r="1" spans="1:22" s="4" customFormat="1" ht="39.75" customHeight="1" x14ac:dyDescent="0.3">
      <c r="A1" s="3" t="s">
        <v>23</v>
      </c>
      <c r="B1" s="44" t="s">
        <v>27</v>
      </c>
      <c r="C1" s="44" t="s">
        <v>28</v>
      </c>
      <c r="D1" s="44" t="s">
        <v>29</v>
      </c>
      <c r="E1" s="44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4" t="s">
        <v>36</v>
      </c>
      <c r="L1" s="44" t="s">
        <v>37</v>
      </c>
      <c r="M1" s="44" t="s">
        <v>38</v>
      </c>
      <c r="N1" s="44" t="s">
        <v>39</v>
      </c>
      <c r="O1" s="44" t="s">
        <v>40</v>
      </c>
      <c r="P1" s="44" t="s">
        <v>41</v>
      </c>
      <c r="Q1" s="44" t="s">
        <v>42</v>
      </c>
      <c r="R1" s="44" t="s">
        <v>47</v>
      </c>
      <c r="S1" s="44" t="s">
        <v>46</v>
      </c>
      <c r="T1" s="44" t="s">
        <v>43</v>
      </c>
      <c r="U1" s="44" t="s">
        <v>45</v>
      </c>
      <c r="V1" s="45" t="s">
        <v>44</v>
      </c>
    </row>
    <row r="2" spans="1:22" ht="8.25" customHeight="1" x14ac:dyDescent="0.3">
      <c r="A2" s="3">
        <v>2</v>
      </c>
      <c r="B2" s="5" t="s">
        <v>24</v>
      </c>
      <c r="C2" s="5" t="str">
        <f t="shared" ref="C2:C6" si="0">F2</f>
        <v>de.ambientes</v>
      </c>
      <c r="D2" s="36" t="s">
        <v>0</v>
      </c>
      <c r="E2" s="6" t="s">
        <v>25</v>
      </c>
      <c r="F2" s="6" t="s">
        <v>52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49" t="s">
        <v>51</v>
      </c>
      <c r="Q2" s="49" t="s">
        <v>58</v>
      </c>
      <c r="R2" s="8" t="str">
        <f t="shared" ref="R2:R6" si="1">_xlfn.CONCAT("Propriedade: ",  F2, "    Domínio: ", P2, "     Range: ", Q2)</f>
        <v>Propriedade: de.ambientes    Domínio: Funcional     Range: Espacial</v>
      </c>
      <c r="S2" s="8" t="str">
        <f t="shared" ref="S2:S22" si="2">_xlfn.CONCAT("Valor:  ", C2)</f>
        <v>Valor:  de.ambientes</v>
      </c>
      <c r="T2" s="9" t="s">
        <v>2</v>
      </c>
      <c r="U2" s="10" t="str">
        <f t="shared" ref="U2:U22" si="3">_xlfn.CONCAT("Refere-se a propriedade  ",F2, "  &gt;  ",C2)</f>
        <v>Refere-se a propriedade  de.ambientes  &gt;  de.ambientes</v>
      </c>
      <c r="V2" s="11" t="str">
        <f t="shared" ref="V2:V22" si="4">C2</f>
        <v>de.ambientes</v>
      </c>
    </row>
    <row r="3" spans="1:22" ht="8.25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37" t="s">
        <v>0</v>
      </c>
      <c r="E3" s="14" t="str">
        <f>F2</f>
        <v>de.ambientes</v>
      </c>
      <c r="F3" s="15" t="s">
        <v>62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50" t="str">
        <f>P2</f>
        <v>Funcional</v>
      </c>
      <c r="Q3" s="51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2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25" customHeight="1" x14ac:dyDescent="0.3">
      <c r="A4" s="3">
        <v>4</v>
      </c>
      <c r="B4" s="17" t="str">
        <f t="shared" ref="B4" si="6">E4</f>
        <v>classebim</v>
      </c>
      <c r="C4" s="1" t="str">
        <f t="shared" ref="C4" si="7">MID(F4,FIND(".",F4,1)+1,100)</f>
        <v>categoria</v>
      </c>
      <c r="D4" s="38" t="s">
        <v>0</v>
      </c>
      <c r="E4" s="2" t="str">
        <f>F3</f>
        <v>classebim</v>
      </c>
      <c r="F4" s="46" t="s">
        <v>61</v>
      </c>
      <c r="G4" s="19" t="s">
        <v>91</v>
      </c>
      <c r="H4" s="19" t="s">
        <v>2</v>
      </c>
      <c r="I4" s="19" t="s">
        <v>2</v>
      </c>
      <c r="J4" s="19" t="s">
        <v>2</v>
      </c>
      <c r="K4" s="19" t="s">
        <v>2</v>
      </c>
      <c r="L4" s="19" t="s">
        <v>2</v>
      </c>
      <c r="M4" s="19" t="s">
        <v>2</v>
      </c>
      <c r="N4" s="19" t="s">
        <v>2</v>
      </c>
      <c r="O4" s="19" t="s">
        <v>2</v>
      </c>
      <c r="P4" s="50" t="str">
        <f t="shared" ref="P4:P56" si="8">P3</f>
        <v>Funcional</v>
      </c>
      <c r="Q4" s="51" t="str">
        <f t="shared" ref="Q4:Q56" si="9">Q3</f>
        <v>Espacial</v>
      </c>
      <c r="R4" s="8" t="str">
        <f t="shared" ref="R4" si="10">_xlfn.CONCAT("Propriedade: ",  F4, "    Domínio: ", P4, "     Range: ", Q4)</f>
        <v>Propriedade: é.categoria    Domínio: Funcional     Range: Espacial</v>
      </c>
      <c r="S4" s="8" t="str">
        <f t="shared" ref="S4" si="11">_xlfn.CONCAT("Valor:  ", C4)</f>
        <v>Valor:  categoria</v>
      </c>
      <c r="T4" s="9" t="s">
        <v>2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25" customHeight="1" x14ac:dyDescent="0.3">
      <c r="A5" s="3">
        <v>5</v>
      </c>
      <c r="B5" s="17" t="str">
        <f t="shared" ref="B5:B7" si="12">E5</f>
        <v>classebim</v>
      </c>
      <c r="C5" s="1" t="str">
        <f t="shared" ref="C5:C9" si="13">MID(F5,FIND(".",F5,1)+1,100)</f>
        <v>tipo</v>
      </c>
      <c r="D5" s="38" t="s">
        <v>0</v>
      </c>
      <c r="E5" s="2" t="str">
        <f>F3</f>
        <v>classebim</v>
      </c>
      <c r="F5" s="46" t="s">
        <v>157</v>
      </c>
      <c r="G5" s="19" t="s">
        <v>2</v>
      </c>
      <c r="H5" s="19" t="s">
        <v>2</v>
      </c>
      <c r="I5" s="19" t="s">
        <v>2</v>
      </c>
      <c r="J5" s="19" t="s">
        <v>2</v>
      </c>
      <c r="K5" s="19" t="s">
        <v>2</v>
      </c>
      <c r="L5" s="19" t="s">
        <v>2</v>
      </c>
      <c r="M5" s="19" t="s">
        <v>2</v>
      </c>
      <c r="N5" s="19" t="s">
        <v>2</v>
      </c>
      <c r="O5" s="19" t="s">
        <v>2</v>
      </c>
      <c r="P5" s="50" t="str">
        <f t="shared" si="8"/>
        <v>Funcional</v>
      </c>
      <c r="Q5" s="51" t="str">
        <f t="shared" si="9"/>
        <v>Espacial</v>
      </c>
      <c r="R5" s="8" t="str">
        <f t="shared" si="1"/>
        <v>Propriedade: tem.tipo    Domínio: Funcional     Range: Espacial</v>
      </c>
      <c r="S5" s="8" t="str">
        <f t="shared" si="2"/>
        <v>Valor:  tipo</v>
      </c>
      <c r="T5" s="9" t="s">
        <v>2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25" customHeight="1" x14ac:dyDescent="0.3">
      <c r="A6" s="3">
        <v>6</v>
      </c>
      <c r="B6" s="13" t="str">
        <f>E6</f>
        <v>de.ambientes</v>
      </c>
      <c r="C6" s="13" t="str">
        <f t="shared" si="0"/>
        <v>identificação</v>
      </c>
      <c r="D6" s="37" t="s">
        <v>0</v>
      </c>
      <c r="E6" s="14" t="str">
        <f>F2</f>
        <v>de.ambientes</v>
      </c>
      <c r="F6" s="15" t="s">
        <v>59</v>
      </c>
      <c r="G6" s="16" t="s">
        <v>2</v>
      </c>
      <c r="H6" s="16" t="s">
        <v>2</v>
      </c>
      <c r="I6" s="16" t="s">
        <v>2</v>
      </c>
      <c r="J6" s="16" t="s">
        <v>2</v>
      </c>
      <c r="K6" s="16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50" t="str">
        <f t="shared" si="8"/>
        <v>Funcional</v>
      </c>
      <c r="Q6" s="51" t="str">
        <f t="shared" si="9"/>
        <v>Espacial</v>
      </c>
      <c r="R6" s="8" t="str">
        <f t="shared" si="1"/>
        <v>Propriedade: identificação    Domínio: Funcional     Range: Espacial</v>
      </c>
      <c r="S6" s="8" t="str">
        <f t="shared" si="2"/>
        <v>Valor:  identificação</v>
      </c>
      <c r="T6" s="9" t="s">
        <v>2</v>
      </c>
      <c r="U6" s="10" t="str">
        <f t="shared" si="3"/>
        <v>Refere-se a propriedade  identificação  &gt;  identificação</v>
      </c>
      <c r="V6" s="11" t="str">
        <f t="shared" si="4"/>
        <v>identificação</v>
      </c>
    </row>
    <row r="7" spans="1:22" ht="8.25" customHeight="1" x14ac:dyDescent="0.3">
      <c r="A7" s="3">
        <v>7</v>
      </c>
      <c r="B7" s="17" t="str">
        <f t="shared" si="12"/>
        <v>identificação</v>
      </c>
      <c r="C7" s="1" t="str">
        <f t="shared" si="13"/>
        <v>código</v>
      </c>
      <c r="D7" s="38" t="s">
        <v>0</v>
      </c>
      <c r="E7" s="2" t="str">
        <f>F6</f>
        <v>identificação</v>
      </c>
      <c r="F7" s="18" t="s">
        <v>53</v>
      </c>
      <c r="G7" s="19" t="s">
        <v>91</v>
      </c>
      <c r="H7" s="19" t="s">
        <v>2</v>
      </c>
      <c r="I7" s="19" t="s">
        <v>2</v>
      </c>
      <c r="J7" s="19" t="s">
        <v>2</v>
      </c>
      <c r="K7" s="19" t="s">
        <v>2</v>
      </c>
      <c r="L7" s="19" t="s">
        <v>2</v>
      </c>
      <c r="M7" s="19" t="s">
        <v>2</v>
      </c>
      <c r="N7" s="19" t="s">
        <v>2</v>
      </c>
      <c r="O7" s="19" t="s">
        <v>2</v>
      </c>
      <c r="P7" s="50" t="str">
        <f t="shared" si="8"/>
        <v>Funcional</v>
      </c>
      <c r="Q7" s="51" t="str">
        <f t="shared" si="9"/>
        <v>Espacial</v>
      </c>
      <c r="R7" s="8" t="str">
        <f>_xlfn.CONCAT("Propriedade: ",  F7, "    Domínio: ", P7, "     Range: ", Q7)</f>
        <v>Propriedade: tem.código    Domínio: Funcional     Range: Espacial</v>
      </c>
      <c r="S7" s="8" t="str">
        <f t="shared" ref="S7:S19" si="14">_xlfn.CONCAT("Valor:  ", C7)</f>
        <v>Valor:  código</v>
      </c>
      <c r="T7" s="9" t="s">
        <v>2</v>
      </c>
      <c r="U7" s="10" t="str">
        <f t="shared" ref="U7" si="15">_xlfn.CONCAT("Refere-se a propriedade  ",F7, "  &gt;  ",C7)</f>
        <v>Refere-se a propriedade  tem.código  &gt;  código</v>
      </c>
      <c r="V7" s="11" t="str">
        <f t="shared" ref="V7" si="16">C7</f>
        <v>código</v>
      </c>
    </row>
    <row r="8" spans="1:22" ht="8.25" customHeight="1" x14ac:dyDescent="0.3">
      <c r="A8" s="3">
        <v>8</v>
      </c>
      <c r="B8" s="17" t="str">
        <f>E8</f>
        <v>identificação</v>
      </c>
      <c r="C8" s="1" t="str">
        <f t="shared" si="13"/>
        <v>nome</v>
      </c>
      <c r="D8" s="38" t="s">
        <v>0</v>
      </c>
      <c r="E8" s="2" t="str">
        <f>E7</f>
        <v>identificação</v>
      </c>
      <c r="F8" s="18" t="s">
        <v>54</v>
      </c>
      <c r="G8" s="19" t="s">
        <v>91</v>
      </c>
      <c r="H8" s="19" t="s">
        <v>2</v>
      </c>
      <c r="I8" s="19" t="s">
        <v>2</v>
      </c>
      <c r="J8" s="19" t="s">
        <v>2</v>
      </c>
      <c r="K8" s="19" t="s">
        <v>2</v>
      </c>
      <c r="L8" s="19" t="s">
        <v>2</v>
      </c>
      <c r="M8" s="19" t="s">
        <v>2</v>
      </c>
      <c r="N8" s="19" t="s">
        <v>2</v>
      </c>
      <c r="O8" s="19" t="s">
        <v>2</v>
      </c>
      <c r="P8" s="50" t="str">
        <f t="shared" si="8"/>
        <v>Funcional</v>
      </c>
      <c r="Q8" s="51" t="str">
        <f t="shared" si="9"/>
        <v>Espacial</v>
      </c>
      <c r="R8" s="8" t="str">
        <f t="shared" ref="R8" si="17">_xlfn.CONCAT("Propriedade: ",  F8, "    Domínio: ", P8, "     Range: ", Q8)</f>
        <v>Propriedade: tem.nome    Domínio: Funcional     Range: Espacial</v>
      </c>
      <c r="S8" s="8" t="str">
        <f t="shared" si="14"/>
        <v>Valor:  nome</v>
      </c>
      <c r="T8" s="9" t="s">
        <v>2</v>
      </c>
      <c r="U8" s="10" t="str">
        <f>_xlfn.CONCAT("Refere-se a propriedade  ",F8, "  &gt;  ",C8)</f>
        <v>Refere-se a propriedade  tem.nome  &gt;  nome</v>
      </c>
      <c r="V8" s="11" t="str">
        <f>C8</f>
        <v>nome</v>
      </c>
    </row>
    <row r="9" spans="1:22" ht="8.25" customHeight="1" x14ac:dyDescent="0.3">
      <c r="A9" s="3">
        <v>9</v>
      </c>
      <c r="B9" s="17" t="str">
        <f t="shared" ref="B9" si="18">E9</f>
        <v>identificação</v>
      </c>
      <c r="C9" s="1" t="str">
        <f t="shared" si="13"/>
        <v>ID</v>
      </c>
      <c r="D9" s="38" t="s">
        <v>0</v>
      </c>
      <c r="E9" s="2" t="str">
        <f>E8</f>
        <v>identificação</v>
      </c>
      <c r="F9" s="18" t="s">
        <v>147</v>
      </c>
      <c r="G9" s="19" t="s">
        <v>91</v>
      </c>
      <c r="H9" s="19" t="s">
        <v>2</v>
      </c>
      <c r="I9" s="19" t="s">
        <v>2</v>
      </c>
      <c r="J9" s="19" t="s">
        <v>2</v>
      </c>
      <c r="K9" s="19" t="s">
        <v>2</v>
      </c>
      <c r="L9" s="19" t="s">
        <v>148</v>
      </c>
      <c r="M9" s="19" t="s">
        <v>2</v>
      </c>
      <c r="N9" s="19" t="s">
        <v>2</v>
      </c>
      <c r="O9" s="19" t="s">
        <v>2</v>
      </c>
      <c r="P9" s="50" t="str">
        <f t="shared" si="8"/>
        <v>Funcional</v>
      </c>
      <c r="Q9" s="51" t="str">
        <f t="shared" si="9"/>
        <v>Espacial</v>
      </c>
      <c r="R9" s="8" t="str">
        <f>_xlfn.CONCAT("Propriedade: ",  F9, "    Domínio: ", P9, "     Range: ", Q9)</f>
        <v>Propriedade: tem.ID    Domínio: Funcional     Range: Espacial</v>
      </c>
      <c r="S9" s="8" t="str">
        <f t="shared" si="14"/>
        <v>Valor:  ID</v>
      </c>
      <c r="T9" s="9" t="s">
        <v>2</v>
      </c>
      <c r="U9" s="10" t="str">
        <f t="shared" ref="U9" si="19">_xlfn.CONCAT("Refere-se a propriedade  ",F9, "  &gt;  ",C9)</f>
        <v>Refere-se a propriedade  tem.ID  &gt;  ID</v>
      </c>
      <c r="V9" s="11" t="str">
        <f t="shared" ref="V9" si="20">C9</f>
        <v>ID</v>
      </c>
    </row>
    <row r="10" spans="1:22" ht="8.25" customHeight="1" x14ac:dyDescent="0.3">
      <c r="A10" s="3">
        <v>10</v>
      </c>
      <c r="B10" s="17" t="str">
        <f>E10</f>
        <v>identificação</v>
      </c>
      <c r="C10" s="1" t="str">
        <f t="shared" ref="C10:C12" si="21">MID(F10,FIND(".",F10,1)+1,100)</f>
        <v>zona</v>
      </c>
      <c r="D10" s="38" t="s">
        <v>0</v>
      </c>
      <c r="E10" s="2" t="str">
        <f>E7</f>
        <v>identificação</v>
      </c>
      <c r="F10" s="18" t="s">
        <v>55</v>
      </c>
      <c r="G10" s="19" t="s">
        <v>2</v>
      </c>
      <c r="H10" s="19" t="s">
        <v>2</v>
      </c>
      <c r="I10" s="19" t="s">
        <v>2</v>
      </c>
      <c r="J10" s="19" t="s">
        <v>2</v>
      </c>
      <c r="K10" s="19" t="s">
        <v>2</v>
      </c>
      <c r="L10" s="19" t="s">
        <v>2</v>
      </c>
      <c r="M10" s="19" t="s">
        <v>2</v>
      </c>
      <c r="N10" s="19" t="s">
        <v>2</v>
      </c>
      <c r="O10" s="19" t="s">
        <v>2</v>
      </c>
      <c r="P10" s="50" t="str">
        <f t="shared" si="8"/>
        <v>Funcional</v>
      </c>
      <c r="Q10" s="51" t="str">
        <f t="shared" si="9"/>
        <v>Espacial</v>
      </c>
      <c r="R10" s="8" t="str">
        <f t="shared" ref="R10:R56" si="22">_xlfn.CONCAT("Propriedade: ",  F10, "    Domínio: ", P10, "     Range: ", Q10)</f>
        <v>Propriedade: tem.zona    Domínio: Funcional     Range: Espacial</v>
      </c>
      <c r="S10" s="8" t="str">
        <f t="shared" ref="S10:S18" si="23">_xlfn.CONCAT("Valor:  ", C10)</f>
        <v>Valor:  zona</v>
      </c>
      <c r="T10" s="9" t="s">
        <v>2</v>
      </c>
      <c r="U10" s="10" t="str">
        <f>_xlfn.CONCAT("Refere-se a propriedade  ",F10, "  &gt;  ",C10)</f>
        <v>Refere-se a propriedade  tem.zona  &gt;  zona</v>
      </c>
      <c r="V10" s="11" t="str">
        <f>C10</f>
        <v>zona</v>
      </c>
    </row>
    <row r="11" spans="1:22" ht="8.25" customHeight="1" x14ac:dyDescent="0.3">
      <c r="A11" s="3">
        <v>11</v>
      </c>
      <c r="B11" s="17" t="str">
        <f>E11</f>
        <v>identificação</v>
      </c>
      <c r="C11" s="1" t="str">
        <f t="shared" si="21"/>
        <v>tema</v>
      </c>
      <c r="D11" s="38" t="s">
        <v>0</v>
      </c>
      <c r="E11" s="2" t="str">
        <f>E7</f>
        <v>identificação</v>
      </c>
      <c r="F11" s="18" t="s">
        <v>50</v>
      </c>
      <c r="G11" s="19" t="s">
        <v>2</v>
      </c>
      <c r="H11" s="19" t="s">
        <v>2</v>
      </c>
      <c r="I11" s="19" t="s">
        <v>2</v>
      </c>
      <c r="J11" s="19" t="s">
        <v>2</v>
      </c>
      <c r="K11" s="19" t="s">
        <v>2</v>
      </c>
      <c r="L11" s="19" t="s">
        <v>2</v>
      </c>
      <c r="M11" s="19" t="s">
        <v>2</v>
      </c>
      <c r="N11" s="19" t="s">
        <v>2</v>
      </c>
      <c r="O11" s="19" t="s">
        <v>2</v>
      </c>
      <c r="P11" s="50" t="str">
        <f t="shared" si="8"/>
        <v>Funcional</v>
      </c>
      <c r="Q11" s="51" t="str">
        <f t="shared" si="9"/>
        <v>Espacial</v>
      </c>
      <c r="R11" s="8" t="str">
        <f t="shared" si="22"/>
        <v>Propriedade: é.tema    Domínio: Funcional     Range: Espacial</v>
      </c>
      <c r="S11" s="8" t="str">
        <f t="shared" si="23"/>
        <v>Valor:  tema</v>
      </c>
      <c r="T11" s="9" t="s">
        <v>2</v>
      </c>
      <c r="U11" s="10" t="str">
        <f>_xlfn.CONCAT("Refere-se a propriedade  ",F11, "  &gt;  ",C11)</f>
        <v>Refere-se a propriedade  é.tema  &gt;  tema</v>
      </c>
      <c r="V11" s="11" t="str">
        <f>C11</f>
        <v>tema</v>
      </c>
    </row>
    <row r="12" spans="1:22" ht="8.25" customHeight="1" x14ac:dyDescent="0.3">
      <c r="A12" s="3">
        <v>12</v>
      </c>
      <c r="B12" s="17" t="str">
        <f>E12</f>
        <v>identificação</v>
      </c>
      <c r="C12" s="1" t="str">
        <f t="shared" si="21"/>
        <v>descrição</v>
      </c>
      <c r="D12" s="38" t="s">
        <v>0</v>
      </c>
      <c r="E12" s="2" t="str">
        <f>E7</f>
        <v>identificação</v>
      </c>
      <c r="F12" s="18" t="s">
        <v>48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50" t="str">
        <f t="shared" si="8"/>
        <v>Funcional</v>
      </c>
      <c r="Q12" s="51" t="str">
        <f t="shared" si="9"/>
        <v>Espacial</v>
      </c>
      <c r="R12" s="8" t="str">
        <f t="shared" si="22"/>
        <v>Propriedade: tem.descrição    Domínio: Funcional     Range: Espacial</v>
      </c>
      <c r="S12" s="8" t="str">
        <f t="shared" si="23"/>
        <v>Valor:  descrição</v>
      </c>
      <c r="T12" s="9" t="s">
        <v>2</v>
      </c>
      <c r="U12" s="10" t="str">
        <f>_xlfn.CONCAT("Refere-se a propriedade  ",F12, "  &gt;  ",C12)</f>
        <v>Refere-se a propriedade  tem.descrição  &gt;  descrição</v>
      </c>
      <c r="V12" s="11" t="str">
        <f>C12</f>
        <v>descrição</v>
      </c>
    </row>
    <row r="13" spans="1:22" ht="8.25" customHeight="1" x14ac:dyDescent="0.3">
      <c r="A13" s="3">
        <v>13</v>
      </c>
      <c r="B13" s="13" t="str">
        <f>E13</f>
        <v>de.ambientes</v>
      </c>
      <c r="C13" s="13" t="str">
        <f>F13</f>
        <v>localização</v>
      </c>
      <c r="D13" s="37" t="s">
        <v>0</v>
      </c>
      <c r="E13" s="47" t="str">
        <f>F2</f>
        <v>de.ambientes</v>
      </c>
      <c r="F13" s="48" t="s">
        <v>60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  <c r="O13" s="16" t="s">
        <v>2</v>
      </c>
      <c r="P13" s="50" t="str">
        <f t="shared" si="8"/>
        <v>Funcional</v>
      </c>
      <c r="Q13" s="51" t="str">
        <f t="shared" si="9"/>
        <v>Espacial</v>
      </c>
      <c r="R13" s="8" t="str">
        <f t="shared" si="22"/>
        <v>Propriedade: localização    Domínio: Funcional     Range: Espacial</v>
      </c>
      <c r="S13" s="8" t="str">
        <f t="shared" si="23"/>
        <v>Valor:  localização</v>
      </c>
      <c r="T13" s="9" t="s">
        <v>2</v>
      </c>
      <c r="U13" s="10" t="str">
        <f t="shared" ref="U13:U18" si="24">_xlfn.CONCAT("Refere-se a propriedade  ",F13, "  &gt;  ",C13)</f>
        <v>Refere-se a propriedade  localização  &gt;  localização</v>
      </c>
      <c r="V13" s="11" t="str">
        <f t="shared" ref="V13:V18" si="25">C13</f>
        <v>localização</v>
      </c>
    </row>
    <row r="14" spans="1:22" ht="8.25" customHeight="1" x14ac:dyDescent="0.3">
      <c r="A14" s="3">
        <v>14</v>
      </c>
      <c r="B14" s="17" t="str">
        <f>Tabla2[[#This Row],[SuperProp
(4)]]</f>
        <v>localização</v>
      </c>
      <c r="C14" s="1" t="str">
        <f t="shared" ref="C14:C16" si="26">MID(F14,FIND(".",F14,1)+1,100)</f>
        <v>dentro.de</v>
      </c>
      <c r="D14" s="38" t="s">
        <v>0</v>
      </c>
      <c r="E14" s="2" t="str">
        <f>F13</f>
        <v>localização</v>
      </c>
      <c r="F14" s="46" t="s">
        <v>56</v>
      </c>
      <c r="G14" s="19" t="s">
        <v>2</v>
      </c>
      <c r="H14" s="19" t="s">
        <v>2</v>
      </c>
      <c r="I14" s="19" t="s">
        <v>90</v>
      </c>
      <c r="J14" s="19" t="s">
        <v>2</v>
      </c>
      <c r="K14" s="19" t="s">
        <v>2</v>
      </c>
      <c r="L14" s="19" t="s">
        <v>2</v>
      </c>
      <c r="M14" s="19" t="s">
        <v>2</v>
      </c>
      <c r="N14" s="19" t="s">
        <v>2</v>
      </c>
      <c r="O14" s="19" t="s">
        <v>2</v>
      </c>
      <c r="P14" s="50" t="str">
        <f t="shared" si="8"/>
        <v>Funcional</v>
      </c>
      <c r="Q14" s="51" t="str">
        <f t="shared" si="9"/>
        <v>Espacial</v>
      </c>
      <c r="R14" s="8" t="str">
        <f t="shared" si="22"/>
        <v>Propriedade: é.dentro.de    Domínio: Funcional     Range: Espacial</v>
      </c>
      <c r="S14" s="8" t="str">
        <f t="shared" si="23"/>
        <v>Valor:  dentro.de</v>
      </c>
      <c r="T14" s="9" t="s">
        <v>2</v>
      </c>
      <c r="U14" s="10" t="str">
        <f t="shared" si="24"/>
        <v>Refere-se a propriedade  é.dentro.de  &gt;  dentro.de</v>
      </c>
      <c r="V14" s="11" t="str">
        <f t="shared" si="25"/>
        <v>dentro.de</v>
      </c>
    </row>
    <row r="15" spans="1:22" ht="8.25" customHeight="1" x14ac:dyDescent="0.3">
      <c r="A15" s="3">
        <v>15</v>
      </c>
      <c r="B15" s="17" t="str">
        <f>Tabla2[[#This Row],[SuperProp
(4)]]</f>
        <v>localização</v>
      </c>
      <c r="C15" s="1" t="str">
        <f t="shared" ref="C15" si="27">MID(F15,FIND(".",F15,1)+1,100)</f>
        <v>conectado.a</v>
      </c>
      <c r="D15" s="38" t="s">
        <v>0</v>
      </c>
      <c r="E15" s="2" t="str">
        <f>E14</f>
        <v>localização</v>
      </c>
      <c r="F15" s="46" t="s">
        <v>149</v>
      </c>
      <c r="G15" s="19" t="s">
        <v>2</v>
      </c>
      <c r="H15" s="19" t="s">
        <v>2</v>
      </c>
      <c r="I15" s="19" t="s">
        <v>2</v>
      </c>
      <c r="J15" s="19" t="s">
        <v>2</v>
      </c>
      <c r="K15" s="19" t="s">
        <v>2</v>
      </c>
      <c r="L15" s="19" t="s">
        <v>2</v>
      </c>
      <c r="M15" s="19" t="s">
        <v>2</v>
      </c>
      <c r="N15" s="19" t="s">
        <v>2</v>
      </c>
      <c r="O15" s="19" t="s">
        <v>2</v>
      </c>
      <c r="P15" s="50" t="str">
        <f t="shared" si="8"/>
        <v>Funcional</v>
      </c>
      <c r="Q15" s="51" t="str">
        <f t="shared" si="9"/>
        <v>Espacial</v>
      </c>
      <c r="R15" s="8" t="str">
        <f t="shared" si="22"/>
        <v>Propriedade: é.conectado.a    Domínio: Funcional     Range: Espacial</v>
      </c>
      <c r="S15" s="8" t="str">
        <f t="shared" ref="S15" si="28">_xlfn.CONCAT("Valor:  ", C15)</f>
        <v>Valor:  conectado.a</v>
      </c>
      <c r="T15" s="9" t="s">
        <v>2</v>
      </c>
      <c r="U15" s="10" t="str">
        <f t="shared" ref="U15" si="29">_xlfn.CONCAT("Refere-se a propriedade  ",F15, "  &gt;  ",C15)</f>
        <v>Refere-se a propriedade  é.conectado.a  &gt;  conectado.a</v>
      </c>
      <c r="V15" s="11" t="str">
        <f t="shared" ref="V15" si="30">C15</f>
        <v>conectado.a</v>
      </c>
    </row>
    <row r="16" spans="1:22" ht="8.25" customHeight="1" x14ac:dyDescent="0.3">
      <c r="A16" s="3">
        <v>16</v>
      </c>
      <c r="B16" s="17" t="str">
        <f>Tabla2[[#This Row],[SuperProp
(4)]]</f>
        <v>localização</v>
      </c>
      <c r="C16" s="1" t="str">
        <f t="shared" si="26"/>
        <v>parte.de</v>
      </c>
      <c r="D16" s="38" t="s">
        <v>0</v>
      </c>
      <c r="E16" s="2" t="str">
        <f>F13</f>
        <v>localização</v>
      </c>
      <c r="F16" s="46" t="s">
        <v>57</v>
      </c>
      <c r="G16" s="19" t="s">
        <v>2</v>
      </c>
      <c r="H16" s="19" t="s">
        <v>2</v>
      </c>
      <c r="I16" s="19" t="s">
        <v>2</v>
      </c>
      <c r="J16" s="19" t="s">
        <v>2</v>
      </c>
      <c r="K16" s="19" t="s">
        <v>2</v>
      </c>
      <c r="L16" s="19" t="s">
        <v>2</v>
      </c>
      <c r="M16" s="19" t="s">
        <v>2</v>
      </c>
      <c r="N16" s="19" t="s">
        <v>2</v>
      </c>
      <c r="O16" s="19" t="s">
        <v>2</v>
      </c>
      <c r="P16" s="50" t="str">
        <f t="shared" si="8"/>
        <v>Funcional</v>
      </c>
      <c r="Q16" s="51" t="str">
        <f t="shared" si="9"/>
        <v>Espacial</v>
      </c>
      <c r="R16" s="8" t="str">
        <f t="shared" si="22"/>
        <v>Propriedade: é.parte.de    Domínio: Funcional     Range: Espacial</v>
      </c>
      <c r="S16" s="8" t="str">
        <f t="shared" si="23"/>
        <v>Valor:  parte.de</v>
      </c>
      <c r="T16" s="9" t="s">
        <v>2</v>
      </c>
      <c r="U16" s="10" t="str">
        <f t="shared" si="24"/>
        <v>Refere-se a propriedade  é.parte.de  &gt;  parte.de</v>
      </c>
      <c r="V16" s="11" t="str">
        <f t="shared" si="25"/>
        <v>parte.de</v>
      </c>
    </row>
    <row r="17" spans="1:22" ht="8.25" customHeight="1" x14ac:dyDescent="0.3">
      <c r="A17" s="3">
        <v>17</v>
      </c>
      <c r="B17" s="68" t="str">
        <f>E17</f>
        <v>de.ambientes</v>
      </c>
      <c r="C17" s="13" t="str">
        <f>F17</f>
        <v>conjunto</v>
      </c>
      <c r="D17" s="69" t="s">
        <v>0</v>
      </c>
      <c r="E17" s="47" t="str">
        <f>F2</f>
        <v>de.ambientes</v>
      </c>
      <c r="F17" s="48" t="s">
        <v>104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  <c r="O17" s="16" t="s">
        <v>2</v>
      </c>
      <c r="P17" s="50" t="str">
        <f t="shared" si="8"/>
        <v>Funcional</v>
      </c>
      <c r="Q17" s="51" t="str">
        <f t="shared" si="9"/>
        <v>Espacial</v>
      </c>
      <c r="R17" s="8" t="str">
        <f t="shared" si="22"/>
        <v>Propriedade: conjunto    Domínio: Funcional     Range: Espacial</v>
      </c>
      <c r="S17" s="8" t="str">
        <f t="shared" si="23"/>
        <v>Valor:  conjunto</v>
      </c>
      <c r="T17" s="9" t="s">
        <v>2</v>
      </c>
      <c r="U17" s="10" t="str">
        <f t="shared" si="24"/>
        <v>Refere-se a propriedade  conjunto  &gt;  conjunto</v>
      </c>
      <c r="V17" s="11" t="str">
        <f t="shared" si="25"/>
        <v>conjunto</v>
      </c>
    </row>
    <row r="18" spans="1:22" ht="8.25" customHeight="1" x14ac:dyDescent="0.3">
      <c r="A18" s="3">
        <v>18</v>
      </c>
      <c r="B18" s="58" t="str">
        <f>E18</f>
        <v>conjunto</v>
      </c>
      <c r="C18" s="59" t="str">
        <f t="shared" ref="C18" si="31">MID(F18,FIND(".",F18,1)+1,100)</f>
        <v>elevadores</v>
      </c>
      <c r="D18" s="60" t="s">
        <v>0</v>
      </c>
      <c r="E18" s="61" t="str">
        <f>F17</f>
        <v>conjunto</v>
      </c>
      <c r="F18" s="62" t="s">
        <v>105</v>
      </c>
      <c r="G18" s="63" t="s">
        <v>2</v>
      </c>
      <c r="H18" s="63" t="s">
        <v>2</v>
      </c>
      <c r="I18" s="63" t="s">
        <v>2</v>
      </c>
      <c r="J18" s="63" t="s">
        <v>2</v>
      </c>
      <c r="K18" s="63" t="s">
        <v>2</v>
      </c>
      <c r="L18" s="63" t="s">
        <v>2</v>
      </c>
      <c r="M18" s="63" t="s">
        <v>2</v>
      </c>
      <c r="N18" s="63" t="s">
        <v>2</v>
      </c>
      <c r="O18" s="63" t="s">
        <v>2</v>
      </c>
      <c r="P18" s="50" t="str">
        <f t="shared" si="8"/>
        <v>Funcional</v>
      </c>
      <c r="Q18" s="51" t="str">
        <f t="shared" si="9"/>
        <v>Espacial</v>
      </c>
      <c r="R18" s="8" t="str">
        <f t="shared" si="22"/>
        <v>Propriedade: tem.elevadores    Domínio: Funcional     Range: Espacial</v>
      </c>
      <c r="S18" s="64" t="str">
        <f t="shared" si="23"/>
        <v>Valor:  elevadores</v>
      </c>
      <c r="T18" s="65" t="s">
        <v>2</v>
      </c>
      <c r="U18" s="66" t="str">
        <f t="shared" si="24"/>
        <v>Refere-se a propriedade  tem.elevadores  &gt;  elevadores</v>
      </c>
      <c r="V18" s="67" t="str">
        <f t="shared" si="25"/>
        <v>elevadores</v>
      </c>
    </row>
    <row r="19" spans="1:22" ht="8.25" customHeight="1" x14ac:dyDescent="0.3">
      <c r="A19" s="3">
        <v>19</v>
      </c>
      <c r="B19" s="5" t="s">
        <v>24</v>
      </c>
      <c r="C19" s="5" t="str">
        <f t="shared" ref="C19" si="32">F19</f>
        <v>de.dimensão</v>
      </c>
      <c r="D19" s="36" t="s">
        <v>146</v>
      </c>
      <c r="E19" s="6" t="s">
        <v>25</v>
      </c>
      <c r="F19" s="6" t="s">
        <v>144</v>
      </c>
      <c r="G19" s="7" t="s">
        <v>2</v>
      </c>
      <c r="H19" s="7" t="s">
        <v>2</v>
      </c>
      <c r="I19" s="7" t="s">
        <v>2</v>
      </c>
      <c r="J19" s="7" t="s">
        <v>2</v>
      </c>
      <c r="K19" s="7" t="s">
        <v>2</v>
      </c>
      <c r="L19" s="7" t="s">
        <v>2</v>
      </c>
      <c r="M19" s="7" t="s">
        <v>2</v>
      </c>
      <c r="N19" s="7" t="s">
        <v>2</v>
      </c>
      <c r="O19" s="7" t="s">
        <v>2</v>
      </c>
      <c r="P19" s="50" t="str">
        <f t="shared" si="8"/>
        <v>Funcional</v>
      </c>
      <c r="Q19" s="51" t="str">
        <f t="shared" si="9"/>
        <v>Espacial</v>
      </c>
      <c r="R19" s="8" t="str">
        <f t="shared" si="22"/>
        <v>Propriedade: de.dimensão    Domínio: Funcional     Range: Espacial</v>
      </c>
      <c r="S19" s="8" t="str">
        <f t="shared" si="14"/>
        <v>Valor:  de.dimensão</v>
      </c>
      <c r="T19" s="9" t="s">
        <v>2</v>
      </c>
      <c r="U19" s="10" t="str">
        <f t="shared" ref="U19" si="33">_xlfn.CONCAT("Refere-se a propriedade  ",F19, "  &gt;  ",C19)</f>
        <v>Refere-se a propriedade  de.dimensão  &gt;  de.dimensão</v>
      </c>
      <c r="V19" s="11" t="str">
        <f t="shared" ref="V19" si="34">C19</f>
        <v>de.dimensão</v>
      </c>
    </row>
    <row r="20" spans="1:22" ht="8.25" customHeight="1" x14ac:dyDescent="0.3">
      <c r="A20" s="3">
        <v>20</v>
      </c>
      <c r="B20" s="13" t="str">
        <f>E20</f>
        <v>de.dimensão</v>
      </c>
      <c r="C20" s="13" t="str">
        <f t="shared" ref="C20" si="35">F20</f>
        <v>mínima</v>
      </c>
      <c r="D20" s="37" t="s">
        <v>146</v>
      </c>
      <c r="E20" s="14" t="str">
        <f>F19</f>
        <v>de.dimensão</v>
      </c>
      <c r="F20" s="15" t="s">
        <v>145</v>
      </c>
      <c r="G20" s="16" t="s">
        <v>2</v>
      </c>
      <c r="H20" s="16" t="s">
        <v>2</v>
      </c>
      <c r="I20" s="16" t="s">
        <v>2</v>
      </c>
      <c r="J20" s="16" t="s">
        <v>2</v>
      </c>
      <c r="K20" s="16" t="s">
        <v>2</v>
      </c>
      <c r="L20" s="16" t="s">
        <v>2</v>
      </c>
      <c r="M20" s="16" t="s">
        <v>2</v>
      </c>
      <c r="N20" s="16" t="s">
        <v>2</v>
      </c>
      <c r="O20" s="16" t="s">
        <v>2</v>
      </c>
      <c r="P20" s="50" t="str">
        <f t="shared" si="8"/>
        <v>Funcional</v>
      </c>
      <c r="Q20" s="51" t="str">
        <f t="shared" si="9"/>
        <v>Espacial</v>
      </c>
      <c r="R20" s="8" t="str">
        <f t="shared" si="22"/>
        <v>Propriedade: mínima    Domínio: Funcional     Range: Espacial</v>
      </c>
      <c r="S20" s="8" t="str">
        <f t="shared" ref="S20" si="36">_xlfn.CONCAT("Valor:  ", C20)</f>
        <v>Valor:  mínima</v>
      </c>
      <c r="T20" s="9" t="s">
        <v>2</v>
      </c>
      <c r="U20" s="10" t="str">
        <f t="shared" ref="U20" si="37">_xlfn.CONCAT("Refere-se a propriedade  ",F20, "  &gt;  ",C20)</f>
        <v>Refere-se a propriedade  mínima  &gt;  mínima</v>
      </c>
      <c r="V20" s="11" t="str">
        <f t="shared" ref="V20" si="38">C20</f>
        <v>mínima</v>
      </c>
    </row>
    <row r="21" spans="1:22" ht="8.25" customHeight="1" x14ac:dyDescent="0.3">
      <c r="A21" s="3">
        <v>21</v>
      </c>
      <c r="B21" s="17" t="str">
        <f t="shared" ref="B21:B22" si="39">E21</f>
        <v>mínima</v>
      </c>
      <c r="C21" s="1" t="str">
        <f t="shared" ref="C21:C26" si="40">MID(F21,FIND(".",F21,1)+1,100)</f>
        <v>largura</v>
      </c>
      <c r="D21" s="38" t="s">
        <v>146</v>
      </c>
      <c r="E21" s="2" t="str">
        <f>F20</f>
        <v>mínima</v>
      </c>
      <c r="F21" s="18" t="s">
        <v>138</v>
      </c>
      <c r="G21" s="19" t="s">
        <v>2</v>
      </c>
      <c r="H21" s="19" t="s">
        <v>2</v>
      </c>
      <c r="I21" s="19" t="s">
        <v>2</v>
      </c>
      <c r="J21" s="19" t="s">
        <v>2</v>
      </c>
      <c r="K21" s="19" t="s">
        <v>2</v>
      </c>
      <c r="L21" s="19" t="s">
        <v>2</v>
      </c>
      <c r="M21" s="19" t="s">
        <v>2</v>
      </c>
      <c r="N21" s="19" t="s">
        <v>2</v>
      </c>
      <c r="O21" s="19" t="s">
        <v>2</v>
      </c>
      <c r="P21" s="50" t="str">
        <f t="shared" si="8"/>
        <v>Funcional</v>
      </c>
      <c r="Q21" s="51" t="str">
        <f t="shared" si="9"/>
        <v>Espacial</v>
      </c>
      <c r="R21" s="8" t="str">
        <f t="shared" si="22"/>
        <v>Propriedade: a.largura    Domínio: Funcional     Range: Espacial</v>
      </c>
      <c r="S21" s="8" t="str">
        <f t="shared" si="2"/>
        <v>Valor:  largura</v>
      </c>
      <c r="T21" s="9" t="s">
        <v>2</v>
      </c>
      <c r="U21" s="10" t="str">
        <f>_xlfn.CONCAT("Refere-se a propriedade  ",F21, "  &gt;  ",C21)</f>
        <v>Refere-se a propriedade  a.largura  &gt;  largura</v>
      </c>
      <c r="V21" s="11" t="str">
        <f>C21</f>
        <v>largura</v>
      </c>
    </row>
    <row r="22" spans="1:22" ht="8.25" customHeight="1" x14ac:dyDescent="0.3">
      <c r="A22" s="3">
        <v>22</v>
      </c>
      <c r="B22" s="17" t="str">
        <f t="shared" si="39"/>
        <v>mínima</v>
      </c>
      <c r="C22" s="1" t="str">
        <f t="shared" si="40"/>
        <v>profundidade</v>
      </c>
      <c r="D22" s="38" t="s">
        <v>146</v>
      </c>
      <c r="E22" s="2" t="str">
        <f t="shared" ref="E22:E24" si="41">E21</f>
        <v>mínima</v>
      </c>
      <c r="F22" s="18" t="s">
        <v>139</v>
      </c>
      <c r="G22" s="19" t="s">
        <v>2</v>
      </c>
      <c r="H22" s="19" t="s">
        <v>2</v>
      </c>
      <c r="I22" s="19" t="s">
        <v>2</v>
      </c>
      <c r="J22" s="19" t="s">
        <v>2</v>
      </c>
      <c r="K22" s="19" t="s">
        <v>2</v>
      </c>
      <c r="L22" s="19" t="s">
        <v>2</v>
      </c>
      <c r="M22" s="19" t="s">
        <v>2</v>
      </c>
      <c r="N22" s="19" t="s">
        <v>2</v>
      </c>
      <c r="O22" s="19" t="s">
        <v>2</v>
      </c>
      <c r="P22" s="50" t="str">
        <f t="shared" si="8"/>
        <v>Funcional</v>
      </c>
      <c r="Q22" s="51" t="str">
        <f t="shared" si="9"/>
        <v>Espacial</v>
      </c>
      <c r="R22" s="8" t="str">
        <f t="shared" si="22"/>
        <v>Propriedade: a.profundidade    Domínio: Funcional     Range: Espacial</v>
      </c>
      <c r="S22" s="8" t="str">
        <f t="shared" si="2"/>
        <v>Valor:  profundidade</v>
      </c>
      <c r="T22" s="9" t="s">
        <v>2</v>
      </c>
      <c r="U22" s="10" t="str">
        <f t="shared" si="3"/>
        <v>Refere-se a propriedade  a.profundidade  &gt;  profundidade</v>
      </c>
      <c r="V22" s="11" t="str">
        <f t="shared" si="4"/>
        <v>profundidade</v>
      </c>
    </row>
    <row r="23" spans="1:22" ht="8.25" customHeight="1" x14ac:dyDescent="0.3">
      <c r="A23" s="3">
        <v>23</v>
      </c>
      <c r="B23" s="17" t="str">
        <f t="shared" ref="B23:B26" si="42">E23</f>
        <v>mínima</v>
      </c>
      <c r="C23" s="1" t="str">
        <f t="shared" si="40"/>
        <v>pedireito</v>
      </c>
      <c r="D23" s="38" t="s">
        <v>146</v>
      </c>
      <c r="E23" s="2" t="str">
        <f t="shared" si="41"/>
        <v>mínima</v>
      </c>
      <c r="F23" s="18" t="s">
        <v>140</v>
      </c>
      <c r="G23" s="19" t="s">
        <v>2</v>
      </c>
      <c r="H23" s="19" t="s">
        <v>2</v>
      </c>
      <c r="I23" s="19" t="s">
        <v>2</v>
      </c>
      <c r="J23" s="19" t="s">
        <v>2</v>
      </c>
      <c r="K23" s="19" t="s">
        <v>2</v>
      </c>
      <c r="L23" s="19" t="s">
        <v>2</v>
      </c>
      <c r="M23" s="19" t="s">
        <v>2</v>
      </c>
      <c r="N23" s="19" t="s">
        <v>2</v>
      </c>
      <c r="O23" s="19" t="s">
        <v>2</v>
      </c>
      <c r="P23" s="50" t="str">
        <f t="shared" si="8"/>
        <v>Funcional</v>
      </c>
      <c r="Q23" s="51" t="str">
        <f t="shared" si="9"/>
        <v>Espacial</v>
      </c>
      <c r="R23" s="8" t="str">
        <f t="shared" si="22"/>
        <v>Propriedade: o.pedireito    Domínio: Funcional     Range: Espacial</v>
      </c>
      <c r="S23" s="8" t="str">
        <f t="shared" ref="S23:S26" si="43">_xlfn.CONCAT("Valor:  ", C23)</f>
        <v>Valor:  pedireito</v>
      </c>
      <c r="T23" s="9" t="s">
        <v>2</v>
      </c>
      <c r="U23" s="10" t="str">
        <f>_xlfn.CONCAT("Refere-se a propriedade  ",F23, "  &gt;  ",C23)</f>
        <v>Refere-se a propriedade  o.pedireito  &gt;  pedireito</v>
      </c>
      <c r="V23" s="11" t="str">
        <f>C23</f>
        <v>pedireito</v>
      </c>
    </row>
    <row r="24" spans="1:22" ht="8.25" customHeight="1" x14ac:dyDescent="0.3">
      <c r="A24" s="3">
        <v>24</v>
      </c>
      <c r="B24" s="17" t="str">
        <f t="shared" ref="B24" si="44">E24</f>
        <v>mínima</v>
      </c>
      <c r="C24" s="1" t="str">
        <f t="shared" ref="C24" si="45">MID(F24,FIND(".",F24,1)+1,100)</f>
        <v>lado</v>
      </c>
      <c r="D24" s="38" t="s">
        <v>146</v>
      </c>
      <c r="E24" s="2" t="str">
        <f t="shared" si="41"/>
        <v>mínima</v>
      </c>
      <c r="F24" s="46" t="s">
        <v>141</v>
      </c>
      <c r="G24" s="19" t="s">
        <v>2</v>
      </c>
      <c r="H24" s="19" t="s">
        <v>2</v>
      </c>
      <c r="I24" s="19" t="s">
        <v>2</v>
      </c>
      <c r="J24" s="19" t="s">
        <v>2</v>
      </c>
      <c r="K24" s="19" t="s">
        <v>2</v>
      </c>
      <c r="L24" s="19" t="s">
        <v>2</v>
      </c>
      <c r="M24" s="19" t="s">
        <v>2</v>
      </c>
      <c r="N24" s="19" t="s">
        <v>2</v>
      </c>
      <c r="O24" s="19" t="s">
        <v>2</v>
      </c>
      <c r="P24" s="50" t="str">
        <f t="shared" si="8"/>
        <v>Funcional</v>
      </c>
      <c r="Q24" s="51" t="str">
        <f t="shared" si="9"/>
        <v>Espacial</v>
      </c>
      <c r="R24" s="8" t="str">
        <f t="shared" si="22"/>
        <v>Propriedade: o.lado    Domínio: Funcional     Range: Espacial</v>
      </c>
      <c r="S24" s="8" t="str">
        <f t="shared" ref="S24" si="46">_xlfn.CONCAT("Valor:  ", C24)</f>
        <v>Valor:  lado</v>
      </c>
      <c r="T24" s="9" t="s">
        <v>2</v>
      </c>
      <c r="U24" s="10" t="str">
        <f>_xlfn.CONCAT("Refere-se a propriedade  ",F24, "  &gt;  ",C24)</f>
        <v>Refere-se a propriedade  o.lado  &gt;  lado</v>
      </c>
      <c r="V24" s="11" t="str">
        <f>C24</f>
        <v>lado</v>
      </c>
    </row>
    <row r="25" spans="1:22" ht="8.25" customHeight="1" x14ac:dyDescent="0.3">
      <c r="A25" s="3">
        <v>25</v>
      </c>
      <c r="B25" s="17" t="str">
        <f t="shared" ref="B25" si="47">E25</f>
        <v>mínima</v>
      </c>
      <c r="C25" s="1" t="str">
        <f t="shared" ref="C25" si="48">MID(F25,FIND(".",F25,1)+1,100)</f>
        <v>área</v>
      </c>
      <c r="D25" s="38" t="s">
        <v>146</v>
      </c>
      <c r="E25" s="2" t="str">
        <f>E22</f>
        <v>mínima</v>
      </c>
      <c r="F25" s="18" t="s">
        <v>142</v>
      </c>
      <c r="G25" s="19" t="s">
        <v>2</v>
      </c>
      <c r="H25" s="19" t="s">
        <v>2</v>
      </c>
      <c r="I25" s="19" t="s">
        <v>2</v>
      </c>
      <c r="J25" s="19" t="s">
        <v>2</v>
      </c>
      <c r="K25" s="19" t="s">
        <v>2</v>
      </c>
      <c r="L25" s="19" t="s">
        <v>2</v>
      </c>
      <c r="M25" s="19" t="s">
        <v>2</v>
      </c>
      <c r="N25" s="19" t="s">
        <v>2</v>
      </c>
      <c r="O25" s="19" t="s">
        <v>2</v>
      </c>
      <c r="P25" s="50" t="str">
        <f t="shared" si="8"/>
        <v>Funcional</v>
      </c>
      <c r="Q25" s="51" t="str">
        <f t="shared" si="9"/>
        <v>Espacial</v>
      </c>
      <c r="R25" s="8" t="str">
        <f t="shared" si="22"/>
        <v>Propriedade: a.área    Domínio: Funcional     Range: Espacial</v>
      </c>
      <c r="S25" s="8" t="str">
        <f t="shared" ref="S25" si="49">_xlfn.CONCAT("Valor:  ", C25)</f>
        <v>Valor:  área</v>
      </c>
      <c r="T25" s="9" t="s">
        <v>2</v>
      </c>
      <c r="U25" s="10" t="str">
        <f>_xlfn.CONCAT("Refere-se a propriedade  ",F25, "  &gt;  ",C25)</f>
        <v>Refere-se a propriedade  a.área  &gt;  área</v>
      </c>
      <c r="V25" s="11" t="str">
        <f>C25</f>
        <v>área</v>
      </c>
    </row>
    <row r="26" spans="1:22" ht="8.25" customHeight="1" x14ac:dyDescent="0.3">
      <c r="A26" s="3">
        <v>26</v>
      </c>
      <c r="B26" s="17" t="str">
        <f t="shared" si="42"/>
        <v>mínima</v>
      </c>
      <c r="C26" s="1" t="str">
        <f t="shared" si="40"/>
        <v>área.média</v>
      </c>
      <c r="D26" s="38" t="s">
        <v>146</v>
      </c>
      <c r="E26" s="2" t="str">
        <f>E23</f>
        <v>mínima</v>
      </c>
      <c r="F26" s="18" t="s">
        <v>143</v>
      </c>
      <c r="G26" s="19" t="s">
        <v>2</v>
      </c>
      <c r="H26" s="19" t="s">
        <v>2</v>
      </c>
      <c r="I26" s="19" t="s">
        <v>2</v>
      </c>
      <c r="J26" s="19" t="s">
        <v>2</v>
      </c>
      <c r="K26" s="19" t="s">
        <v>2</v>
      </c>
      <c r="L26" s="19" t="s">
        <v>2</v>
      </c>
      <c r="M26" s="19" t="s">
        <v>2</v>
      </c>
      <c r="N26" s="19" t="s">
        <v>2</v>
      </c>
      <c r="O26" s="19" t="s">
        <v>2</v>
      </c>
      <c r="P26" s="50" t="str">
        <f t="shared" si="8"/>
        <v>Funcional</v>
      </c>
      <c r="Q26" s="51" t="str">
        <f t="shared" si="9"/>
        <v>Espacial</v>
      </c>
      <c r="R26" s="8" t="str">
        <f t="shared" si="22"/>
        <v>Propriedade: a.área.média    Domínio: Funcional     Range: Espacial</v>
      </c>
      <c r="S26" s="8" t="str">
        <f t="shared" si="43"/>
        <v>Valor:  área.média</v>
      </c>
      <c r="T26" s="9" t="s">
        <v>2</v>
      </c>
      <c r="U26" s="10" t="str">
        <f>_xlfn.CONCAT("Refere-se a propriedade  ",F26, "  &gt;  ",C26)</f>
        <v>Refere-se a propriedade  a.área.média  &gt;  área.média</v>
      </c>
      <c r="V26" s="11" t="str">
        <f>C26</f>
        <v>área.média</v>
      </c>
    </row>
    <row r="27" spans="1:22" ht="8.25" customHeight="1" x14ac:dyDescent="0.3">
      <c r="A27" s="3">
        <v>27</v>
      </c>
      <c r="B27" s="5" t="s">
        <v>24</v>
      </c>
      <c r="C27" s="5" t="str">
        <f t="shared" ref="C27" si="50">F27</f>
        <v>de.requisito</v>
      </c>
      <c r="D27" s="36" t="s">
        <v>0</v>
      </c>
      <c r="E27" s="6" t="s">
        <v>25</v>
      </c>
      <c r="F27" s="6" t="s">
        <v>128</v>
      </c>
      <c r="G27" s="7" t="s">
        <v>2</v>
      </c>
      <c r="H27" s="7" t="s">
        <v>2</v>
      </c>
      <c r="I27" s="7" t="s">
        <v>2</v>
      </c>
      <c r="J27" s="7" t="s">
        <v>2</v>
      </c>
      <c r="K27" s="7" t="s">
        <v>2</v>
      </c>
      <c r="L27" s="7" t="s">
        <v>2</v>
      </c>
      <c r="M27" s="7" t="s">
        <v>2</v>
      </c>
      <c r="N27" s="7" t="s">
        <v>2</v>
      </c>
      <c r="O27" s="7" t="s">
        <v>2</v>
      </c>
      <c r="P27" s="50" t="str">
        <f t="shared" si="8"/>
        <v>Funcional</v>
      </c>
      <c r="Q27" s="51" t="str">
        <f t="shared" si="9"/>
        <v>Espacial</v>
      </c>
      <c r="R27" s="8" t="str">
        <f t="shared" si="22"/>
        <v>Propriedade: de.requisito    Domínio: Funcional     Range: Espacial</v>
      </c>
      <c r="S27" s="8" t="str">
        <f t="shared" ref="S27" si="51">_xlfn.CONCAT("Valor:  ", C27)</f>
        <v>Valor:  de.requisito</v>
      </c>
      <c r="T27" s="9" t="s">
        <v>2</v>
      </c>
      <c r="U27" s="10" t="str">
        <f t="shared" ref="U27" si="52">_xlfn.CONCAT("Refere-se a propriedade  ",F27, "  &gt;  ",C27)</f>
        <v>Refere-se a propriedade  de.requisito  &gt;  de.requisito</v>
      </c>
      <c r="V27" s="11" t="str">
        <f t="shared" ref="V27" si="53">C27</f>
        <v>de.requisito</v>
      </c>
    </row>
    <row r="28" spans="1:22" ht="8.25" customHeight="1" x14ac:dyDescent="0.3">
      <c r="A28" s="3">
        <v>28</v>
      </c>
      <c r="B28" s="68" t="str">
        <f>E28</f>
        <v>de.requisito</v>
      </c>
      <c r="C28" s="13" t="str">
        <f>F28</f>
        <v>hidrosanitário</v>
      </c>
      <c r="D28" s="69" t="s">
        <v>0</v>
      </c>
      <c r="E28" s="47" t="str">
        <f>F27</f>
        <v>de.requisito</v>
      </c>
      <c r="F28" s="48" t="s">
        <v>130</v>
      </c>
      <c r="G28" s="16" t="s">
        <v>2</v>
      </c>
      <c r="H28" s="16" t="s">
        <v>2</v>
      </c>
      <c r="I28" s="16" t="s">
        <v>2</v>
      </c>
      <c r="J28" s="16" t="s">
        <v>2</v>
      </c>
      <c r="K28" s="16" t="s">
        <v>2</v>
      </c>
      <c r="L28" s="16" t="s">
        <v>2</v>
      </c>
      <c r="M28" s="16" t="s">
        <v>2</v>
      </c>
      <c r="N28" s="16" t="s">
        <v>2</v>
      </c>
      <c r="O28" s="16" t="s">
        <v>2</v>
      </c>
      <c r="P28" s="50" t="str">
        <f t="shared" si="8"/>
        <v>Funcional</v>
      </c>
      <c r="Q28" s="51" t="str">
        <f t="shared" si="9"/>
        <v>Espacial</v>
      </c>
      <c r="R28" s="8" t="str">
        <f t="shared" si="22"/>
        <v>Propriedade: hidrosanitário    Domínio: Funcional     Range: Espacial</v>
      </c>
      <c r="S28" s="8" t="str">
        <f t="shared" ref="S28:S30" si="54">_xlfn.CONCAT("Valor:  ", C28)</f>
        <v>Valor:  hidrosanitário</v>
      </c>
      <c r="T28" s="9" t="s">
        <v>2</v>
      </c>
      <c r="U28" s="10" t="str">
        <f t="shared" ref="U28:U30" si="55">_xlfn.CONCAT("Refere-se a propriedade  ",F28, "  &gt;  ",C28)</f>
        <v>Refere-se a propriedade  hidrosanitário  &gt;  hidrosanitário</v>
      </c>
      <c r="V28" s="11" t="str">
        <f t="shared" ref="V28:V30" si="56">C28</f>
        <v>hidrosanitário</v>
      </c>
    </row>
    <row r="29" spans="1:22" ht="8.25" customHeight="1" x14ac:dyDescent="0.3">
      <c r="A29" s="3">
        <v>29</v>
      </c>
      <c r="B29" s="17" t="str">
        <f t="shared" ref="B29:B34" si="57">E29</f>
        <v>hidrosanitário</v>
      </c>
      <c r="C29" s="1" t="str">
        <f t="shared" ref="C29:C33" si="58">MID(F29,FIND(".",F29,1)+1,100)</f>
        <v>ambiente.seco</v>
      </c>
      <c r="D29" s="60" t="s">
        <v>0</v>
      </c>
      <c r="E29" s="2" t="str">
        <f>F28</f>
        <v>hidrosanitário</v>
      </c>
      <c r="F29" s="46" t="s">
        <v>152</v>
      </c>
      <c r="G29" s="19" t="s">
        <v>2</v>
      </c>
      <c r="H29" s="19" t="s">
        <v>2</v>
      </c>
      <c r="I29" s="19" t="s">
        <v>2</v>
      </c>
      <c r="J29" s="19" t="s">
        <v>2</v>
      </c>
      <c r="K29" s="19" t="s">
        <v>2</v>
      </c>
      <c r="L29" s="19" t="s">
        <v>2</v>
      </c>
      <c r="M29" s="19" t="s">
        <v>2</v>
      </c>
      <c r="N29" s="19" t="s">
        <v>2</v>
      </c>
      <c r="O29" s="19" t="s">
        <v>2</v>
      </c>
      <c r="P29" s="50" t="str">
        <f t="shared" si="8"/>
        <v>Funcional</v>
      </c>
      <c r="Q29" s="51" t="str">
        <f t="shared" si="9"/>
        <v>Espacial</v>
      </c>
      <c r="R29" s="8" t="str">
        <f t="shared" si="22"/>
        <v>Propriedade: é.ambiente.seco    Domínio: Funcional     Range: Espacial</v>
      </c>
      <c r="S29" s="8" t="str">
        <f t="shared" si="54"/>
        <v>Valor:  ambiente.seco</v>
      </c>
      <c r="T29" s="9" t="s">
        <v>2</v>
      </c>
      <c r="U29" s="10" t="str">
        <f t="shared" si="55"/>
        <v>Refere-se a propriedade  é.ambiente.seco  &gt;  ambiente.seco</v>
      </c>
      <c r="V29" s="11" t="str">
        <f t="shared" si="56"/>
        <v>ambiente.seco</v>
      </c>
    </row>
    <row r="30" spans="1:22" ht="8.25" customHeight="1" x14ac:dyDescent="0.3">
      <c r="A30" s="3">
        <v>30</v>
      </c>
      <c r="B30" s="58" t="str">
        <f t="shared" si="57"/>
        <v>hidrosanitário</v>
      </c>
      <c r="C30" s="59" t="str">
        <f t="shared" si="58"/>
        <v>AF</v>
      </c>
      <c r="D30" s="60" t="s">
        <v>0</v>
      </c>
      <c r="E30" s="61" t="str">
        <f>E29</f>
        <v>hidrosanitário</v>
      </c>
      <c r="F30" s="62" t="s">
        <v>131</v>
      </c>
      <c r="G30" s="63" t="s">
        <v>2</v>
      </c>
      <c r="H30" s="63" t="s">
        <v>2</v>
      </c>
      <c r="I30" s="63" t="s">
        <v>2</v>
      </c>
      <c r="J30" s="63" t="s">
        <v>2</v>
      </c>
      <c r="K30" s="63" t="s">
        <v>2</v>
      </c>
      <c r="L30" s="63" t="s">
        <v>2</v>
      </c>
      <c r="M30" s="63" t="s">
        <v>2</v>
      </c>
      <c r="N30" s="63" t="s">
        <v>2</v>
      </c>
      <c r="O30" s="63" t="s">
        <v>2</v>
      </c>
      <c r="P30" s="50" t="str">
        <f t="shared" si="8"/>
        <v>Funcional</v>
      </c>
      <c r="Q30" s="51" t="str">
        <f t="shared" si="9"/>
        <v>Espacial</v>
      </c>
      <c r="R30" s="8" t="str">
        <f t="shared" si="22"/>
        <v>Propriedade: usa.AF    Domínio: Funcional     Range: Espacial</v>
      </c>
      <c r="S30" s="64" t="str">
        <f t="shared" si="54"/>
        <v>Valor:  AF</v>
      </c>
      <c r="T30" s="65" t="s">
        <v>2</v>
      </c>
      <c r="U30" s="66" t="str">
        <f t="shared" si="55"/>
        <v>Refere-se a propriedade  usa.AF  &gt;  AF</v>
      </c>
      <c r="V30" s="67" t="str">
        <f t="shared" si="56"/>
        <v>AF</v>
      </c>
    </row>
    <row r="31" spans="1:22" ht="8.25" customHeight="1" x14ac:dyDescent="0.3">
      <c r="A31" s="3">
        <v>31</v>
      </c>
      <c r="B31" s="17" t="str">
        <f t="shared" si="57"/>
        <v>hidrosanitário</v>
      </c>
      <c r="C31" s="59" t="str">
        <f t="shared" si="58"/>
        <v>AFQ</v>
      </c>
      <c r="D31" s="60" t="s">
        <v>0</v>
      </c>
      <c r="E31" s="61" t="str">
        <f t="shared" ref="E31:E33" si="59">E30</f>
        <v>hidrosanitário</v>
      </c>
      <c r="F31" s="62" t="s">
        <v>132</v>
      </c>
      <c r="G31" s="63" t="s">
        <v>2</v>
      </c>
      <c r="H31" s="63" t="s">
        <v>2</v>
      </c>
      <c r="I31" s="63" t="s">
        <v>2</v>
      </c>
      <c r="J31" s="63" t="s">
        <v>2</v>
      </c>
      <c r="K31" s="63" t="s">
        <v>2</v>
      </c>
      <c r="L31" s="63" t="s">
        <v>2</v>
      </c>
      <c r="M31" s="63" t="s">
        <v>2</v>
      </c>
      <c r="N31" s="63" t="s">
        <v>2</v>
      </c>
      <c r="O31" s="63" t="s">
        <v>2</v>
      </c>
      <c r="P31" s="50" t="str">
        <f t="shared" si="8"/>
        <v>Funcional</v>
      </c>
      <c r="Q31" s="51" t="str">
        <f t="shared" si="9"/>
        <v>Espacial</v>
      </c>
      <c r="R31" s="8" t="str">
        <f t="shared" si="22"/>
        <v>Propriedade: usa.AFQ    Domínio: Funcional     Range: Espacial</v>
      </c>
      <c r="S31" s="64" t="str">
        <f t="shared" ref="S31:S56" si="60">_xlfn.CONCAT("Valor:  ", C31)</f>
        <v>Valor:  AFQ</v>
      </c>
      <c r="T31" s="65" t="s">
        <v>2</v>
      </c>
      <c r="U31" s="66" t="str">
        <f t="shared" ref="U31:U56" si="61">_xlfn.CONCAT("Refere-se a propriedade  ",F31, "  &gt;  ",C31)</f>
        <v>Refere-se a propriedade  usa.AFQ  &gt;  AFQ</v>
      </c>
      <c r="V31" s="67" t="str">
        <f t="shared" ref="V31:V56" si="62">C31</f>
        <v>AFQ</v>
      </c>
    </row>
    <row r="32" spans="1:22" ht="8.25" customHeight="1" x14ac:dyDescent="0.3">
      <c r="A32" s="3">
        <v>32</v>
      </c>
      <c r="B32" s="17" t="str">
        <f t="shared" si="57"/>
        <v>hidrosanitário</v>
      </c>
      <c r="C32" s="59" t="str">
        <f t="shared" si="58"/>
        <v>esgoto</v>
      </c>
      <c r="D32" s="60" t="s">
        <v>0</v>
      </c>
      <c r="E32" s="61" t="str">
        <f t="shared" si="59"/>
        <v>hidrosanitário</v>
      </c>
      <c r="F32" s="46" t="s">
        <v>129</v>
      </c>
      <c r="G32" s="63" t="s">
        <v>2</v>
      </c>
      <c r="H32" s="63" t="s">
        <v>2</v>
      </c>
      <c r="I32" s="63" t="s">
        <v>2</v>
      </c>
      <c r="J32" s="63" t="s">
        <v>2</v>
      </c>
      <c r="K32" s="63" t="s">
        <v>2</v>
      </c>
      <c r="L32" s="63" t="s">
        <v>2</v>
      </c>
      <c r="M32" s="63" t="s">
        <v>2</v>
      </c>
      <c r="N32" s="63" t="s">
        <v>2</v>
      </c>
      <c r="O32" s="63" t="s">
        <v>2</v>
      </c>
      <c r="P32" s="50" t="str">
        <f t="shared" si="8"/>
        <v>Funcional</v>
      </c>
      <c r="Q32" s="51" t="str">
        <f t="shared" si="9"/>
        <v>Espacial</v>
      </c>
      <c r="R32" s="8" t="str">
        <f t="shared" si="22"/>
        <v>Propriedade: usa.esgoto    Domínio: Funcional     Range: Espacial</v>
      </c>
      <c r="S32" s="64" t="str">
        <f t="shared" si="60"/>
        <v>Valor:  esgoto</v>
      </c>
      <c r="T32" s="65" t="s">
        <v>2</v>
      </c>
      <c r="U32" s="66" t="str">
        <f t="shared" si="61"/>
        <v>Refere-se a propriedade  usa.esgoto  &gt;  esgoto</v>
      </c>
      <c r="V32" s="67" t="str">
        <f t="shared" si="62"/>
        <v>esgoto</v>
      </c>
    </row>
    <row r="33" spans="1:22" ht="8.25" customHeight="1" x14ac:dyDescent="0.3">
      <c r="A33" s="3">
        <v>33</v>
      </c>
      <c r="B33" s="17" t="str">
        <f t="shared" si="57"/>
        <v>hidrosanitário</v>
      </c>
      <c r="C33" s="59" t="str">
        <f t="shared" si="58"/>
        <v>esgoto.especial</v>
      </c>
      <c r="D33" s="60" t="s">
        <v>0</v>
      </c>
      <c r="E33" s="61" t="str">
        <f t="shared" si="59"/>
        <v>hidrosanitário</v>
      </c>
      <c r="F33" s="46" t="s">
        <v>137</v>
      </c>
      <c r="G33" s="63" t="s">
        <v>2</v>
      </c>
      <c r="H33" s="63" t="s">
        <v>2</v>
      </c>
      <c r="I33" s="63" t="s">
        <v>2</v>
      </c>
      <c r="J33" s="63" t="s">
        <v>2</v>
      </c>
      <c r="K33" s="63" t="s">
        <v>2</v>
      </c>
      <c r="L33" s="63" t="s">
        <v>2</v>
      </c>
      <c r="M33" s="63" t="s">
        <v>2</v>
      </c>
      <c r="N33" s="63" t="s">
        <v>2</v>
      </c>
      <c r="O33" s="63" t="s">
        <v>2</v>
      </c>
      <c r="P33" s="50" t="str">
        <f t="shared" si="8"/>
        <v>Funcional</v>
      </c>
      <c r="Q33" s="51" t="str">
        <f t="shared" si="9"/>
        <v>Espacial</v>
      </c>
      <c r="R33" s="8" t="str">
        <f t="shared" si="22"/>
        <v>Propriedade: usa.esgoto.especial    Domínio: Funcional     Range: Espacial</v>
      </c>
      <c r="S33" s="64" t="str">
        <f t="shared" si="60"/>
        <v>Valor:  esgoto.especial</v>
      </c>
      <c r="T33" s="65" t="s">
        <v>2</v>
      </c>
      <c r="U33" s="66" t="str">
        <f t="shared" si="61"/>
        <v>Refere-se a propriedade  usa.esgoto.especial  &gt;  esgoto.especial</v>
      </c>
      <c r="V33" s="67" t="str">
        <f t="shared" si="62"/>
        <v>esgoto.especial</v>
      </c>
    </row>
    <row r="34" spans="1:22" ht="8.25" customHeight="1" x14ac:dyDescent="0.3">
      <c r="A34" s="3">
        <v>34</v>
      </c>
      <c r="B34" s="68" t="str">
        <f t="shared" si="57"/>
        <v>de.requisito</v>
      </c>
      <c r="C34" s="13" t="str">
        <f>F34</f>
        <v>bancadas</v>
      </c>
      <c r="D34" s="69" t="s">
        <v>0</v>
      </c>
      <c r="E34" s="47" t="str">
        <f>F27</f>
        <v>de.requisito</v>
      </c>
      <c r="F34" s="48" t="s">
        <v>133</v>
      </c>
      <c r="G34" s="16" t="s">
        <v>2</v>
      </c>
      <c r="H34" s="16" t="s">
        <v>2</v>
      </c>
      <c r="I34" s="16" t="s">
        <v>2</v>
      </c>
      <c r="J34" s="16" t="s">
        <v>2</v>
      </c>
      <c r="K34" s="16" t="s">
        <v>2</v>
      </c>
      <c r="L34" s="16" t="s">
        <v>2</v>
      </c>
      <c r="M34" s="16" t="s">
        <v>2</v>
      </c>
      <c r="N34" s="16" t="s">
        <v>2</v>
      </c>
      <c r="O34" s="16" t="s">
        <v>2</v>
      </c>
      <c r="P34" s="50" t="str">
        <f t="shared" si="8"/>
        <v>Funcional</v>
      </c>
      <c r="Q34" s="51" t="str">
        <f t="shared" si="9"/>
        <v>Espacial</v>
      </c>
      <c r="R34" s="8" t="str">
        <f t="shared" si="22"/>
        <v>Propriedade: bancadas    Domínio: Funcional     Range: Espacial</v>
      </c>
      <c r="S34" s="64" t="str">
        <f t="shared" si="60"/>
        <v>Valor:  bancadas</v>
      </c>
      <c r="T34" s="65" t="s">
        <v>2</v>
      </c>
      <c r="U34" s="66" t="str">
        <f t="shared" si="61"/>
        <v>Refere-se a propriedade  bancadas  &gt;  bancadas</v>
      </c>
      <c r="V34" s="67" t="str">
        <f t="shared" si="62"/>
        <v>bancadas</v>
      </c>
    </row>
    <row r="35" spans="1:22" ht="8.25" customHeight="1" x14ac:dyDescent="0.3">
      <c r="A35" s="3">
        <v>35</v>
      </c>
      <c r="B35" s="58" t="str">
        <f t="shared" ref="B35:B37" si="63">E35</f>
        <v>bancadas</v>
      </c>
      <c r="C35" s="59" t="str">
        <f t="shared" ref="C35:C40" si="64">MID(F35,FIND(".",F35,1)+1,100)</f>
        <v>bancada.seca</v>
      </c>
      <c r="D35" s="60" t="s">
        <v>0</v>
      </c>
      <c r="E35" s="61" t="str">
        <f>F34</f>
        <v>bancadas</v>
      </c>
      <c r="F35" s="2" t="s">
        <v>117</v>
      </c>
      <c r="G35" s="63" t="s">
        <v>2</v>
      </c>
      <c r="H35" s="63" t="s">
        <v>2</v>
      </c>
      <c r="I35" s="63" t="s">
        <v>2</v>
      </c>
      <c r="J35" s="63" t="s">
        <v>2</v>
      </c>
      <c r="K35" s="63" t="s">
        <v>2</v>
      </c>
      <c r="L35" s="63" t="s">
        <v>2</v>
      </c>
      <c r="M35" s="63" t="s">
        <v>2</v>
      </c>
      <c r="N35" s="63" t="s">
        <v>2</v>
      </c>
      <c r="O35" s="63" t="s">
        <v>2</v>
      </c>
      <c r="P35" s="50" t="str">
        <f t="shared" si="8"/>
        <v>Funcional</v>
      </c>
      <c r="Q35" s="51" t="str">
        <f t="shared" si="9"/>
        <v>Espacial</v>
      </c>
      <c r="R35" s="8" t="str">
        <f t="shared" si="22"/>
        <v>Propriedade: usa.bancada.seca    Domínio: Funcional     Range: Espacial</v>
      </c>
      <c r="S35" s="64" t="str">
        <f t="shared" si="60"/>
        <v>Valor:  bancada.seca</v>
      </c>
      <c r="T35" s="65" t="s">
        <v>2</v>
      </c>
      <c r="U35" s="66" t="str">
        <f t="shared" si="61"/>
        <v>Refere-se a propriedade  usa.bancada.seca  &gt;  bancada.seca</v>
      </c>
      <c r="V35" s="67" t="str">
        <f t="shared" si="62"/>
        <v>bancada.seca</v>
      </c>
    </row>
    <row r="36" spans="1:22" ht="8.25" customHeight="1" x14ac:dyDescent="0.3">
      <c r="A36" s="3">
        <v>36</v>
      </c>
      <c r="B36" s="58" t="str">
        <f t="shared" ref="B36" si="65">E36</f>
        <v>bancadas</v>
      </c>
      <c r="C36" s="59" t="str">
        <f t="shared" ref="C36" si="66">MID(F36,FIND(".",F36,1)+1,100)</f>
        <v>bancada.úmida</v>
      </c>
      <c r="D36" s="60" t="s">
        <v>0</v>
      </c>
      <c r="E36" s="61" t="str">
        <f>E35</f>
        <v>bancadas</v>
      </c>
      <c r="F36" s="2" t="s">
        <v>118</v>
      </c>
      <c r="G36" s="63" t="s">
        <v>2</v>
      </c>
      <c r="H36" s="63" t="s">
        <v>2</v>
      </c>
      <c r="I36" s="63" t="s">
        <v>2</v>
      </c>
      <c r="J36" s="63" t="s">
        <v>2</v>
      </c>
      <c r="K36" s="63" t="s">
        <v>2</v>
      </c>
      <c r="L36" s="63" t="s">
        <v>2</v>
      </c>
      <c r="M36" s="63" t="s">
        <v>2</v>
      </c>
      <c r="N36" s="63" t="s">
        <v>2</v>
      </c>
      <c r="O36" s="63" t="s">
        <v>2</v>
      </c>
      <c r="P36" s="50" t="str">
        <f t="shared" si="8"/>
        <v>Funcional</v>
      </c>
      <c r="Q36" s="51" t="str">
        <f t="shared" si="9"/>
        <v>Espacial</v>
      </c>
      <c r="R36" s="8" t="str">
        <f t="shared" ref="R36" si="67">_xlfn.CONCAT("Propriedade: ",  F36, "    Domínio: ", P36, "     Range: ", Q36)</f>
        <v>Propriedade: usa.bancada.úmida    Domínio: Funcional     Range: Espacial</v>
      </c>
      <c r="S36" s="64" t="str">
        <f t="shared" ref="S36" si="68">_xlfn.CONCAT("Valor:  ", C36)</f>
        <v>Valor:  bancada.úmida</v>
      </c>
      <c r="T36" s="65" t="s">
        <v>2</v>
      </c>
      <c r="U36" s="66" t="str">
        <f t="shared" ref="U36" si="69">_xlfn.CONCAT("Refere-se a propriedade  ",F36, "  &gt;  ",C36)</f>
        <v>Refere-se a propriedade  usa.bancada.úmida  &gt;  bancada.úmida</v>
      </c>
      <c r="V36" s="67" t="str">
        <f t="shared" ref="V36" si="70">C36</f>
        <v>bancada.úmida</v>
      </c>
    </row>
    <row r="37" spans="1:22" ht="8.25" customHeight="1" x14ac:dyDescent="0.3">
      <c r="A37" s="3">
        <v>37</v>
      </c>
      <c r="B37" s="58" t="str">
        <f t="shared" si="63"/>
        <v>bancadas</v>
      </c>
      <c r="C37" s="59" t="str">
        <f t="shared" si="64"/>
        <v>bancada.elétrica</v>
      </c>
      <c r="D37" s="60" t="s">
        <v>0</v>
      </c>
      <c r="E37" s="61" t="str">
        <f>E36</f>
        <v>bancadas</v>
      </c>
      <c r="F37" s="2" t="s">
        <v>154</v>
      </c>
      <c r="G37" s="63" t="s">
        <v>2</v>
      </c>
      <c r="H37" s="63" t="s">
        <v>2</v>
      </c>
      <c r="I37" s="63" t="s">
        <v>2</v>
      </c>
      <c r="J37" s="63" t="s">
        <v>2</v>
      </c>
      <c r="K37" s="63" t="s">
        <v>2</v>
      </c>
      <c r="L37" s="63" t="s">
        <v>2</v>
      </c>
      <c r="M37" s="63" t="s">
        <v>2</v>
      </c>
      <c r="N37" s="63" t="s">
        <v>2</v>
      </c>
      <c r="O37" s="63" t="s">
        <v>2</v>
      </c>
      <c r="P37" s="50" t="str">
        <f t="shared" si="8"/>
        <v>Funcional</v>
      </c>
      <c r="Q37" s="51" t="str">
        <f t="shared" si="9"/>
        <v>Espacial</v>
      </c>
      <c r="R37" s="8" t="str">
        <f t="shared" si="22"/>
        <v>Propriedade: usa.bancada.elétrica    Domínio: Funcional     Range: Espacial</v>
      </c>
      <c r="S37" s="64" t="str">
        <f t="shared" si="60"/>
        <v>Valor:  bancada.elétrica</v>
      </c>
      <c r="T37" s="65" t="s">
        <v>2</v>
      </c>
      <c r="U37" s="66" t="str">
        <f t="shared" si="61"/>
        <v>Refere-se a propriedade  usa.bancada.elétrica  &gt;  bancada.elétrica</v>
      </c>
      <c r="V37" s="67" t="str">
        <f t="shared" si="62"/>
        <v>bancada.elétrica</v>
      </c>
    </row>
    <row r="38" spans="1:22" ht="8.25" customHeight="1" x14ac:dyDescent="0.3">
      <c r="A38" s="3">
        <v>38</v>
      </c>
      <c r="B38" s="68" t="str">
        <f>E38</f>
        <v>de.requisito</v>
      </c>
      <c r="C38" s="13" t="str">
        <f>F38</f>
        <v>blindagem</v>
      </c>
      <c r="D38" s="69" t="s">
        <v>0</v>
      </c>
      <c r="E38" s="47" t="str">
        <f>F27</f>
        <v>de.requisito</v>
      </c>
      <c r="F38" s="48" t="s">
        <v>113</v>
      </c>
      <c r="G38" s="16" t="s">
        <v>2</v>
      </c>
      <c r="H38" s="16" t="s">
        <v>2</v>
      </c>
      <c r="I38" s="16" t="s">
        <v>2</v>
      </c>
      <c r="J38" s="16" t="s">
        <v>2</v>
      </c>
      <c r="K38" s="16" t="s">
        <v>2</v>
      </c>
      <c r="L38" s="16" t="s">
        <v>2</v>
      </c>
      <c r="M38" s="16" t="s">
        <v>2</v>
      </c>
      <c r="N38" s="16" t="s">
        <v>2</v>
      </c>
      <c r="O38" s="16" t="s">
        <v>2</v>
      </c>
      <c r="P38" s="50" t="str">
        <f t="shared" si="8"/>
        <v>Funcional</v>
      </c>
      <c r="Q38" s="51" t="str">
        <f t="shared" si="9"/>
        <v>Espacial</v>
      </c>
      <c r="R38" s="8" t="str">
        <f t="shared" si="22"/>
        <v>Propriedade: blindagem    Domínio: Funcional     Range: Espacial</v>
      </c>
      <c r="S38" s="64" t="str">
        <f t="shared" si="60"/>
        <v>Valor:  blindagem</v>
      </c>
      <c r="T38" s="65" t="s">
        <v>2</v>
      </c>
      <c r="U38" s="66" t="str">
        <f t="shared" si="61"/>
        <v>Refere-se a propriedade  blindagem  &gt;  blindagem</v>
      </c>
      <c r="V38" s="67" t="str">
        <f t="shared" si="62"/>
        <v>blindagem</v>
      </c>
    </row>
    <row r="39" spans="1:22" ht="8.25" customHeight="1" x14ac:dyDescent="0.3">
      <c r="A39" s="3">
        <v>39</v>
      </c>
      <c r="B39" s="17" t="str">
        <f>E39</f>
        <v>blindagem</v>
      </c>
      <c r="C39" s="59" t="str">
        <f t="shared" si="64"/>
        <v>blindagem.radiológica</v>
      </c>
      <c r="D39" s="60" t="s">
        <v>0</v>
      </c>
      <c r="E39" s="2" t="str">
        <f>F38</f>
        <v>blindagem</v>
      </c>
      <c r="F39" s="46" t="s">
        <v>134</v>
      </c>
      <c r="G39" s="63" t="s">
        <v>2</v>
      </c>
      <c r="H39" s="63" t="s">
        <v>2</v>
      </c>
      <c r="I39" s="63" t="s">
        <v>2</v>
      </c>
      <c r="J39" s="63" t="s">
        <v>2</v>
      </c>
      <c r="K39" s="63" t="s">
        <v>2</v>
      </c>
      <c r="L39" s="63" t="s">
        <v>2</v>
      </c>
      <c r="M39" s="63" t="s">
        <v>2</v>
      </c>
      <c r="N39" s="63" t="s">
        <v>2</v>
      </c>
      <c r="O39" s="63" t="s">
        <v>2</v>
      </c>
      <c r="P39" s="50" t="str">
        <f t="shared" si="8"/>
        <v>Funcional</v>
      </c>
      <c r="Q39" s="51" t="str">
        <f t="shared" si="9"/>
        <v>Espacial</v>
      </c>
      <c r="R39" s="8" t="str">
        <f t="shared" si="22"/>
        <v>Propriedade: usa.blindagem.radiológica    Domínio: Funcional     Range: Espacial</v>
      </c>
      <c r="S39" s="64" t="str">
        <f t="shared" si="60"/>
        <v>Valor:  blindagem.radiológica</v>
      </c>
      <c r="T39" s="65" t="s">
        <v>2</v>
      </c>
      <c r="U39" s="66" t="str">
        <f t="shared" si="61"/>
        <v>Refere-se a propriedade  usa.blindagem.radiológica  &gt;  blindagem.radiológica</v>
      </c>
      <c r="V39" s="67" t="str">
        <f t="shared" si="62"/>
        <v>blindagem.radiológica</v>
      </c>
    </row>
    <row r="40" spans="1:22" ht="8.25" customHeight="1" x14ac:dyDescent="0.3">
      <c r="A40" s="3">
        <v>40</v>
      </c>
      <c r="B40" s="17" t="str">
        <f>E40</f>
        <v>blindagem</v>
      </c>
      <c r="C40" s="59" t="str">
        <f t="shared" si="64"/>
        <v>blindagem.antibalas</v>
      </c>
      <c r="D40" s="60" t="s">
        <v>0</v>
      </c>
      <c r="E40" s="61" t="str">
        <f>E39</f>
        <v>blindagem</v>
      </c>
      <c r="F40" s="46" t="s">
        <v>135</v>
      </c>
      <c r="G40" s="63" t="s">
        <v>2</v>
      </c>
      <c r="H40" s="63" t="s">
        <v>2</v>
      </c>
      <c r="I40" s="63" t="s">
        <v>2</v>
      </c>
      <c r="J40" s="63" t="s">
        <v>2</v>
      </c>
      <c r="K40" s="63" t="s">
        <v>2</v>
      </c>
      <c r="L40" s="63" t="s">
        <v>2</v>
      </c>
      <c r="M40" s="63" t="s">
        <v>2</v>
      </c>
      <c r="N40" s="63" t="s">
        <v>2</v>
      </c>
      <c r="O40" s="63" t="s">
        <v>2</v>
      </c>
      <c r="P40" s="50" t="str">
        <f t="shared" si="8"/>
        <v>Funcional</v>
      </c>
      <c r="Q40" s="51" t="str">
        <f t="shared" si="9"/>
        <v>Espacial</v>
      </c>
      <c r="R40" s="8" t="str">
        <f t="shared" si="22"/>
        <v>Propriedade: usa.blindagem.antibalas    Domínio: Funcional     Range: Espacial</v>
      </c>
      <c r="S40" s="64" t="str">
        <f t="shared" si="60"/>
        <v>Valor:  blindagem.antibalas</v>
      </c>
      <c r="T40" s="65" t="s">
        <v>2</v>
      </c>
      <c r="U40" s="66" t="str">
        <f t="shared" si="61"/>
        <v>Refere-se a propriedade  usa.blindagem.antibalas  &gt;  blindagem.antibalas</v>
      </c>
      <c r="V40" s="67" t="str">
        <f t="shared" si="62"/>
        <v>blindagem.antibalas</v>
      </c>
    </row>
    <row r="41" spans="1:22" ht="8.25" customHeight="1" x14ac:dyDescent="0.3">
      <c r="A41" s="3">
        <v>41</v>
      </c>
      <c r="B41" s="68" t="str">
        <f>E41</f>
        <v>de.requisito</v>
      </c>
      <c r="C41" s="13" t="str">
        <f>F41</f>
        <v>fluídosgasosos</v>
      </c>
      <c r="D41" s="69" t="s">
        <v>0</v>
      </c>
      <c r="E41" s="47" t="str">
        <f>F27</f>
        <v>de.requisito</v>
      </c>
      <c r="F41" s="48" t="s">
        <v>153</v>
      </c>
      <c r="G41" s="16" t="s">
        <v>2</v>
      </c>
      <c r="H41" s="16" t="s">
        <v>2</v>
      </c>
      <c r="I41" s="16" t="s">
        <v>2</v>
      </c>
      <c r="J41" s="16" t="s">
        <v>2</v>
      </c>
      <c r="K41" s="16" t="s">
        <v>2</v>
      </c>
      <c r="L41" s="16" t="s">
        <v>2</v>
      </c>
      <c r="M41" s="16" t="s">
        <v>2</v>
      </c>
      <c r="N41" s="16" t="s">
        <v>2</v>
      </c>
      <c r="O41" s="16" t="s">
        <v>2</v>
      </c>
      <c r="P41" s="50" t="str">
        <f t="shared" si="8"/>
        <v>Funcional</v>
      </c>
      <c r="Q41" s="51" t="str">
        <f t="shared" si="9"/>
        <v>Espacial</v>
      </c>
      <c r="R41" s="8" t="str">
        <f t="shared" si="22"/>
        <v>Propriedade: fluídosgasosos    Domínio: Funcional     Range: Espacial</v>
      </c>
      <c r="S41" s="64" t="str">
        <f t="shared" si="60"/>
        <v>Valor:  fluídosgasosos</v>
      </c>
      <c r="T41" s="65" t="s">
        <v>2</v>
      </c>
      <c r="U41" s="66" t="str">
        <f t="shared" si="61"/>
        <v>Refere-se a propriedade  fluídosgasosos  &gt;  fluídosgasosos</v>
      </c>
      <c r="V41" s="67" t="str">
        <f t="shared" si="62"/>
        <v>fluídosgasosos</v>
      </c>
    </row>
    <row r="42" spans="1:22" ht="8.25" customHeight="1" x14ac:dyDescent="0.3">
      <c r="A42" s="3">
        <v>42</v>
      </c>
      <c r="B42" s="17" t="str">
        <f>E42</f>
        <v>fluídosgasosos</v>
      </c>
      <c r="C42" s="1" t="str">
        <f t="shared" ref="C42" si="71">MID(F42,FIND(".",F42,1)+1,100)</f>
        <v>gás</v>
      </c>
      <c r="D42" s="60" t="s">
        <v>0</v>
      </c>
      <c r="E42" s="2" t="str">
        <f>F41</f>
        <v>fluídosgasosos</v>
      </c>
      <c r="F42" s="46" t="s">
        <v>119</v>
      </c>
      <c r="G42" s="19" t="s">
        <v>2</v>
      </c>
      <c r="H42" s="19" t="s">
        <v>2</v>
      </c>
      <c r="I42" s="19" t="s">
        <v>2</v>
      </c>
      <c r="J42" s="19" t="s">
        <v>2</v>
      </c>
      <c r="K42" s="19" t="s">
        <v>2</v>
      </c>
      <c r="L42" s="19" t="s">
        <v>2</v>
      </c>
      <c r="M42" s="19" t="s">
        <v>2</v>
      </c>
      <c r="N42" s="19" t="s">
        <v>2</v>
      </c>
      <c r="O42" s="19" t="s">
        <v>2</v>
      </c>
      <c r="P42" s="50" t="str">
        <f t="shared" si="8"/>
        <v>Funcional</v>
      </c>
      <c r="Q42" s="51" t="str">
        <f t="shared" si="9"/>
        <v>Espacial</v>
      </c>
      <c r="R42" s="8" t="str">
        <f t="shared" si="22"/>
        <v>Propriedade: usa.gás    Domínio: Funcional     Range: Espacial</v>
      </c>
      <c r="S42" s="64" t="str">
        <f t="shared" si="60"/>
        <v>Valor:  gás</v>
      </c>
      <c r="T42" s="65" t="s">
        <v>2</v>
      </c>
      <c r="U42" s="66" t="str">
        <f t="shared" si="61"/>
        <v>Refere-se a propriedade  usa.gás  &gt;  gás</v>
      </c>
      <c r="V42" s="67" t="str">
        <f t="shared" si="62"/>
        <v>gás</v>
      </c>
    </row>
    <row r="43" spans="1:22" ht="8.25" customHeight="1" x14ac:dyDescent="0.3">
      <c r="A43" s="3">
        <v>43</v>
      </c>
      <c r="B43" s="17" t="str">
        <f t="shared" ref="B43:B48" si="72">E43</f>
        <v>fluídosgasosos</v>
      </c>
      <c r="C43" s="1" t="str">
        <f t="shared" ref="C43:C48" si="73">MID(F43,FIND(".",F43,1)+1,100)</f>
        <v>ar.medicinal</v>
      </c>
      <c r="D43" s="60" t="s">
        <v>0</v>
      </c>
      <c r="E43" s="2" t="str">
        <f>E42</f>
        <v>fluídosgasosos</v>
      </c>
      <c r="F43" s="46" t="s">
        <v>120</v>
      </c>
      <c r="G43" s="19" t="s">
        <v>2</v>
      </c>
      <c r="H43" s="19" t="s">
        <v>2</v>
      </c>
      <c r="I43" s="19" t="s">
        <v>2</v>
      </c>
      <c r="J43" s="19" t="s">
        <v>2</v>
      </c>
      <c r="K43" s="19" t="s">
        <v>2</v>
      </c>
      <c r="L43" s="19" t="s">
        <v>2</v>
      </c>
      <c r="M43" s="19" t="s">
        <v>2</v>
      </c>
      <c r="N43" s="19" t="s">
        <v>2</v>
      </c>
      <c r="O43" s="19" t="s">
        <v>2</v>
      </c>
      <c r="P43" s="50" t="str">
        <f t="shared" si="8"/>
        <v>Funcional</v>
      </c>
      <c r="Q43" s="51" t="str">
        <f t="shared" si="9"/>
        <v>Espacial</v>
      </c>
      <c r="R43" s="8" t="str">
        <f t="shared" si="22"/>
        <v>Propriedade: usa.ar.medicinal    Domínio: Funcional     Range: Espacial</v>
      </c>
      <c r="S43" s="64" t="str">
        <f t="shared" si="60"/>
        <v>Valor:  ar.medicinal</v>
      </c>
      <c r="T43" s="65" t="s">
        <v>2</v>
      </c>
      <c r="U43" s="66" t="str">
        <f t="shared" si="61"/>
        <v>Refere-se a propriedade  usa.ar.medicinal  &gt;  ar.medicinal</v>
      </c>
      <c r="V43" s="67" t="str">
        <f t="shared" si="62"/>
        <v>ar.medicinal</v>
      </c>
    </row>
    <row r="44" spans="1:22" ht="8.25" customHeight="1" x14ac:dyDescent="0.3">
      <c r="A44" s="3">
        <v>44</v>
      </c>
      <c r="B44" s="17" t="str">
        <f t="shared" si="72"/>
        <v>fluídosgasosos</v>
      </c>
      <c r="C44" s="1" t="str">
        <f t="shared" si="73"/>
        <v>ar.industrial</v>
      </c>
      <c r="D44" s="60" t="s">
        <v>0</v>
      </c>
      <c r="E44" s="2" t="str">
        <f t="shared" ref="E44:E48" si="74">E43</f>
        <v>fluídosgasosos</v>
      </c>
      <c r="F44" s="46" t="s">
        <v>121</v>
      </c>
      <c r="G44" s="19" t="s">
        <v>2</v>
      </c>
      <c r="H44" s="19" t="s">
        <v>2</v>
      </c>
      <c r="I44" s="19" t="s">
        <v>2</v>
      </c>
      <c r="J44" s="19" t="s">
        <v>2</v>
      </c>
      <c r="K44" s="19" t="s">
        <v>2</v>
      </c>
      <c r="L44" s="19" t="s">
        <v>2</v>
      </c>
      <c r="M44" s="19" t="s">
        <v>2</v>
      </c>
      <c r="N44" s="19" t="s">
        <v>2</v>
      </c>
      <c r="O44" s="19" t="s">
        <v>2</v>
      </c>
      <c r="P44" s="50" t="str">
        <f t="shared" si="8"/>
        <v>Funcional</v>
      </c>
      <c r="Q44" s="51" t="str">
        <f t="shared" si="9"/>
        <v>Espacial</v>
      </c>
      <c r="R44" s="8" t="str">
        <f t="shared" si="22"/>
        <v>Propriedade: usa.ar.industrial    Domínio: Funcional     Range: Espacial</v>
      </c>
      <c r="S44" s="64" t="str">
        <f t="shared" si="60"/>
        <v>Valor:  ar.industrial</v>
      </c>
      <c r="T44" s="65" t="s">
        <v>2</v>
      </c>
      <c r="U44" s="66" t="str">
        <f t="shared" si="61"/>
        <v>Refere-se a propriedade  usa.ar.industrial  &gt;  ar.industrial</v>
      </c>
      <c r="V44" s="67" t="str">
        <f t="shared" si="62"/>
        <v>ar.industrial</v>
      </c>
    </row>
    <row r="45" spans="1:22" ht="8.25" customHeight="1" x14ac:dyDescent="0.3">
      <c r="A45" s="3">
        <v>45</v>
      </c>
      <c r="B45" s="17" t="str">
        <f t="shared" si="72"/>
        <v>fluídosgasosos</v>
      </c>
      <c r="C45" s="1" t="str">
        <f t="shared" si="73"/>
        <v>ar.sintético</v>
      </c>
      <c r="D45" s="60" t="s">
        <v>0</v>
      </c>
      <c r="E45" s="2" t="str">
        <f t="shared" si="74"/>
        <v>fluídosgasosos</v>
      </c>
      <c r="F45" s="46" t="s">
        <v>122</v>
      </c>
      <c r="G45" s="19" t="s">
        <v>2</v>
      </c>
      <c r="H45" s="19" t="s">
        <v>2</v>
      </c>
      <c r="I45" s="19" t="s">
        <v>2</v>
      </c>
      <c r="J45" s="19" t="s">
        <v>2</v>
      </c>
      <c r="K45" s="19" t="s">
        <v>2</v>
      </c>
      <c r="L45" s="19" t="s">
        <v>2</v>
      </c>
      <c r="M45" s="19" t="s">
        <v>2</v>
      </c>
      <c r="N45" s="19" t="s">
        <v>2</v>
      </c>
      <c r="O45" s="19" t="s">
        <v>2</v>
      </c>
      <c r="P45" s="50" t="str">
        <f t="shared" si="8"/>
        <v>Funcional</v>
      </c>
      <c r="Q45" s="51" t="str">
        <f t="shared" si="9"/>
        <v>Espacial</v>
      </c>
      <c r="R45" s="8" t="str">
        <f t="shared" si="22"/>
        <v>Propriedade: usa.ar.sintético    Domínio: Funcional     Range: Espacial</v>
      </c>
      <c r="S45" s="64" t="str">
        <f t="shared" si="60"/>
        <v>Valor:  ar.sintético</v>
      </c>
      <c r="T45" s="65" t="s">
        <v>2</v>
      </c>
      <c r="U45" s="66" t="str">
        <f t="shared" si="61"/>
        <v>Refere-se a propriedade  usa.ar.sintético  &gt;  ar.sintético</v>
      </c>
      <c r="V45" s="67" t="str">
        <f t="shared" si="62"/>
        <v>ar.sintético</v>
      </c>
    </row>
    <row r="46" spans="1:22" ht="8.25" customHeight="1" x14ac:dyDescent="0.3">
      <c r="A46" s="3">
        <v>46</v>
      </c>
      <c r="B46" s="17" t="str">
        <f t="shared" si="72"/>
        <v>fluídosgasosos</v>
      </c>
      <c r="C46" s="1" t="str">
        <f t="shared" si="73"/>
        <v>vácuo.clínico</v>
      </c>
      <c r="D46" s="60" t="s">
        <v>0</v>
      </c>
      <c r="E46" s="2" t="str">
        <f t="shared" si="74"/>
        <v>fluídosgasosos</v>
      </c>
      <c r="F46" s="46" t="s">
        <v>114</v>
      </c>
      <c r="G46" s="19" t="s">
        <v>2</v>
      </c>
      <c r="H46" s="19" t="s">
        <v>2</v>
      </c>
      <c r="I46" s="19" t="s">
        <v>2</v>
      </c>
      <c r="J46" s="19" t="s">
        <v>2</v>
      </c>
      <c r="K46" s="19" t="s">
        <v>2</v>
      </c>
      <c r="L46" s="19" t="s">
        <v>2</v>
      </c>
      <c r="M46" s="19" t="s">
        <v>2</v>
      </c>
      <c r="N46" s="19" t="s">
        <v>2</v>
      </c>
      <c r="O46" s="19" t="s">
        <v>2</v>
      </c>
      <c r="P46" s="50" t="str">
        <f t="shared" si="8"/>
        <v>Funcional</v>
      </c>
      <c r="Q46" s="51" t="str">
        <f t="shared" si="9"/>
        <v>Espacial</v>
      </c>
      <c r="R46" s="8" t="str">
        <f t="shared" si="22"/>
        <v>Propriedade: usa.vácuo.clínico    Domínio: Funcional     Range: Espacial</v>
      </c>
      <c r="S46" s="64" t="str">
        <f t="shared" si="60"/>
        <v>Valor:  vácuo.clínico</v>
      </c>
      <c r="T46" s="65" t="s">
        <v>2</v>
      </c>
      <c r="U46" s="66" t="str">
        <f t="shared" si="61"/>
        <v>Refere-se a propriedade  usa.vácuo.clínico  &gt;  vácuo.clínico</v>
      </c>
      <c r="V46" s="67" t="str">
        <f t="shared" si="62"/>
        <v>vácuo.clínico</v>
      </c>
    </row>
    <row r="47" spans="1:22" ht="8.25" customHeight="1" x14ac:dyDescent="0.3">
      <c r="A47" s="3">
        <v>47</v>
      </c>
      <c r="B47" s="17" t="str">
        <f t="shared" si="72"/>
        <v>fluídosgasosos</v>
      </c>
      <c r="C47" s="1" t="str">
        <f t="shared" si="73"/>
        <v>oxigênio</v>
      </c>
      <c r="D47" s="60" t="s">
        <v>0</v>
      </c>
      <c r="E47" s="2" t="str">
        <f t="shared" si="74"/>
        <v>fluídosgasosos</v>
      </c>
      <c r="F47" s="46" t="s">
        <v>115</v>
      </c>
      <c r="G47" s="19" t="s">
        <v>2</v>
      </c>
      <c r="H47" s="19" t="s">
        <v>2</v>
      </c>
      <c r="I47" s="19" t="s">
        <v>2</v>
      </c>
      <c r="J47" s="19" t="s">
        <v>2</v>
      </c>
      <c r="K47" s="19" t="s">
        <v>2</v>
      </c>
      <c r="L47" s="19" t="s">
        <v>2</v>
      </c>
      <c r="M47" s="19" t="s">
        <v>2</v>
      </c>
      <c r="N47" s="19" t="s">
        <v>2</v>
      </c>
      <c r="O47" s="19" t="s">
        <v>2</v>
      </c>
      <c r="P47" s="50" t="str">
        <f t="shared" si="8"/>
        <v>Funcional</v>
      </c>
      <c r="Q47" s="51" t="str">
        <f t="shared" si="9"/>
        <v>Espacial</v>
      </c>
      <c r="R47" s="8" t="str">
        <f t="shared" si="22"/>
        <v>Propriedade: usa.oxigênio    Domínio: Funcional     Range: Espacial</v>
      </c>
      <c r="S47" s="64" t="str">
        <f t="shared" si="60"/>
        <v>Valor:  oxigênio</v>
      </c>
      <c r="T47" s="65" t="s">
        <v>2</v>
      </c>
      <c r="U47" s="66" t="str">
        <f t="shared" si="61"/>
        <v>Refere-se a propriedade  usa.oxigênio  &gt;  oxigênio</v>
      </c>
      <c r="V47" s="67" t="str">
        <f t="shared" si="62"/>
        <v>oxigênio</v>
      </c>
    </row>
    <row r="48" spans="1:22" ht="8.25" customHeight="1" x14ac:dyDescent="0.3">
      <c r="A48" s="3">
        <v>48</v>
      </c>
      <c r="B48" s="58" t="str">
        <f t="shared" si="72"/>
        <v>fluídosgasosos</v>
      </c>
      <c r="C48" s="59" t="str">
        <f t="shared" si="73"/>
        <v>óxido.nitroso</v>
      </c>
      <c r="D48" s="60" t="s">
        <v>0</v>
      </c>
      <c r="E48" s="2" t="str">
        <f t="shared" si="74"/>
        <v>fluídosgasosos</v>
      </c>
      <c r="F48" s="46" t="s">
        <v>116</v>
      </c>
      <c r="G48" s="63" t="s">
        <v>2</v>
      </c>
      <c r="H48" s="63" t="s">
        <v>2</v>
      </c>
      <c r="I48" s="63" t="s">
        <v>2</v>
      </c>
      <c r="J48" s="63" t="s">
        <v>2</v>
      </c>
      <c r="K48" s="63" t="s">
        <v>2</v>
      </c>
      <c r="L48" s="63" t="s">
        <v>2</v>
      </c>
      <c r="M48" s="63" t="s">
        <v>2</v>
      </c>
      <c r="N48" s="63" t="s">
        <v>2</v>
      </c>
      <c r="O48" s="63" t="s">
        <v>2</v>
      </c>
      <c r="P48" s="50" t="str">
        <f t="shared" si="8"/>
        <v>Funcional</v>
      </c>
      <c r="Q48" s="51" t="str">
        <f t="shared" si="9"/>
        <v>Espacial</v>
      </c>
      <c r="R48" s="8" t="str">
        <f t="shared" si="22"/>
        <v>Propriedade: usa.óxido.nitroso    Domínio: Funcional     Range: Espacial</v>
      </c>
      <c r="S48" s="64" t="str">
        <f t="shared" si="60"/>
        <v>Valor:  óxido.nitroso</v>
      </c>
      <c r="T48" s="65" t="s">
        <v>2</v>
      </c>
      <c r="U48" s="66" t="str">
        <f t="shared" si="61"/>
        <v>Refere-se a propriedade  usa.óxido.nitroso  &gt;  óxido.nitroso</v>
      </c>
      <c r="V48" s="67" t="str">
        <f t="shared" si="62"/>
        <v>óxido.nitroso</v>
      </c>
    </row>
    <row r="49" spans="1:36" ht="8.25" customHeight="1" x14ac:dyDescent="0.3">
      <c r="A49" s="3">
        <v>49</v>
      </c>
      <c r="B49" s="73" t="str">
        <f>E49</f>
        <v>de.requisito</v>
      </c>
      <c r="C49" s="74" t="str">
        <f>F49</f>
        <v>iluminamento</v>
      </c>
      <c r="D49" s="75" t="s">
        <v>0</v>
      </c>
      <c r="E49" s="71" t="str">
        <f>F27</f>
        <v>de.requisito</v>
      </c>
      <c r="F49" s="72" t="s">
        <v>123</v>
      </c>
      <c r="G49" s="70" t="s">
        <v>2</v>
      </c>
      <c r="H49" s="70" t="s">
        <v>2</v>
      </c>
      <c r="I49" s="70" t="s">
        <v>2</v>
      </c>
      <c r="J49" s="70" t="s">
        <v>2</v>
      </c>
      <c r="K49" s="70" t="s">
        <v>2</v>
      </c>
      <c r="L49" s="70" t="s">
        <v>2</v>
      </c>
      <c r="M49" s="70" t="s">
        <v>2</v>
      </c>
      <c r="N49" s="70" t="s">
        <v>2</v>
      </c>
      <c r="O49" s="70" t="s">
        <v>2</v>
      </c>
      <c r="P49" s="50" t="str">
        <f t="shared" si="8"/>
        <v>Funcional</v>
      </c>
      <c r="Q49" s="51" t="str">
        <f t="shared" si="9"/>
        <v>Espacial</v>
      </c>
      <c r="R49" s="8" t="str">
        <f t="shared" si="22"/>
        <v>Propriedade: iluminamento    Domínio: Funcional     Range: Espacial</v>
      </c>
      <c r="S49" s="64" t="str">
        <f t="shared" si="60"/>
        <v>Valor:  iluminamento</v>
      </c>
      <c r="T49" s="65" t="s">
        <v>2</v>
      </c>
      <c r="U49" s="66" t="str">
        <f t="shared" si="61"/>
        <v>Refere-se a propriedade  iluminamento  &gt;  iluminamento</v>
      </c>
      <c r="V49" s="67" t="str">
        <f t="shared" si="62"/>
        <v>iluminamento</v>
      </c>
    </row>
    <row r="50" spans="1:36" ht="8.25" customHeight="1" x14ac:dyDescent="0.3">
      <c r="A50" s="3">
        <v>50</v>
      </c>
      <c r="B50" s="17" t="str">
        <f>E50</f>
        <v>iluminamento</v>
      </c>
      <c r="C50" s="1" t="str">
        <f t="shared" ref="C50:C51" si="75">MID(F50,FIND(".",F50,1)+1,100)</f>
        <v>lux.geral.de</v>
      </c>
      <c r="D50" s="60" t="s">
        <v>0</v>
      </c>
      <c r="E50" s="2" t="str">
        <f>F49</f>
        <v>iluminamento</v>
      </c>
      <c r="F50" s="46" t="s">
        <v>150</v>
      </c>
      <c r="G50" s="19" t="s">
        <v>2</v>
      </c>
      <c r="H50" s="19" t="s">
        <v>2</v>
      </c>
      <c r="I50" s="19" t="s">
        <v>2</v>
      </c>
      <c r="J50" s="19" t="s">
        <v>2</v>
      </c>
      <c r="K50" s="19" t="s">
        <v>2</v>
      </c>
      <c r="L50" s="19" t="s">
        <v>2</v>
      </c>
      <c r="M50" s="19" t="s">
        <v>2</v>
      </c>
      <c r="N50" s="19" t="s">
        <v>2</v>
      </c>
      <c r="O50" s="19" t="s">
        <v>2</v>
      </c>
      <c r="P50" s="50" t="str">
        <f t="shared" si="8"/>
        <v>Funcional</v>
      </c>
      <c r="Q50" s="51" t="str">
        <f t="shared" si="9"/>
        <v>Espacial</v>
      </c>
      <c r="R50" s="8" t="str">
        <f t="shared" si="22"/>
        <v>Propriedade: requer.lux.geral.de    Domínio: Funcional     Range: Espacial</v>
      </c>
      <c r="S50" s="64" t="str">
        <f t="shared" si="60"/>
        <v>Valor:  lux.geral.de</v>
      </c>
      <c r="T50" s="65" t="s">
        <v>2</v>
      </c>
      <c r="U50" s="66" t="str">
        <f t="shared" si="61"/>
        <v>Refere-se a propriedade  requer.lux.geral.de  &gt;  lux.geral.de</v>
      </c>
      <c r="V50" s="67" t="str">
        <f t="shared" si="62"/>
        <v>lux.geral.de</v>
      </c>
    </row>
    <row r="51" spans="1:36" ht="8.25" customHeight="1" x14ac:dyDescent="0.3">
      <c r="A51" s="3">
        <v>51</v>
      </c>
      <c r="B51" s="17" t="str">
        <f t="shared" ref="B51" si="76">E51</f>
        <v>iluminamento</v>
      </c>
      <c r="C51" s="1" t="str">
        <f t="shared" si="75"/>
        <v>lux.trabalho.de</v>
      </c>
      <c r="D51" s="60" t="s">
        <v>0</v>
      </c>
      <c r="E51" s="2" t="str">
        <f t="shared" ref="E51" si="77">E50</f>
        <v>iluminamento</v>
      </c>
      <c r="F51" s="46" t="s">
        <v>151</v>
      </c>
      <c r="G51" s="19" t="s">
        <v>2</v>
      </c>
      <c r="H51" s="19" t="s">
        <v>2</v>
      </c>
      <c r="I51" s="19" t="s">
        <v>2</v>
      </c>
      <c r="J51" s="19" t="s">
        <v>2</v>
      </c>
      <c r="K51" s="19" t="s">
        <v>2</v>
      </c>
      <c r="L51" s="19" t="s">
        <v>2</v>
      </c>
      <c r="M51" s="19" t="s">
        <v>2</v>
      </c>
      <c r="N51" s="19" t="s">
        <v>2</v>
      </c>
      <c r="O51" s="19" t="s">
        <v>2</v>
      </c>
      <c r="P51" s="50" t="str">
        <f t="shared" si="8"/>
        <v>Funcional</v>
      </c>
      <c r="Q51" s="51" t="str">
        <f t="shared" si="9"/>
        <v>Espacial</v>
      </c>
      <c r="R51" s="8" t="str">
        <f t="shared" si="22"/>
        <v>Propriedade: requer.lux.trabalho.de    Domínio: Funcional     Range: Espacial</v>
      </c>
      <c r="S51" s="64" t="str">
        <f t="shared" si="60"/>
        <v>Valor:  lux.trabalho.de</v>
      </c>
      <c r="T51" s="65" t="s">
        <v>2</v>
      </c>
      <c r="U51" s="66" t="str">
        <f t="shared" si="61"/>
        <v>Refere-se a propriedade  requer.lux.trabalho.de  &gt;  lux.trabalho.de</v>
      </c>
      <c r="V51" s="67" t="str">
        <f t="shared" si="62"/>
        <v>lux.trabalho.de</v>
      </c>
    </row>
    <row r="52" spans="1:36" ht="8.25" customHeight="1" x14ac:dyDescent="0.3">
      <c r="A52" s="3">
        <v>52</v>
      </c>
      <c r="B52" s="68" t="str">
        <f>E52</f>
        <v>de.requisito</v>
      </c>
      <c r="C52" s="13" t="str">
        <f>F52</f>
        <v>superfícial</v>
      </c>
      <c r="D52" s="69" t="s">
        <v>0</v>
      </c>
      <c r="E52" s="47" t="str">
        <f>F27</f>
        <v>de.requisito</v>
      </c>
      <c r="F52" s="48" t="s">
        <v>136</v>
      </c>
      <c r="G52" s="16" t="s">
        <v>2</v>
      </c>
      <c r="H52" s="16" t="s">
        <v>2</v>
      </c>
      <c r="I52" s="16" t="s">
        <v>2</v>
      </c>
      <c r="J52" s="16" t="s">
        <v>2</v>
      </c>
      <c r="K52" s="16" t="s">
        <v>2</v>
      </c>
      <c r="L52" s="16" t="s">
        <v>2</v>
      </c>
      <c r="M52" s="16" t="s">
        <v>2</v>
      </c>
      <c r="N52" s="16" t="s">
        <v>2</v>
      </c>
      <c r="O52" s="16" t="s">
        <v>2</v>
      </c>
      <c r="P52" s="50" t="str">
        <f t="shared" si="8"/>
        <v>Funcional</v>
      </c>
      <c r="Q52" s="51" t="str">
        <f t="shared" si="9"/>
        <v>Espacial</v>
      </c>
      <c r="R52" s="8" t="str">
        <f t="shared" si="22"/>
        <v>Propriedade: superfícial    Domínio: Funcional     Range: Espacial</v>
      </c>
      <c r="S52" s="64" t="str">
        <f t="shared" si="60"/>
        <v>Valor:  superfícial</v>
      </c>
      <c r="T52" s="65" t="s">
        <v>2</v>
      </c>
      <c r="U52" s="66" t="str">
        <f t="shared" si="61"/>
        <v>Refere-se a propriedade  superfícial  &gt;  superfícial</v>
      </c>
      <c r="V52" s="67" t="str">
        <f t="shared" si="62"/>
        <v>superfícial</v>
      </c>
    </row>
    <row r="53" spans="1:36" ht="8.25" customHeight="1" x14ac:dyDescent="0.3">
      <c r="A53" s="3">
        <v>53</v>
      </c>
      <c r="B53" s="17" t="str">
        <f>E53</f>
        <v>superfícial</v>
      </c>
      <c r="C53" s="1" t="str">
        <f t="shared" ref="C53:C55" si="78">MID(F53,FIND(".",F53,1)+1,100)</f>
        <v>piso</v>
      </c>
      <c r="D53" s="38" t="s">
        <v>0</v>
      </c>
      <c r="E53" s="2" t="str">
        <f>F52</f>
        <v>superfícial</v>
      </c>
      <c r="F53" s="46" t="s">
        <v>124</v>
      </c>
      <c r="G53" s="19" t="s">
        <v>2</v>
      </c>
      <c r="H53" s="19" t="s">
        <v>2</v>
      </c>
      <c r="I53" s="19" t="s">
        <v>2</v>
      </c>
      <c r="J53" s="19" t="s">
        <v>2</v>
      </c>
      <c r="K53" s="19" t="s">
        <v>2</v>
      </c>
      <c r="L53" s="19" t="s">
        <v>2</v>
      </c>
      <c r="M53" s="19" t="s">
        <v>2</v>
      </c>
      <c r="N53" s="19" t="s">
        <v>2</v>
      </c>
      <c r="O53" s="19" t="s">
        <v>2</v>
      </c>
      <c r="P53" s="50" t="str">
        <f t="shared" si="8"/>
        <v>Funcional</v>
      </c>
      <c r="Q53" s="51" t="str">
        <f t="shared" si="9"/>
        <v>Espacial</v>
      </c>
      <c r="R53" s="8" t="str">
        <f t="shared" si="22"/>
        <v>Propriedade: tem.piso    Domínio: Funcional     Range: Espacial</v>
      </c>
      <c r="S53" s="64" t="str">
        <f t="shared" si="60"/>
        <v>Valor:  piso</v>
      </c>
      <c r="T53" s="65" t="s">
        <v>2</v>
      </c>
      <c r="U53" s="66" t="str">
        <f t="shared" si="61"/>
        <v>Refere-se a propriedade  tem.piso  &gt;  piso</v>
      </c>
      <c r="V53" s="67" t="str">
        <f t="shared" si="62"/>
        <v>piso</v>
      </c>
    </row>
    <row r="54" spans="1:36" ht="8.25" customHeight="1" x14ac:dyDescent="0.3">
      <c r="A54" s="3">
        <v>54</v>
      </c>
      <c r="B54" s="17" t="str">
        <f t="shared" ref="B54:B55" si="79">E54</f>
        <v>superfícial</v>
      </c>
      <c r="C54" s="1" t="str">
        <f t="shared" si="78"/>
        <v>parede</v>
      </c>
      <c r="D54" s="38" t="s">
        <v>0</v>
      </c>
      <c r="E54" s="2" t="str">
        <f>E53</f>
        <v>superfícial</v>
      </c>
      <c r="F54" s="46" t="s">
        <v>125</v>
      </c>
      <c r="G54" s="19" t="s">
        <v>2</v>
      </c>
      <c r="H54" s="19" t="s">
        <v>2</v>
      </c>
      <c r="I54" s="19" t="s">
        <v>2</v>
      </c>
      <c r="J54" s="19" t="s">
        <v>2</v>
      </c>
      <c r="K54" s="19" t="s">
        <v>2</v>
      </c>
      <c r="L54" s="19" t="s">
        <v>2</v>
      </c>
      <c r="M54" s="19" t="s">
        <v>2</v>
      </c>
      <c r="N54" s="19" t="s">
        <v>2</v>
      </c>
      <c r="O54" s="19" t="s">
        <v>2</v>
      </c>
      <c r="P54" s="50" t="str">
        <f t="shared" si="8"/>
        <v>Funcional</v>
      </c>
      <c r="Q54" s="51" t="str">
        <f t="shared" si="9"/>
        <v>Espacial</v>
      </c>
      <c r="R54" s="8" t="str">
        <f t="shared" si="22"/>
        <v>Propriedade: tem.parede    Domínio: Funcional     Range: Espacial</v>
      </c>
      <c r="S54" s="64" t="str">
        <f t="shared" si="60"/>
        <v>Valor:  parede</v>
      </c>
      <c r="T54" s="65" t="s">
        <v>2</v>
      </c>
      <c r="U54" s="66" t="str">
        <f t="shared" si="61"/>
        <v>Refere-se a propriedade  tem.parede  &gt;  parede</v>
      </c>
      <c r="V54" s="67" t="str">
        <f t="shared" si="62"/>
        <v>parede</v>
      </c>
      <c r="AJ54" s="12" t="s">
        <v>111</v>
      </c>
    </row>
    <row r="55" spans="1:36" ht="8.25" customHeight="1" x14ac:dyDescent="0.3">
      <c r="A55" s="3">
        <v>55</v>
      </c>
      <c r="B55" s="58" t="str">
        <f t="shared" si="79"/>
        <v>superfícial</v>
      </c>
      <c r="C55" s="59" t="str">
        <f t="shared" si="78"/>
        <v>forro</v>
      </c>
      <c r="D55" s="38" t="s">
        <v>0</v>
      </c>
      <c r="E55" s="2" t="str">
        <f t="shared" ref="E55:E56" si="80">E54</f>
        <v>superfícial</v>
      </c>
      <c r="F55" s="62" t="s">
        <v>126</v>
      </c>
      <c r="G55" s="63" t="s">
        <v>2</v>
      </c>
      <c r="H55" s="63" t="s">
        <v>2</v>
      </c>
      <c r="I55" s="63" t="s">
        <v>2</v>
      </c>
      <c r="J55" s="63" t="s">
        <v>2</v>
      </c>
      <c r="K55" s="63" t="s">
        <v>2</v>
      </c>
      <c r="L55" s="63" t="s">
        <v>2</v>
      </c>
      <c r="M55" s="63" t="s">
        <v>2</v>
      </c>
      <c r="N55" s="63" t="s">
        <v>2</v>
      </c>
      <c r="O55" s="63" t="s">
        <v>2</v>
      </c>
      <c r="P55" s="50" t="str">
        <f t="shared" si="8"/>
        <v>Funcional</v>
      </c>
      <c r="Q55" s="51" t="str">
        <f t="shared" si="9"/>
        <v>Espacial</v>
      </c>
      <c r="R55" s="8" t="str">
        <f t="shared" si="22"/>
        <v>Propriedade: tem.forro    Domínio: Funcional     Range: Espacial</v>
      </c>
      <c r="S55" s="64" t="str">
        <f t="shared" si="60"/>
        <v>Valor:  forro</v>
      </c>
      <c r="T55" s="65" t="s">
        <v>2</v>
      </c>
      <c r="U55" s="66" t="str">
        <f t="shared" si="61"/>
        <v>Refere-se a propriedade  tem.forro  &gt;  forro</v>
      </c>
      <c r="V55" s="67" t="str">
        <f t="shared" si="62"/>
        <v>forro</v>
      </c>
      <c r="AJ55" s="12" t="s">
        <v>112</v>
      </c>
    </row>
    <row r="56" spans="1:36" ht="8.25" customHeight="1" x14ac:dyDescent="0.3">
      <c r="A56" s="3">
        <v>56</v>
      </c>
      <c r="B56" s="58" t="str">
        <f t="shared" ref="B56" si="81">E56</f>
        <v>superfícial</v>
      </c>
      <c r="C56" s="59" t="str">
        <f t="shared" ref="C56" si="82">MID(F56,FIND(".",F56,1)+1,100)</f>
        <v>teto</v>
      </c>
      <c r="D56" s="60" t="s">
        <v>0</v>
      </c>
      <c r="E56" s="2" t="str">
        <f t="shared" si="80"/>
        <v>superfícial</v>
      </c>
      <c r="F56" s="62" t="s">
        <v>127</v>
      </c>
      <c r="G56" s="63" t="s">
        <v>2</v>
      </c>
      <c r="H56" s="63" t="s">
        <v>2</v>
      </c>
      <c r="I56" s="63" t="s">
        <v>2</v>
      </c>
      <c r="J56" s="63" t="s">
        <v>2</v>
      </c>
      <c r="K56" s="63" t="s">
        <v>2</v>
      </c>
      <c r="L56" s="63" t="s">
        <v>2</v>
      </c>
      <c r="M56" s="63" t="s">
        <v>2</v>
      </c>
      <c r="N56" s="63" t="s">
        <v>2</v>
      </c>
      <c r="O56" s="63" t="s">
        <v>2</v>
      </c>
      <c r="P56" s="50" t="str">
        <f t="shared" si="8"/>
        <v>Funcional</v>
      </c>
      <c r="Q56" s="51" t="str">
        <f t="shared" si="9"/>
        <v>Espacial</v>
      </c>
      <c r="R56" s="8" t="str">
        <f t="shared" si="22"/>
        <v>Propriedade: tem.teto    Domínio: Funcional     Range: Espacial</v>
      </c>
      <c r="S56" s="64" t="str">
        <f t="shared" si="60"/>
        <v>Valor:  teto</v>
      </c>
      <c r="T56" s="65" t="s">
        <v>2</v>
      </c>
      <c r="U56" s="66" t="str">
        <f t="shared" si="61"/>
        <v>Refere-se a propriedade  tem.teto  &gt;  teto</v>
      </c>
      <c r="V56" s="67" t="str">
        <f t="shared" si="62"/>
        <v>teto</v>
      </c>
    </row>
  </sheetData>
  <phoneticPr fontId="1" type="noConversion"/>
  <conditionalFormatting sqref="B2 D2:E2 E4:E5 E21:E26 B21:B27 B29:B33 E29:E33 B35:B37 E35:E37">
    <cfRule type="cellIs" dxfId="39" priority="63" operator="equal">
      <formula>"null"</formula>
    </cfRule>
  </conditionalFormatting>
  <conditionalFormatting sqref="B4:B5">
    <cfRule type="cellIs" dxfId="38" priority="30" operator="equal">
      <formula>"null"</formula>
    </cfRule>
  </conditionalFormatting>
  <conditionalFormatting sqref="B7 E7">
    <cfRule type="cellIs" dxfId="37" priority="34" operator="equal">
      <formula>"null"</formula>
    </cfRule>
  </conditionalFormatting>
  <conditionalFormatting sqref="B9 E9">
    <cfRule type="cellIs" dxfId="36" priority="3" operator="equal">
      <formula>"null"</formula>
    </cfRule>
  </conditionalFormatting>
  <conditionalFormatting sqref="B14:B16 E14:E16">
    <cfRule type="cellIs" dxfId="35" priority="9" operator="equal">
      <formula>"null"</formula>
    </cfRule>
  </conditionalFormatting>
  <conditionalFormatting sqref="B18:B19">
    <cfRule type="cellIs" dxfId="34" priority="4" operator="equal">
      <formula>"null"</formula>
    </cfRule>
  </conditionalFormatting>
  <conditionalFormatting sqref="B42:B48 E42:E48">
    <cfRule type="cellIs" dxfId="33" priority="23" operator="equal">
      <formula>"null"</formula>
    </cfRule>
  </conditionalFormatting>
  <conditionalFormatting sqref="B50:B51">
    <cfRule type="cellIs" dxfId="32" priority="20" operator="equal">
      <formula>"null"</formula>
    </cfRule>
  </conditionalFormatting>
  <conditionalFormatting sqref="B53:B56">
    <cfRule type="cellIs" dxfId="31" priority="16" operator="equal">
      <formula>"null"</formula>
    </cfRule>
  </conditionalFormatting>
  <conditionalFormatting sqref="D3:D9">
    <cfRule type="cellIs" dxfId="30" priority="2" operator="equal">
      <formula>"null"</formula>
    </cfRule>
  </conditionalFormatting>
  <conditionalFormatting sqref="D13:D18">
    <cfRule type="cellIs" dxfId="29" priority="7" operator="equal">
      <formula>"null"</formula>
    </cfRule>
  </conditionalFormatting>
  <conditionalFormatting sqref="D10:E12">
    <cfRule type="cellIs" dxfId="28" priority="10" operator="equal">
      <formula>"null"</formula>
    </cfRule>
  </conditionalFormatting>
  <conditionalFormatting sqref="D19:E19">
    <cfRule type="cellIs" dxfId="27" priority="11" operator="equal">
      <formula>"null"</formula>
    </cfRule>
  </conditionalFormatting>
  <conditionalFormatting sqref="D27:E27">
    <cfRule type="cellIs" dxfId="26" priority="15" operator="equal">
      <formula>"null"</formula>
    </cfRule>
  </conditionalFormatting>
  <conditionalFormatting sqref="E3">
    <cfRule type="cellIs" dxfId="25" priority="33" operator="equal">
      <formula>"null"</formula>
    </cfRule>
  </conditionalFormatting>
  <conditionalFormatting sqref="E6">
    <cfRule type="cellIs" dxfId="24" priority="60" operator="equal">
      <formula>"null"</formula>
    </cfRule>
  </conditionalFormatting>
  <conditionalFormatting sqref="E8">
    <cfRule type="cellIs" dxfId="23" priority="62" operator="equal">
      <formula>"null"</formula>
    </cfRule>
  </conditionalFormatting>
  <conditionalFormatting sqref="E13">
    <cfRule type="cellIs" dxfId="22" priority="8" operator="equal">
      <formula>"null"</formula>
    </cfRule>
  </conditionalFormatting>
  <conditionalFormatting sqref="E17">
    <cfRule type="cellIs" dxfId="21" priority="6" operator="equal">
      <formula>"null"</formula>
    </cfRule>
  </conditionalFormatting>
  <conditionalFormatting sqref="E18">
    <cfRule type="cellIs" dxfId="20" priority="5" operator="equal">
      <formula>"null"</formula>
    </cfRule>
  </conditionalFormatting>
  <conditionalFormatting sqref="E20 D20:D26 D28:D56 Q57:Q1048576">
    <cfRule type="cellIs" dxfId="19" priority="32" operator="equal">
      <formula>"null"</formula>
    </cfRule>
  </conditionalFormatting>
  <conditionalFormatting sqref="E28">
    <cfRule type="cellIs" dxfId="18" priority="26" operator="equal">
      <formula>"null"</formula>
    </cfRule>
  </conditionalFormatting>
  <conditionalFormatting sqref="E34">
    <cfRule type="cellIs" dxfId="17" priority="14" operator="equal">
      <formula>"null"</formula>
    </cfRule>
  </conditionalFormatting>
  <conditionalFormatting sqref="E38:E39">
    <cfRule type="cellIs" dxfId="16" priority="13" operator="equal">
      <formula>"null"</formula>
    </cfRule>
  </conditionalFormatting>
  <conditionalFormatting sqref="E40">
    <cfRule type="cellIs" dxfId="15" priority="12" operator="equal">
      <formula>"null"</formula>
    </cfRule>
  </conditionalFormatting>
  <conditionalFormatting sqref="E41">
    <cfRule type="cellIs" dxfId="14" priority="24" operator="equal">
      <formula>"null"</formula>
    </cfRule>
  </conditionalFormatting>
  <conditionalFormatting sqref="E49">
    <cfRule type="cellIs" dxfId="13" priority="22" operator="equal">
      <formula>"null"</formula>
    </cfRule>
  </conditionalFormatting>
  <conditionalFormatting sqref="E50:E51">
    <cfRule type="cellIs" dxfId="12" priority="21" operator="equal">
      <formula>"null"</formula>
    </cfRule>
  </conditionalFormatting>
  <conditionalFormatting sqref="E52">
    <cfRule type="cellIs" dxfId="11" priority="18" operator="equal">
      <formula>"null"</formula>
    </cfRule>
  </conditionalFormatting>
  <conditionalFormatting sqref="E53:E56">
    <cfRule type="cellIs" dxfId="10" priority="17" operator="equal">
      <formula>"null"</formula>
    </cfRule>
  </conditionalFormatting>
  <conditionalFormatting sqref="F35 F36:O36 F37 G37:O1048576">
    <cfRule type="cellIs" dxfId="9" priority="19" operator="equal">
      <formula>"null"</formula>
    </cfRule>
  </conditionalFormatting>
  <conditionalFormatting sqref="G1:O35 T2:T56">
    <cfRule type="cellIs" dxfId="8" priority="1" operator="equal">
      <formula>"null"</formula>
    </cfRule>
  </conditionalFormatting>
  <conditionalFormatting sqref="Q1">
    <cfRule type="cellIs" dxfId="7" priority="5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0 C5:C6 E6 C28 C41 C49 C52 C34 C38 C13 C17:C18" formula="1"/>
    <ignoredError sqref="P2:Q2 B14:B1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3320312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23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21</v>
      </c>
      <c r="U1" s="24" t="s">
        <v>22</v>
      </c>
    </row>
    <row r="2" spans="1:21" ht="13.5" customHeight="1" x14ac:dyDescent="0.15">
      <c r="A2" s="26">
        <v>2</v>
      </c>
      <c r="B2" s="31" t="s">
        <v>85</v>
      </c>
      <c r="C2" s="31" t="s">
        <v>79</v>
      </c>
      <c r="D2" s="31" t="s">
        <v>2</v>
      </c>
      <c r="E2" s="31" t="s">
        <v>2</v>
      </c>
      <c r="F2" s="31" t="s">
        <v>2</v>
      </c>
      <c r="G2" s="31" t="s">
        <v>2</v>
      </c>
      <c r="H2" s="31" t="s">
        <v>2</v>
      </c>
      <c r="I2" s="31" t="s">
        <v>2</v>
      </c>
      <c r="J2" s="31" t="s">
        <v>2</v>
      </c>
      <c r="K2" s="31" t="s">
        <v>2</v>
      </c>
      <c r="L2" s="31" t="s">
        <v>2</v>
      </c>
      <c r="M2" s="31" t="s">
        <v>2</v>
      </c>
      <c r="N2" s="31" t="s">
        <v>2</v>
      </c>
      <c r="O2" s="27" t="s">
        <v>2</v>
      </c>
      <c r="P2" s="27" t="s">
        <v>2</v>
      </c>
      <c r="Q2" s="27" t="s">
        <v>2</v>
      </c>
      <c r="R2" s="27" t="s">
        <v>2</v>
      </c>
      <c r="S2" s="27" t="s">
        <v>2</v>
      </c>
      <c r="T2" s="27" t="s">
        <v>2</v>
      </c>
      <c r="U2" s="28" t="s">
        <v>2</v>
      </c>
    </row>
    <row r="3" spans="1:21" ht="13.5" customHeight="1" x14ac:dyDescent="0.15">
      <c r="A3" s="30">
        <v>3</v>
      </c>
      <c r="B3" s="31" t="s">
        <v>83</v>
      </c>
      <c r="C3" s="31" t="s">
        <v>78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31" t="s">
        <v>2</v>
      </c>
      <c r="M3" s="31" t="s">
        <v>2</v>
      </c>
      <c r="N3" s="31" t="s">
        <v>2</v>
      </c>
      <c r="O3" s="31" t="s">
        <v>2</v>
      </c>
      <c r="P3" s="31" t="s">
        <v>2</v>
      </c>
      <c r="Q3" s="31" t="s">
        <v>2</v>
      </c>
      <c r="R3" s="31" t="s">
        <v>2</v>
      </c>
      <c r="S3" s="31" t="s">
        <v>2</v>
      </c>
      <c r="T3" s="31" t="s">
        <v>2</v>
      </c>
      <c r="U3" s="32" t="s">
        <v>2</v>
      </c>
    </row>
  </sheetData>
  <phoneticPr fontId="1" type="noConversion"/>
  <conditionalFormatting sqref="A1:XFD1048576">
    <cfRule type="cellIs" dxfId="6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2024-04-12T13:41:16Z</dcterms:modified>
</cp:coreProperties>
</file>