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13_ncr:1_{E08C13FB-EE1D-4EFF-915E-339F1A090E99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Classes" sheetId="24" r:id="rId1"/>
    <sheet name="Proprie" sheetId="9" r:id="rId2"/>
    <sheet name="Disjunt" sheetId="3" r:id="rId3"/>
    <sheet name="Anotar" sheetId="25" r:id="rId4"/>
    <sheet name="Interop" sheetId="2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C24" i="9"/>
  <c r="C25" i="9" s="1"/>
  <c r="C26" i="9" s="1"/>
  <c r="F26" i="9" s="1"/>
  <c r="F23" i="9"/>
  <c r="F27" i="9"/>
  <c r="F28" i="9"/>
  <c r="F29" i="9"/>
  <c r="F30" i="9"/>
  <c r="F31" i="9"/>
  <c r="U31" i="9"/>
  <c r="G31" i="9"/>
  <c r="V31" i="9" s="1"/>
  <c r="U30" i="9"/>
  <c r="G30" i="9"/>
  <c r="V30" i="9" s="1"/>
  <c r="U29" i="9"/>
  <c r="G29" i="9"/>
  <c r="V29" i="9" s="1"/>
  <c r="U28" i="9"/>
  <c r="G28" i="9"/>
  <c r="V28" i="9" s="1"/>
  <c r="C28" i="9"/>
  <c r="C29" i="9" s="1"/>
  <c r="U27" i="9"/>
  <c r="G27" i="9"/>
  <c r="V27" i="9" s="1"/>
  <c r="U26" i="9"/>
  <c r="G26" i="9"/>
  <c r="V26" i="9" s="1"/>
  <c r="U25" i="9"/>
  <c r="G25" i="9"/>
  <c r="V25" i="9" s="1"/>
  <c r="U24" i="9"/>
  <c r="G24" i="9"/>
  <c r="V24" i="9" s="1"/>
  <c r="U23" i="9"/>
  <c r="G23" i="9"/>
  <c r="V23" i="9" s="1"/>
  <c r="U22" i="9"/>
  <c r="G22" i="9"/>
  <c r="V22" i="9" s="1"/>
  <c r="F22" i="9"/>
  <c r="U21" i="9"/>
  <c r="G21" i="9"/>
  <c r="V21" i="9" s="1"/>
  <c r="F21" i="9"/>
  <c r="U20" i="9"/>
  <c r="G20" i="9"/>
  <c r="V20" i="9" s="1"/>
  <c r="F20" i="9"/>
  <c r="U19" i="9"/>
  <c r="G19" i="9"/>
  <c r="V19" i="9" s="1"/>
  <c r="F19" i="9"/>
  <c r="U18" i="9"/>
  <c r="G18" i="9"/>
  <c r="V18" i="9" s="1"/>
  <c r="F18" i="9"/>
  <c r="U17" i="9"/>
  <c r="G17" i="9"/>
  <c r="V17" i="9" s="1"/>
  <c r="F17" i="9"/>
  <c r="U16" i="9"/>
  <c r="G16" i="9"/>
  <c r="V16" i="9" s="1"/>
  <c r="F16" i="9"/>
  <c r="U15" i="9"/>
  <c r="G15" i="9"/>
  <c r="V15" i="9" s="1"/>
  <c r="F15" i="9"/>
  <c r="U14" i="9"/>
  <c r="G14" i="9"/>
  <c r="V14" i="9" s="1"/>
  <c r="V13" i="9"/>
  <c r="U13" i="9"/>
  <c r="G13" i="9"/>
  <c r="F13" i="9"/>
  <c r="C13" i="9"/>
  <c r="C14" i="9" s="1"/>
  <c r="F14" i="9" s="1"/>
  <c r="U12" i="9"/>
  <c r="G12" i="9"/>
  <c r="V12" i="9" s="1"/>
  <c r="F12" i="9"/>
  <c r="U11" i="9"/>
  <c r="G11" i="9"/>
  <c r="V11" i="9" s="1"/>
  <c r="U10" i="9"/>
  <c r="G10" i="9"/>
  <c r="V10" i="9" s="1"/>
  <c r="U9" i="9"/>
  <c r="G9" i="9"/>
  <c r="V9" i="9" s="1"/>
  <c r="C9" i="9"/>
  <c r="C10" i="9" s="1"/>
  <c r="U8" i="9"/>
  <c r="G8" i="9"/>
  <c r="V8" i="9" s="1"/>
  <c r="F8" i="9"/>
  <c r="V7" i="9"/>
  <c r="U7" i="9"/>
  <c r="G7" i="9"/>
  <c r="U6" i="9"/>
  <c r="G6" i="9"/>
  <c r="V6" i="9" s="1"/>
  <c r="U5" i="9"/>
  <c r="G5" i="9"/>
  <c r="V5" i="9" s="1"/>
  <c r="U4" i="9"/>
  <c r="G4" i="9"/>
  <c r="V4" i="9" s="1"/>
  <c r="U3" i="9"/>
  <c r="G3" i="9"/>
  <c r="V3" i="9" s="1"/>
  <c r="C3" i="9"/>
  <c r="C4" i="9" s="1"/>
  <c r="U2" i="9"/>
  <c r="G2" i="9"/>
  <c r="V2" i="9" s="1"/>
  <c r="F2" i="9"/>
  <c r="W6" i="24"/>
  <c r="V6" i="24"/>
  <c r="U6" i="24"/>
  <c r="T6" i="24"/>
  <c r="O6" i="24"/>
  <c r="N6" i="24"/>
  <c r="M6" i="24"/>
  <c r="L6" i="24"/>
  <c r="W5" i="24"/>
  <c r="W7" i="24"/>
  <c r="V5" i="24"/>
  <c r="V7" i="24"/>
  <c r="U5" i="24"/>
  <c r="U7" i="24"/>
  <c r="T5" i="24"/>
  <c r="T7" i="24"/>
  <c r="O5" i="24"/>
  <c r="O7" i="24"/>
  <c r="N5" i="24"/>
  <c r="N7" i="24"/>
  <c r="M5" i="24"/>
  <c r="M7" i="24"/>
  <c r="L5" i="24"/>
  <c r="L7" i="24"/>
  <c r="F24" i="9" l="1"/>
  <c r="F25" i="9"/>
  <c r="C30" i="9"/>
  <c r="C11" i="9"/>
  <c r="F11" i="9" s="1"/>
  <c r="F10" i="9"/>
  <c r="C5" i="9"/>
  <c r="F4" i="9"/>
  <c r="F9" i="9"/>
  <c r="F3" i="9"/>
  <c r="C31" i="9" l="1"/>
  <c r="C6" i="9"/>
  <c r="F5" i="9"/>
  <c r="O2" i="24"/>
  <c r="O3" i="24"/>
  <c r="O4" i="24"/>
  <c r="W2" i="24"/>
  <c r="W3" i="24"/>
  <c r="W4" i="24"/>
  <c r="V4" i="24"/>
  <c r="U4" i="24"/>
  <c r="T4" i="24"/>
  <c r="S4" i="24"/>
  <c r="N4" i="24"/>
  <c r="M4" i="24"/>
  <c r="L4" i="24"/>
  <c r="V3" i="24"/>
  <c r="U3" i="24"/>
  <c r="T3" i="24"/>
  <c r="S3" i="24"/>
  <c r="N3" i="24"/>
  <c r="M3" i="24"/>
  <c r="L3" i="24"/>
  <c r="V2" i="24"/>
  <c r="U2" i="24"/>
  <c r="T2" i="24"/>
  <c r="S2" i="24"/>
  <c r="N2" i="24"/>
  <c r="M2" i="24"/>
  <c r="L2" i="24"/>
  <c r="C7" i="9" l="1"/>
  <c r="F7" i="9" s="1"/>
  <c r="F6" i="9"/>
</calcChain>
</file>

<file path=xl/sharedStrings.xml><?xml version="1.0" encoding="utf-8"?>
<sst xmlns="http://schemas.openxmlformats.org/spreadsheetml/2006/main" count="593" uniqueCount="153">
  <si>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</si>
  <si>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</si>
  <si>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</si>
  <si>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</si>
  <si>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</si>
  <si>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</si>
  <si>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</si>
  <si>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</si>
  <si>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</si>
  <si>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</si>
  <si>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</si>
  <si>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</si>
  <si>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</si>
  <si>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</si>
  <si>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</si>
  <si>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</si>
  <si>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</si>
  <si>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SomaSUS</t>
  </si>
  <si>
    <t>CódigoSUS</t>
  </si>
  <si>
    <t>CódigoRDC</t>
  </si>
  <si>
    <t>TemaSUS</t>
  </si>
  <si>
    <t>TemaRDC</t>
  </si>
  <si>
    <t>CódigoNBR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</si>
  <si>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</si>
  <si>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</si>
  <si>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</si>
  <si>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</si>
  <si>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</si>
  <si>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</si>
  <si>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</si>
  <si>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</si>
  <si>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</si>
  <si>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</si>
  <si>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tem_ambiente</t>
  </si>
  <si>
    <t>tem_equipamento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</si>
  <si>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</si>
  <si>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</si>
  <si>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</si>
  <si>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</si>
  <si>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</si>
  <si>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</si>
  <si>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</si>
  <si>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</si>
  <si>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</si>
  <si>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</si>
  <si>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</si>
  <si>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</si>
  <si>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</si>
  <si>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</si>
  <si>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</si>
  <si>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</si>
  <si>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</si>
  <si>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</si>
  <si>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</si>
  <si>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</si>
  <si>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</si>
  <si>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</si>
  <si>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</si>
  <si>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</si>
  <si>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</si>
  <si>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</si>
  <si>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</si>
  <si>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</si>
  <si>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</si>
  <si>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tem_tema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</si>
  <si>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</si>
  <si>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</si>
  <si>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</si>
  <si>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</si>
  <si>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</si>
  <si>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</si>
  <si>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</si>
  <si>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</si>
  <si>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</si>
  <si>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</si>
  <si>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</si>
  <si>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</si>
  <si>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</si>
  <si>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</si>
  <si>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</si>
  <si>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</si>
  <si>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</si>
  <si>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</si>
  <si>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</si>
  <si>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</si>
  <si>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</si>
  <si>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</si>
  <si>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</si>
  <si>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</si>
  <si>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Código Sistema Único de Saúde do Brasil. Caderno SomaSUS.</t>
  </si>
  <si>
    <t>Código del Sistema Único de Salud del Brasil. Cuaderno SomaSUS.</t>
  </si>
  <si>
    <t>Código ABNT del Sistema de Classificación de la Construcción de Brasil.  NBR 15.965.</t>
  </si>
  <si>
    <t>Código ABNT do sistema de classificação da construção do Brasil. NBR 15.965.</t>
  </si>
  <si>
    <t>Código do Sistema RDC do Brasil.</t>
  </si>
  <si>
    <t>Código del Sistema RDC del Brasil.</t>
  </si>
  <si>
    <t>SUS</t>
  </si>
  <si>
    <t>RDC</t>
  </si>
  <si>
    <t>ABNT</t>
  </si>
  <si>
    <t>p_objeto</t>
  </si>
  <si>
    <t>tem_unidade_funcional</t>
  </si>
  <si>
    <t>Funcional</t>
  </si>
  <si>
    <t>Ocupação</t>
  </si>
  <si>
    <t>Ambiente</t>
  </si>
  <si>
    <t>Espaço do layout funcional</t>
  </si>
  <si>
    <t>Espacio del layout funcional</t>
  </si>
  <si>
    <t>OST_Rooms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</si>
  <si>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</si>
  <si>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</si>
  <si>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</si>
  <si>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</si>
  <si>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</si>
  <si>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</si>
  <si>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</si>
  <si>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</si>
  <si>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</si>
  <si>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</si>
  <si>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</si>
  <si>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</si>
  <si>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</si>
  <si>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Projeto</t>
  </si>
  <si>
    <t>é_categoria</t>
  </si>
  <si>
    <t>Functional</t>
  </si>
  <si>
    <t>é_classe</t>
  </si>
  <si>
    <t>é_tipo</t>
  </si>
  <si>
    <t>é_entidade</t>
  </si>
  <si>
    <t>é_link</t>
  </si>
  <si>
    <t>é_grupo</t>
  </si>
  <si>
    <t>p_identidade</t>
  </si>
  <si>
    <t>tem_id</t>
  </si>
  <si>
    <t>Reflexive</t>
  </si>
  <si>
    <t>tem_nome</t>
  </si>
  <si>
    <t>p_posição</t>
  </si>
  <si>
    <t>é_dentro_de</t>
  </si>
  <si>
    <t>Transitive</t>
  </si>
  <si>
    <t>é_parte_de</t>
  </si>
  <si>
    <t>é_conectado_a</t>
  </si>
  <si>
    <t>p_conjunto</t>
  </si>
  <si>
    <t>tem_objeto</t>
  </si>
  <si>
    <t>tem_requisito</t>
  </si>
  <si>
    <t>de_origem</t>
  </si>
  <si>
    <t>do_sistema</t>
  </si>
  <si>
    <t>do_usuário</t>
  </si>
  <si>
    <t>do_escritório</t>
  </si>
  <si>
    <t>de_fornecedor</t>
  </si>
  <si>
    <t>de_legislação</t>
  </si>
  <si>
    <t>p_modelagem</t>
  </si>
  <si>
    <t>ParteNBR</t>
  </si>
  <si>
    <t>HospitalarSUS</t>
  </si>
  <si>
    <t>HospitalarPRI</t>
  </si>
  <si>
    <t>Ambiente que pertenece a un hospital de la red del Sistema Único de Salud del Brasil</t>
  </si>
  <si>
    <t>Ambiente que pertenece a un hospital de la red privada del Brasil</t>
  </si>
  <si>
    <t>Ambiente que pertence a hospital da rede do Sistema Único de Saúde do Brasil</t>
  </si>
  <si>
    <t>Ambiente que pertence a hospital da rede privada do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</si>
</sst>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rgb="FFB4E5A2"/>
        <bgColor rgb="FFD1D1D1"/>
      </patternFill>
    </fill>
    <fill>
      <patternFill patternType="solid">
        <fgColor rgb="FFD1D1D1"/>
        <bgColor rgb="FFD9D9D9"/>
      </patternFill>
    </fill>
    <fill>
      <patternFill patternType="solid">
        <fgColor rgb="FFDCEAF7"/>
        <bgColor rgb="FFD9F2D0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F2D0"/>
      </patternFill>
    </fill>
    <fill>
      <patternFill patternType="solid">
        <fgColor theme="8" tint="0.79998168889431442"/>
        <bgColor rgb="FFFEF2CB"/>
      </patternFill>
    </fill>
    <fill>
      <patternFill patternType="solid">
        <fgColor theme="8" tint="0.79998168889431442"/>
        <bgColor rgb="FFCCFFCC"/>
      </patternFill>
    </fill>
    <fill>
      <patternFill patternType="solid">
        <fgColor theme="9" tint="0.79998168889431442"/>
        <bgColor rgb="FFDCEAF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EF2CB"/>
      </patternFill>
    </fill>
    <fill>
      <patternFill patternType="solid">
        <fgColor theme="8" tint="0.39997558519241921"/>
        <bgColor rgb="FFCC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0" xfId="0" applyFont="1"/>
    <xf numFmtId="0" fontId="2" fillId="7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19" borderId="2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2" fillId="0" borderId="0" xfId="0" applyFont="1"/>
    <xf numFmtId="0" fontId="6" fillId="19" borderId="3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7" fillId="24" borderId="1" xfId="0" applyFont="1" applyFill="1" applyBorder="1" applyAlignment="1">
      <alignment vertical="center"/>
    </xf>
    <xf numFmtId="0" fontId="7" fillId="24" borderId="6" xfId="0" applyFont="1" applyFill="1" applyBorder="1" applyAlignment="1">
      <alignment vertical="center"/>
    </xf>
    <xf numFmtId="0" fontId="2" fillId="25" borderId="1" xfId="0" applyFont="1" applyFill="1" applyBorder="1" applyAlignment="1">
      <alignment vertical="center"/>
    </xf>
    <xf numFmtId="0" fontId="6" fillId="23" borderId="1" xfId="0" applyFont="1" applyFill="1" applyBorder="1" applyAlignment="1">
      <alignment horizontal="left" vertical="center"/>
    </xf>
    <xf numFmtId="0" fontId="2" fillId="25" borderId="7" xfId="0" applyFont="1" applyFill="1" applyBorder="1" applyAlignment="1">
      <alignment vertical="center"/>
    </xf>
    <xf numFmtId="0" fontId="7" fillId="23" borderId="7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left" vertical="center"/>
    </xf>
    <xf numFmtId="0" fontId="6" fillId="27" borderId="1" xfId="0" applyFont="1" applyFill="1" applyBorder="1" applyAlignment="1">
      <alignment vertical="center"/>
    </xf>
    <xf numFmtId="0" fontId="2" fillId="28" borderId="1" xfId="0" applyFont="1" applyFill="1" applyBorder="1" applyAlignment="1">
      <alignment vertical="center"/>
    </xf>
    <xf numFmtId="0" fontId="2" fillId="29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vertical="center"/>
    </xf>
    <xf numFmtId="0" fontId="6" fillId="31" borderId="1" xfId="0" applyFont="1" applyFill="1" applyBorder="1" applyAlignment="1">
      <alignment horizontal="left" vertical="center"/>
    </xf>
    <xf numFmtId="0" fontId="2" fillId="31" borderId="1" xfId="0" applyFont="1" applyFill="1" applyBorder="1" applyAlignment="1">
      <alignment horizontal="left" vertical="center"/>
    </xf>
    <xf numFmtId="0" fontId="6" fillId="31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vertical="center"/>
    </xf>
    <xf numFmtId="0" fontId="2" fillId="33" borderId="1" xfId="0" applyFont="1" applyFill="1" applyBorder="1" applyAlignment="1">
      <alignment vertical="center"/>
    </xf>
    <xf numFmtId="0" fontId="2" fillId="34" borderId="1" xfId="0" applyFont="1" applyFill="1" applyBorder="1" applyAlignment="1">
      <alignment vertical="center"/>
    </xf>
  </cellXfs>
  <cellStyles count="1">
    <cellStyle name="Normal" xfId="0" builtinId="0"/>
  </cellStyles>
  <dxfs count="107"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747474"/>
      </font>
    </dxf>
    <dxf>
      <font>
        <b val="0"/>
        <i/>
        <strike val="0"/>
        <color rgb="FF747474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F6C6AD"/>
          <bgColor rgb="FFF2AA8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W7" totalsRowShown="0" headerRowDxfId="106" dataDxfId="104" headerRowBorderDxfId="105" tableBorderDxfId="103" totalsRowBorderDxfId="102">
  <tableColumns count="23">
    <tableColumn id="1" xr3:uid="{B3759055-9776-4AA3-B4B3-794C094B4CC9}" name="0" dataDxfId="101"/>
    <tableColumn id="2" xr3:uid="{19D97CEB-4F61-4E12-A2C6-69A3E32492D4}" name="00Raiz" dataDxfId="100"/>
    <tableColumn id="3" xr3:uid="{FEFE0D58-D078-45DF-9338-BC75F9B6050F}" name="00Super_x000a_Class_x000a_2" dataDxfId="99"/>
    <tableColumn id="4" xr3:uid="{C7295CBC-D41E-4538-854D-CA07F4F4E138}" name="00Super_x000a_Class_x000a_3" dataDxfId="98"/>
    <tableColumn id="5" xr3:uid="{080B6B80-4828-4BAF-BD3E-490DC1BE6FCB}" name="00Super_x000a_Class_x000a_4" dataDxfId="97"/>
    <tableColumn id="6" xr3:uid="{CDAD8C75-F369-4516-870D-346E8C2F71AD}" name="00 Super_x000a_Class_x000a_5" dataDxfId="96"/>
    <tableColumn id="7" xr3:uid="{7B82ADB2-CB5B-43B2-A338-36EEB3813DE7}" name="EquivalentTo: _x000a_Raiz_x000a_Condições _x000a_necessárias" dataDxfId="95"/>
    <tableColumn id="8" xr3:uid="{FF5469F0-ED2B-499B-88E4-2F90A63AF5F6}" name="EquivalentTo: _x000a_Classe2_x000a_Condições _x000a_necessárias" dataDxfId="94"/>
    <tableColumn id="9" xr3:uid="{E5A48B2D-BDD3-494D-9534-39E4437B31DE}" name="EquivalentTo: _x000a_Classe3_x000a_Condições _x000a_necessárias" dataDxfId="93"/>
    <tableColumn id="10" xr3:uid="{731B1BFA-E2AC-4A78-915F-6666609A4CC2}" name="EquivalentTo: _x000a_Classe4 _x000a_Condições _x000a_necessárias" dataDxfId="92"/>
    <tableColumn id="11" xr3:uid="{E8012564-6424-4431-93B9-6F21C55D42D3}" name="EquivalentTo: _x000a_Classe5_x000a_Condições _x000a_necessárias" dataDxfId="91"/>
    <tableColumn id="12" xr3:uid="{3777A87A-F356-496B-9AE0-49C2044A1C30}" name="Anotações _x000a_de ajuda_x000a_Classe 1" dataDxfId="90">
      <calculatedColumnFormula>CONCATENATE("", C2)</calculatedColumnFormula>
    </tableColumn>
    <tableColumn id="13" xr3:uid="{12790528-722A-4932-A1EC-2F1A55BD4BBD}" name="Anotações _x000a_de ajuda_x000a_Classe 2" dataDxfId="89">
      <calculatedColumnFormula>CONCATENATE("", D2)</calculatedColumnFormula>
    </tableColumn>
    <tableColumn id="14" xr3:uid="{364B4143-E72A-4573-87DB-9EF9ED90BCAC}" name="Anotações _x000a_de ajuda_x000a_Classe 3" dataDxfId="88">
      <calculatedColumnFormula>CONCATENATE("", E2)</calculatedColumnFormula>
    </tableColumn>
    <tableColumn id="15" xr3:uid="{A0ECDE22-E4F0-46F6-952C-C3C1CB979E87}" name="Anotações _x000a_de ajuda_x000a_Classe 5" dataDxfId="87">
      <calculatedColumnFormula>F2</calculatedColumnFormula>
    </tableColumn>
    <tableColumn id="16" xr3:uid="{05AEDC9A-0FD5-49E9-A964-50892F321458}" name="000 Tradução Classe 5" dataDxfId="86">
      <calculatedColumnFormula>_xlfn.CONCAT(L2," - ",M2," - ",N2," - ",O2," - ", SUBSTITUTE(F2, "_", " "))</calculatedColumnFormula>
    </tableColumn>
    <tableColumn id="17" xr3:uid="{90859968-36BB-4A91-A763-A6450DA25498}" name="000 Traducción Classe 5" dataDxfId="85">
      <calculatedColumnFormula>_xlfn.CONCAT("Consultar  ",R2,"")</calculatedColumnFormula>
    </tableColumn>
    <tableColumn id="18" xr3:uid="{76EAD791-DD7D-4656-AEAE-3FA9BC3EBDAE}" name="Interoperabilidade" dataDxfId="84"/>
    <tableColumn id="19" xr3:uid="{AD99683E-3F80-4DCB-8B24-D378F0AE4721}" name="Natureza" dataDxfId="83"/>
    <tableColumn id="20" xr3:uid="{9C9E984A-1A71-4EB8-918A-E7C17CD6FB56}" name="Especie" dataDxfId="82">
      <calculatedColumnFormula>SUBSTITUTE(D2, "_", " ")</calculatedColumnFormula>
    </tableColumn>
    <tableColumn id="21" xr3:uid="{5EF5C3CD-D969-4285-AEEA-E45641691757}" name="Tema" dataDxfId="81">
      <calculatedColumnFormula>SUBSTITUTE(E2, "_", " ")</calculatedColumnFormula>
    </tableColumn>
    <tableColumn id="22" xr3:uid="{3E421FDA-7E50-42D2-877E-667ACEDEA992}" name="Disciplina" dataDxfId="80">
      <calculatedColumnFormula>C2</calculatedColumnFormula>
    </tableColumn>
    <tableColumn id="23" xr3:uid="{8B00962A-B74F-42B9-B8B3-0BBDA60B2046}" name="Key" dataDxfId="79">
      <calculatedColumnFormula>CONCATENATE("Key.",C2,".",LEFT(D2,3),".",A2)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78" dataDxfId="76" headerRowBorderDxfId="77" tableBorderDxfId="75" totalsRowBorderDxfId="74">
  <tableColumns count="21">
    <tableColumn id="1" xr3:uid="{4F26C7F2-7D06-40CB-B848-F667194D9647}" name="1" dataDxfId="73"/>
    <tableColumn id="2" xr3:uid="{F921A453-730B-4AC8-852C-EFFDCF030CCA}" name="Disjunta_x000a_1" dataDxfId="72"/>
    <tableColumn id="3" xr3:uid="{23BEAC2C-6ADF-4C5A-B64D-4A2189CA8ACD}" name="Disjunta_x000a_2" dataDxfId="71"/>
    <tableColumn id="4" xr3:uid="{21B9136C-D0D8-484E-A2BE-E4977101D4DB}" name="Disjunta_x000a_3" dataDxfId="70"/>
    <tableColumn id="5" xr3:uid="{1A43957A-CCF1-44E5-BCCD-13F81C3A45EC}" name="Disjunta_x000a_4" dataDxfId="69"/>
    <tableColumn id="6" xr3:uid="{25855431-7914-4676-BDEF-21EDC5AEA531}" name="Disjunta_x000a_5" dataDxfId="68"/>
    <tableColumn id="7" xr3:uid="{B9C6D84B-4C90-464D-8249-79E106486DD3}" name="Disjunta_x000a_6" dataDxfId="67"/>
    <tableColumn id="8" xr3:uid="{F3E92F9C-C39B-4C1E-85C9-15118FEFA66F}" name="Disjunta_x000a_7" dataDxfId="66"/>
    <tableColumn id="9" xr3:uid="{3CC69936-B860-4ABA-AA56-15BBA0C1C3F5}" name="Disjunta_x000a_8" dataDxfId="65"/>
    <tableColumn id="10" xr3:uid="{3FB0F5C3-9FB7-46C3-8C1A-CE12E425D658}" name="Disjunta_x000a_9" dataDxfId="64"/>
    <tableColumn id="11" xr3:uid="{5D16196F-CC26-45A8-8B0C-4607A903F65A}" name="Disjunta 10" dataDxfId="63"/>
    <tableColumn id="12" xr3:uid="{41A23864-2363-4896-9F54-55AC6CFCE6CD}" name="Disjunta 11" dataDxfId="62"/>
    <tableColumn id="13" xr3:uid="{DC03A272-46F6-40A7-BA62-43D8BD6241CC}" name="Disjunta 12" dataDxfId="61"/>
    <tableColumn id="14" xr3:uid="{3C362C12-0371-4E21-9F34-4F9FCD93495D}" name="Disjunta 13" dataDxfId="60"/>
    <tableColumn id="15" xr3:uid="{07396994-8990-4C41-96A2-BAB03ABDB677}" name="Disjunta 14" dataDxfId="59"/>
    <tableColumn id="16" xr3:uid="{A03247BB-A7CD-4588-AD22-F4D4AA18275C}" name="Disjunta 15" dataDxfId="58"/>
    <tableColumn id="17" xr3:uid="{875CA327-F02E-49D1-ABB5-F3413E63868F}" name="Disjunta 16" dataDxfId="57"/>
    <tableColumn id="18" xr3:uid="{6843B603-EBBA-43D1-8F1B-214357E4C544}" name="Disjunta 17" dataDxfId="56"/>
    <tableColumn id="19" xr3:uid="{08263685-78DC-449B-9B4F-5565A721B82C}" name="Disjunta 18" dataDxfId="55"/>
    <tableColumn id="20" xr3:uid="{C3656408-6EB9-4B43-8A8E-4D686919DD2A}" name="Disjunta 19" dataDxfId="54"/>
    <tableColumn id="21" xr3:uid="{4D5BB609-CA03-4420-BBFE-E94235011FEA}" name="Disjunta 20" dataDxfId="5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7"/>
  <sheetViews>
    <sheetView tabSelected="1" zoomScale="190" zoomScaleNormal="190" workbookViewId="0">
      <selection activeCell="Q9" sqref="Q9"/>
    </sheetView>
  </sheetViews>
  <sheetFormatPr defaultColWidth="8.85546875" defaultRowHeight="10.9" customHeight="1" x14ac:dyDescent="0.2"/>
  <cols>
    <col min="1" max="1" width="1.5703125" style="1" bestFit="1" customWidth="1"/>
    <col min="2" max="2" width="5.140625" style="42" customWidth="1"/>
    <col min="3" max="3" width="5.28515625" style="1" customWidth="1"/>
    <col min="4" max="5" width="5.85546875" style="1" customWidth="1"/>
    <col min="6" max="6" width="8" style="1" customWidth="1"/>
    <col min="7" max="11" width="7" style="1" customWidth="1"/>
    <col min="12" max="13" width="6.28515625" style="1" customWidth="1"/>
    <col min="14" max="14" width="6.5703125" style="1" customWidth="1"/>
    <col min="15" max="15" width="8" style="1" customWidth="1"/>
    <col min="16" max="16" width="34.140625" style="1" customWidth="1"/>
    <col min="17" max="17" width="37.5703125" style="1" customWidth="1"/>
    <col min="18" max="18" width="10.42578125" style="1" customWidth="1"/>
    <col min="19" max="19" width="7.5703125" style="1" customWidth="1"/>
    <col min="20" max="20" width="6.42578125" style="1" bestFit="1" customWidth="1"/>
    <col min="21" max="21" width="6" style="1" bestFit="1" customWidth="1"/>
    <col min="22" max="22" width="5.85546875" style="1" customWidth="1"/>
    <col min="23" max="23" width="11.28515625" style="1" bestFit="1" customWidth="1"/>
    <col min="24" max="16384" width="8.85546875" style="1"/>
  </cols>
  <sheetData>
    <row r="1" spans="1:23" s="13" customFormat="1" ht="48" customHeight="1" x14ac:dyDescent="0.25">
      <c r="A1" s="8" t="s">
        <v>88</v>
      </c>
      <c r="B1" s="40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9" t="s">
        <v>71</v>
      </c>
      <c r="H1" s="9" t="s">
        <v>72</v>
      </c>
      <c r="I1" s="9" t="s">
        <v>73</v>
      </c>
      <c r="J1" s="9" t="s">
        <v>74</v>
      </c>
      <c r="K1" s="9" t="s">
        <v>75</v>
      </c>
      <c r="L1" s="10" t="s">
        <v>76</v>
      </c>
      <c r="M1" s="11" t="s">
        <v>77</v>
      </c>
      <c r="N1" s="11" t="s">
        <v>78</v>
      </c>
      <c r="O1" s="10" t="s">
        <v>79</v>
      </c>
      <c r="P1" s="10" t="s">
        <v>80</v>
      </c>
      <c r="Q1" s="10" t="s">
        <v>81</v>
      </c>
      <c r="R1" s="12" t="s">
        <v>82</v>
      </c>
      <c r="S1" s="10" t="s">
        <v>83</v>
      </c>
      <c r="T1" s="10" t="s">
        <v>84</v>
      </c>
      <c r="U1" s="10" t="s">
        <v>85</v>
      </c>
      <c r="V1" s="10" t="s">
        <v>86</v>
      </c>
      <c r="W1" s="8" t="s">
        <v>1</v>
      </c>
    </row>
    <row r="2" spans="1:23" ht="8.25" customHeight="1" x14ac:dyDescent="0.2">
      <c r="A2" s="2">
        <v>2</v>
      </c>
      <c r="B2" s="3" t="s">
        <v>118</v>
      </c>
      <c r="C2" s="3" t="s">
        <v>97</v>
      </c>
      <c r="D2" s="4" t="s">
        <v>23</v>
      </c>
      <c r="E2" s="3" t="s">
        <v>146</v>
      </c>
      <c r="F2" s="5" t="s">
        <v>22</v>
      </c>
      <c r="G2" s="14" t="s">
        <v>3</v>
      </c>
      <c r="H2" s="14" t="s">
        <v>3</v>
      </c>
      <c r="I2" s="14" t="s">
        <v>3</v>
      </c>
      <c r="J2" s="14" t="s">
        <v>3</v>
      </c>
      <c r="K2" s="14" t="s">
        <v>3</v>
      </c>
      <c r="L2" s="15" t="str">
        <f t="shared" ref="L2:L7" si="0">CONCATENATE("", C2)</f>
        <v>ABNT</v>
      </c>
      <c r="M2" s="15" t="str">
        <f t="shared" ref="M2:M7" si="1">CONCATENATE("", D2)</f>
        <v>NormaNBR</v>
      </c>
      <c r="N2" s="15" t="str">
        <f t="shared" ref="N2:N7" si="2">CONCATENATE("", E2)</f>
        <v>ParteNBR</v>
      </c>
      <c r="O2" s="15" t="str">
        <f t="shared" ref="O2:O7" si="3">F2</f>
        <v>CódigoNBR</v>
      </c>
      <c r="P2" s="15" t="s">
        <v>92</v>
      </c>
      <c r="Q2" s="15" t="s">
        <v>91</v>
      </c>
      <c r="R2" s="17" t="s">
        <v>87</v>
      </c>
      <c r="S2" s="16" t="str">
        <f t="shared" ref="S2:S4" si="4">SUBSTITUTE(C2, "_", " ")</f>
        <v>ABNT</v>
      </c>
      <c r="T2" s="16" t="str">
        <f t="shared" ref="T2:T7" si="5">SUBSTITUTE(D2, "_", " ")</f>
        <v>NormaNBR</v>
      </c>
      <c r="U2" s="15" t="str">
        <f t="shared" ref="U2:U7" si="6">SUBSTITUTE(E2, "_", " ")</f>
        <v>ParteNBR</v>
      </c>
      <c r="V2" s="18" t="str">
        <f>C2</f>
        <v>ABNT</v>
      </c>
      <c r="W2" s="19" t="str">
        <f t="shared" ref="W2:W7" si="7">CONCATENATE("Key.",C2,".",LEFT(D2,3),".",A2)</f>
        <v>Key.ABNT.Nor.2</v>
      </c>
    </row>
    <row r="3" spans="1:23" ht="8.25" customHeight="1" x14ac:dyDescent="0.2">
      <c r="A3" s="2">
        <v>3</v>
      </c>
      <c r="B3" s="3" t="s">
        <v>118</v>
      </c>
      <c r="C3" s="3" t="s">
        <v>95</v>
      </c>
      <c r="D3" s="3" t="s">
        <v>17</v>
      </c>
      <c r="E3" s="3" t="s">
        <v>20</v>
      </c>
      <c r="F3" s="7" t="s">
        <v>18</v>
      </c>
      <c r="G3" s="14" t="s">
        <v>3</v>
      </c>
      <c r="H3" s="14" t="s">
        <v>3</v>
      </c>
      <c r="I3" s="14" t="s">
        <v>3</v>
      </c>
      <c r="J3" s="14" t="s">
        <v>3</v>
      </c>
      <c r="K3" s="14" t="s">
        <v>3</v>
      </c>
      <c r="L3" s="15" t="str">
        <f t="shared" si="0"/>
        <v>SUS</v>
      </c>
      <c r="M3" s="15" t="str">
        <f t="shared" si="1"/>
        <v>SomaSUS</v>
      </c>
      <c r="N3" s="15" t="str">
        <f t="shared" si="2"/>
        <v>TemaSUS</v>
      </c>
      <c r="O3" s="15" t="str">
        <f t="shared" si="3"/>
        <v>CódigoSUS</v>
      </c>
      <c r="P3" s="15" t="s">
        <v>89</v>
      </c>
      <c r="Q3" s="15" t="s">
        <v>90</v>
      </c>
      <c r="R3" s="17" t="s">
        <v>87</v>
      </c>
      <c r="S3" s="16" t="str">
        <f t="shared" si="4"/>
        <v>SUS</v>
      </c>
      <c r="T3" s="16" t="str">
        <f t="shared" si="5"/>
        <v>SomaSUS</v>
      </c>
      <c r="U3" s="15" t="str">
        <f t="shared" si="6"/>
        <v>TemaSUS</v>
      </c>
      <c r="V3" s="18" t="str">
        <f>C3</f>
        <v>SUS</v>
      </c>
      <c r="W3" s="19" t="str">
        <f t="shared" si="7"/>
        <v>Key.SUS.Som.3</v>
      </c>
    </row>
    <row r="4" spans="1:23" ht="8.25" customHeight="1" x14ac:dyDescent="0.2">
      <c r="A4" s="2">
        <v>4</v>
      </c>
      <c r="B4" s="3" t="s">
        <v>118</v>
      </c>
      <c r="C4" s="3" t="s">
        <v>96</v>
      </c>
      <c r="D4" s="3" t="s">
        <v>15</v>
      </c>
      <c r="E4" s="3" t="s">
        <v>21</v>
      </c>
      <c r="F4" s="4" t="s">
        <v>19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3</v>
      </c>
      <c r="L4" s="15" t="str">
        <f t="shared" si="0"/>
        <v>RDC</v>
      </c>
      <c r="M4" s="15" t="str">
        <f t="shared" si="1"/>
        <v>RDC50</v>
      </c>
      <c r="N4" s="15" t="str">
        <f t="shared" si="2"/>
        <v>TemaRDC</v>
      </c>
      <c r="O4" s="15" t="str">
        <f t="shared" si="3"/>
        <v>CódigoRDC</v>
      </c>
      <c r="P4" s="15" t="s">
        <v>93</v>
      </c>
      <c r="Q4" s="15" t="s">
        <v>94</v>
      </c>
      <c r="R4" s="17" t="s">
        <v>87</v>
      </c>
      <c r="S4" s="16" t="str">
        <f t="shared" si="4"/>
        <v>RDC</v>
      </c>
      <c r="T4" s="16" t="str">
        <f t="shared" si="5"/>
        <v>RDC50</v>
      </c>
      <c r="U4" s="15" t="str">
        <f t="shared" si="6"/>
        <v>TemaRDC</v>
      </c>
      <c r="V4" s="18" t="str">
        <f t="shared" ref="V4:V7" si="8">C4</f>
        <v>RDC</v>
      </c>
      <c r="W4" s="19" t="str">
        <f t="shared" si="7"/>
        <v>Key.RDC.RDC.4</v>
      </c>
    </row>
    <row r="5" spans="1:23" ht="8.25" customHeight="1" x14ac:dyDescent="0.2">
      <c r="A5" s="2">
        <v>5</v>
      </c>
      <c r="B5" s="41" t="s">
        <v>119</v>
      </c>
      <c r="C5" s="36" t="s">
        <v>100</v>
      </c>
      <c r="D5" s="37" t="s">
        <v>101</v>
      </c>
      <c r="E5" s="37" t="s">
        <v>102</v>
      </c>
      <c r="F5" s="39" t="s">
        <v>105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3</v>
      </c>
      <c r="L5" s="15" t="str">
        <f t="shared" si="0"/>
        <v>Funcional</v>
      </c>
      <c r="M5" s="15" t="str">
        <f t="shared" si="1"/>
        <v>Ocupação</v>
      </c>
      <c r="N5" s="15" t="str">
        <f t="shared" si="2"/>
        <v>Ambiente</v>
      </c>
      <c r="O5" s="15" t="str">
        <f t="shared" si="3"/>
        <v>OST_Rooms</v>
      </c>
      <c r="P5" s="15" t="s">
        <v>103</v>
      </c>
      <c r="Q5" s="16" t="s">
        <v>104</v>
      </c>
      <c r="R5" s="17" t="s">
        <v>87</v>
      </c>
      <c r="S5" s="16" t="s">
        <v>100</v>
      </c>
      <c r="T5" s="16" t="str">
        <f t="shared" si="5"/>
        <v>Ocupação</v>
      </c>
      <c r="U5" s="15" t="str">
        <f t="shared" si="6"/>
        <v>Ambiente</v>
      </c>
      <c r="V5" s="18" t="str">
        <f t="shared" si="8"/>
        <v>Funcional</v>
      </c>
      <c r="W5" s="19" t="str">
        <f t="shared" si="7"/>
        <v>Key.Funcional.Ocu.5</v>
      </c>
    </row>
    <row r="6" spans="1:23" ht="8.25" customHeight="1" x14ac:dyDescent="0.2">
      <c r="A6" s="2">
        <v>6</v>
      </c>
      <c r="B6" s="41" t="s">
        <v>119</v>
      </c>
      <c r="C6" s="36" t="s">
        <v>100</v>
      </c>
      <c r="D6" s="37" t="s">
        <v>101</v>
      </c>
      <c r="E6" s="37" t="s">
        <v>102</v>
      </c>
      <c r="F6" s="38" t="s">
        <v>147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5" t="str">
        <f t="shared" ref="L6" si="9">CONCATENATE("", C6)</f>
        <v>Funcional</v>
      </c>
      <c r="M6" s="15" t="str">
        <f t="shared" ref="M6" si="10">CONCATENATE("", D6)</f>
        <v>Ocupação</v>
      </c>
      <c r="N6" s="15" t="str">
        <f t="shared" ref="N6" si="11">CONCATENATE("", E6)</f>
        <v>Ambiente</v>
      </c>
      <c r="O6" s="15" t="str">
        <f t="shared" ref="O6" si="12">F6</f>
        <v>HospitalarSUS</v>
      </c>
      <c r="P6" s="15" t="s">
        <v>151</v>
      </c>
      <c r="Q6" s="15" t="s">
        <v>149</v>
      </c>
      <c r="R6" s="17" t="s">
        <v>87</v>
      </c>
      <c r="S6" s="16" t="s">
        <v>100</v>
      </c>
      <c r="T6" s="16" t="str">
        <f t="shared" ref="T6" si="13">SUBSTITUTE(D6, "_", " ")</f>
        <v>Ocupação</v>
      </c>
      <c r="U6" s="15" t="str">
        <f t="shared" ref="U6" si="14">SUBSTITUTE(E6, "_", " ")</f>
        <v>Ambiente</v>
      </c>
      <c r="V6" s="18" t="str">
        <f t="shared" ref="V6" si="15">C6</f>
        <v>Funcional</v>
      </c>
      <c r="W6" s="19" t="str">
        <f t="shared" ref="W6" si="16">CONCATENATE("Key.",C6,".",LEFT(D6,3),".",A6)</f>
        <v>Key.Funcional.Ocu.6</v>
      </c>
    </row>
    <row r="7" spans="1:23" ht="8.25" customHeight="1" x14ac:dyDescent="0.2">
      <c r="A7" s="2">
        <v>7</v>
      </c>
      <c r="B7" s="41" t="s">
        <v>119</v>
      </c>
      <c r="C7" s="36" t="s">
        <v>100</v>
      </c>
      <c r="D7" s="37" t="s">
        <v>101</v>
      </c>
      <c r="E7" s="37" t="s">
        <v>102</v>
      </c>
      <c r="F7" s="38" t="s">
        <v>148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5" t="str">
        <f t="shared" si="0"/>
        <v>Funcional</v>
      </c>
      <c r="M7" s="15" t="str">
        <f t="shared" si="1"/>
        <v>Ocupação</v>
      </c>
      <c r="N7" s="15" t="str">
        <f t="shared" si="2"/>
        <v>Ambiente</v>
      </c>
      <c r="O7" s="15" t="str">
        <f t="shared" si="3"/>
        <v>HospitalarPRI</v>
      </c>
      <c r="P7" s="15" t="s">
        <v>152</v>
      </c>
      <c r="Q7" s="15" t="s">
        <v>150</v>
      </c>
      <c r="R7" s="17" t="s">
        <v>87</v>
      </c>
      <c r="S7" s="16" t="s">
        <v>100</v>
      </c>
      <c r="T7" s="16" t="str">
        <f t="shared" si="5"/>
        <v>Ocupação</v>
      </c>
      <c r="U7" s="15" t="str">
        <f t="shared" si="6"/>
        <v>Ambiente</v>
      </c>
      <c r="V7" s="18" t="str">
        <f t="shared" si="8"/>
        <v>Funcional</v>
      </c>
      <c r="W7" s="19" t="str">
        <f t="shared" si="7"/>
        <v>Key.Funcional.Ocu.7</v>
      </c>
    </row>
  </sheetData>
  <phoneticPr fontId="1" type="noConversion"/>
  <conditionalFormatting sqref="F1">
    <cfRule type="duplicateValues" dxfId="52" priority="43"/>
    <cfRule type="duplicateValues" dxfId="51" priority="42"/>
    <cfRule type="duplicateValues" dxfId="50" priority="41"/>
    <cfRule type="duplicateValues" dxfId="49" priority="40"/>
    <cfRule type="duplicateValues" dxfId="48" priority="39"/>
  </conditionalFormatting>
  <conditionalFormatting sqref="F2">
    <cfRule type="cellIs" dxfId="47" priority="61" operator="equal">
      <formula>"null"</formula>
    </cfRule>
  </conditionalFormatting>
  <conditionalFormatting sqref="F2:F4">
    <cfRule type="duplicateValues" dxfId="46" priority="60"/>
  </conditionalFormatting>
  <conditionalFormatting sqref="F3:F4">
    <cfRule type="duplicateValues" dxfId="45" priority="81"/>
    <cfRule type="duplicateValues" dxfId="44" priority="75"/>
    <cfRule type="duplicateValues" dxfId="43" priority="74"/>
    <cfRule type="duplicateValues" dxfId="42" priority="73"/>
    <cfRule type="duplicateValues" dxfId="41" priority="72"/>
    <cfRule type="duplicateValues" dxfId="40" priority="76"/>
    <cfRule type="duplicateValues" dxfId="39" priority="77"/>
    <cfRule type="duplicateValues" dxfId="38" priority="78"/>
    <cfRule type="duplicateValues" dxfId="37" priority="79"/>
    <cfRule type="duplicateValues" dxfId="36" priority="80"/>
  </conditionalFormatting>
  <conditionalFormatting sqref="F5">
    <cfRule type="duplicateValues" dxfId="35" priority="7"/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</conditionalFormatting>
  <conditionalFormatting sqref="F6:F7">
    <cfRule type="duplicateValues" dxfId="28" priority="15"/>
    <cfRule type="duplicateValues" dxfId="27" priority="14"/>
    <cfRule type="duplicateValues" dxfId="26" priority="13"/>
    <cfRule type="duplicateValues" dxfId="25" priority="12"/>
    <cfRule type="duplicateValues" dxfId="24" priority="11"/>
    <cfRule type="duplicateValues" dxfId="23" priority="9"/>
    <cfRule type="duplicateValues" dxfId="22" priority="20"/>
    <cfRule type="duplicateValues" dxfId="21" priority="19"/>
    <cfRule type="duplicateValues" dxfId="20" priority="18"/>
    <cfRule type="duplicateValues" dxfId="19" priority="17"/>
    <cfRule type="duplicateValues" dxfId="18" priority="16"/>
  </conditionalFormatting>
  <conditionalFormatting sqref="G1:O7 U2:U7">
    <cfRule type="cellIs" dxfId="17" priority="34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P2:Q4 P5:Q5 P6:P7 Q6:Q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1"/>
  <sheetViews>
    <sheetView zoomScale="190" zoomScaleNormal="190" workbookViewId="0">
      <pane ySplit="1" topLeftCell="A2" activePane="bottomLeft" state="frozen"/>
      <selection activeCell="B22" sqref="B22"/>
      <selection pane="bottomLeft" activeCell="S3" sqref="S3"/>
    </sheetView>
  </sheetViews>
  <sheetFormatPr defaultColWidth="11.140625" defaultRowHeight="9" customHeight="1" x14ac:dyDescent="0.25"/>
  <cols>
    <col min="1" max="1" width="1.7109375" style="27" customWidth="1"/>
    <col min="2" max="2" width="5.140625" style="28" customWidth="1"/>
    <col min="3" max="3" width="7.85546875" style="28" bestFit="1" customWidth="1"/>
    <col min="4" max="4" width="10.42578125" style="27" customWidth="1"/>
    <col min="5" max="5" width="5.28515625" style="28" customWidth="1"/>
    <col min="6" max="6" width="7.85546875" style="28" bestFit="1" customWidth="1"/>
    <col min="7" max="7" width="9" style="27" customWidth="1"/>
    <col min="8" max="8" width="5.28515625" style="27" customWidth="1"/>
    <col min="9" max="9" width="7.42578125" style="27" bestFit="1" customWidth="1"/>
    <col min="10" max="10" width="5.42578125" style="27" customWidth="1"/>
    <col min="11" max="15" width="4.28515625" style="27" customWidth="1"/>
    <col min="16" max="18" width="4.28515625" style="28" customWidth="1"/>
    <col min="19" max="19" width="4" style="28" bestFit="1" customWidth="1"/>
    <col min="20" max="20" width="7.85546875" style="28" bestFit="1" customWidth="1"/>
    <col min="21" max="21" width="21.7109375" style="28" customWidth="1"/>
    <col min="22" max="22" width="22.28515625" style="28" customWidth="1"/>
    <col min="23" max="16384" width="11.140625" style="29"/>
  </cols>
  <sheetData>
    <row r="1" spans="1:22" s="53" customFormat="1" ht="26.25" customHeight="1" x14ac:dyDescent="0.15">
      <c r="A1" s="50" t="s">
        <v>40</v>
      </c>
      <c r="B1" s="50" t="s">
        <v>2</v>
      </c>
      <c r="C1" s="51" t="s">
        <v>41</v>
      </c>
      <c r="D1" s="51" t="s">
        <v>42</v>
      </c>
      <c r="E1" s="50" t="s">
        <v>2</v>
      </c>
      <c r="F1" s="51" t="s">
        <v>43</v>
      </c>
      <c r="G1" s="51" t="s">
        <v>44</v>
      </c>
      <c r="H1" s="51" t="s">
        <v>45</v>
      </c>
      <c r="I1" s="51" t="s">
        <v>46</v>
      </c>
      <c r="J1" s="51" t="s">
        <v>47</v>
      </c>
      <c r="K1" s="51" t="s">
        <v>48</v>
      </c>
      <c r="L1" s="51" t="s">
        <v>49</v>
      </c>
      <c r="M1" s="51" t="s">
        <v>50</v>
      </c>
      <c r="N1" s="51" t="s">
        <v>51</v>
      </c>
      <c r="O1" s="51" t="s">
        <v>52</v>
      </c>
      <c r="P1" s="51" t="s">
        <v>53</v>
      </c>
      <c r="Q1" s="51" t="s">
        <v>54</v>
      </c>
      <c r="R1" s="51" t="s">
        <v>55</v>
      </c>
      <c r="S1" s="51" t="s">
        <v>56</v>
      </c>
      <c r="T1" s="51" t="s">
        <v>57</v>
      </c>
      <c r="U1" s="51" t="s">
        <v>58</v>
      </c>
      <c r="V1" s="52" t="s">
        <v>59</v>
      </c>
    </row>
    <row r="2" spans="1:22" s="53" customFormat="1" ht="8.25" customHeight="1" x14ac:dyDescent="0.15">
      <c r="A2" s="54">
        <v>2</v>
      </c>
      <c r="B2" s="55" t="s">
        <v>60</v>
      </c>
      <c r="C2" s="56" t="s">
        <v>145</v>
      </c>
      <c r="D2" s="56" t="s">
        <v>120</v>
      </c>
      <c r="E2" s="57" t="s">
        <v>61</v>
      </c>
      <c r="F2" s="58" t="str">
        <f>CONCATENATE("d_",MID(C2,FIND("_",C2,1)+1,100))</f>
        <v>d_modelagem</v>
      </c>
      <c r="G2" s="58" t="str">
        <f t="shared" ref="G2:G31" si="0">MID(D2,FIND("_",D2,1)+1,100)</f>
        <v>categoria</v>
      </c>
      <c r="H2" s="59" t="s">
        <v>0</v>
      </c>
      <c r="I2" s="60" t="s">
        <v>121</v>
      </c>
      <c r="J2" s="61" t="s">
        <v>121</v>
      </c>
      <c r="K2" s="61" t="s">
        <v>3</v>
      </c>
      <c r="L2" s="61" t="s">
        <v>3</v>
      </c>
      <c r="M2" s="61" t="s">
        <v>3</v>
      </c>
      <c r="N2" s="61" t="s">
        <v>3</v>
      </c>
      <c r="O2" s="61" t="s">
        <v>3</v>
      </c>
      <c r="P2" s="61" t="s">
        <v>3</v>
      </c>
      <c r="Q2" s="61" t="s">
        <v>3</v>
      </c>
      <c r="R2" s="61" t="s">
        <v>3</v>
      </c>
      <c r="S2" s="62" t="s">
        <v>65</v>
      </c>
      <c r="T2" s="62" t="s">
        <v>119</v>
      </c>
      <c r="U2" s="63" t="str">
        <f t="shared" ref="U2:U31" si="1">_xlfn.CONCAT("Propriedade de objeto: ",D2)</f>
        <v>Propriedade de objeto: é_categoria</v>
      </c>
      <c r="V2" s="64" t="str">
        <f t="shared" ref="V2:V31" si="2">_xlfn.CONCAT("Valor ",H2, " da Dataprop: ",G2)</f>
        <v>Valor xsd:string da Dataprop: categoria</v>
      </c>
    </row>
    <row r="3" spans="1:22" s="53" customFormat="1" ht="8.25" customHeight="1" x14ac:dyDescent="0.15">
      <c r="A3" s="54">
        <v>3</v>
      </c>
      <c r="B3" s="55" t="str">
        <f>B2</f>
        <v>BIMProp</v>
      </c>
      <c r="C3" s="65" t="str">
        <f>C2</f>
        <v>p_modelagem</v>
      </c>
      <c r="D3" s="65" t="s">
        <v>122</v>
      </c>
      <c r="E3" s="57" t="str">
        <f>E2</f>
        <v>BIMData</v>
      </c>
      <c r="F3" s="70" t="str">
        <f t="shared" ref="F3:F31" si="3">CONCATENATE("d_",MID(C3,FIND("_",C3,1)+1,100))</f>
        <v>d_modelagem</v>
      </c>
      <c r="G3" s="76" t="str">
        <f t="shared" si="0"/>
        <v>classe</v>
      </c>
      <c r="H3" s="77" t="s">
        <v>0</v>
      </c>
      <c r="I3" s="60" t="s">
        <v>121</v>
      </c>
      <c r="J3" s="61" t="s">
        <v>121</v>
      </c>
      <c r="K3" s="61" t="s">
        <v>3</v>
      </c>
      <c r="L3" s="61" t="s">
        <v>3</v>
      </c>
      <c r="M3" s="61" t="s">
        <v>3</v>
      </c>
      <c r="N3" s="61" t="s">
        <v>3</v>
      </c>
      <c r="O3" s="61" t="s">
        <v>3</v>
      </c>
      <c r="P3" s="61" t="s">
        <v>3</v>
      </c>
      <c r="Q3" s="61" t="s">
        <v>3</v>
      </c>
      <c r="R3" s="61" t="s">
        <v>3</v>
      </c>
      <c r="S3" s="62" t="str">
        <f>S2</f>
        <v>BIM</v>
      </c>
      <c r="T3" s="62" t="s">
        <v>119</v>
      </c>
      <c r="U3" s="63" t="str">
        <f t="shared" si="1"/>
        <v>Propriedade de objeto: é_classe</v>
      </c>
      <c r="V3" s="64" t="str">
        <f t="shared" si="2"/>
        <v>Valor xsd:string da Dataprop: classe</v>
      </c>
    </row>
    <row r="4" spans="1:22" s="53" customFormat="1" ht="8.25" customHeight="1" x14ac:dyDescent="0.15">
      <c r="A4" s="54">
        <v>4</v>
      </c>
      <c r="B4" s="55" t="str">
        <f t="shared" ref="B4:B31" si="4">B3</f>
        <v>BIMProp</v>
      </c>
      <c r="C4" s="65" t="str">
        <f>C3</f>
        <v>p_modelagem</v>
      </c>
      <c r="D4" s="65" t="s">
        <v>123</v>
      </c>
      <c r="E4" s="57" t="str">
        <f t="shared" ref="E4:E31" si="5">E3</f>
        <v>BIMData</v>
      </c>
      <c r="F4" s="70" t="str">
        <f t="shared" si="3"/>
        <v>d_modelagem</v>
      </c>
      <c r="G4" s="76" t="str">
        <f t="shared" si="0"/>
        <v>tipo</v>
      </c>
      <c r="H4" s="77" t="s">
        <v>0</v>
      </c>
      <c r="I4" s="60" t="s">
        <v>121</v>
      </c>
      <c r="J4" s="61" t="s">
        <v>121</v>
      </c>
      <c r="K4" s="61" t="s">
        <v>3</v>
      </c>
      <c r="L4" s="61" t="s">
        <v>3</v>
      </c>
      <c r="M4" s="61" t="s">
        <v>3</v>
      </c>
      <c r="N4" s="61" t="s">
        <v>3</v>
      </c>
      <c r="O4" s="61" t="s">
        <v>3</v>
      </c>
      <c r="P4" s="61" t="s">
        <v>3</v>
      </c>
      <c r="Q4" s="61" t="s">
        <v>3</v>
      </c>
      <c r="R4" s="61" t="s">
        <v>3</v>
      </c>
      <c r="S4" s="62" t="str">
        <f t="shared" ref="S4:S31" si="6">S3</f>
        <v>BIM</v>
      </c>
      <c r="T4" s="62" t="s">
        <v>119</v>
      </c>
      <c r="U4" s="63" t="str">
        <f t="shared" si="1"/>
        <v>Propriedade de objeto: é_tipo</v>
      </c>
      <c r="V4" s="64" t="str">
        <f t="shared" si="2"/>
        <v>Valor xsd:string da Dataprop: tipo</v>
      </c>
    </row>
    <row r="5" spans="1:22" s="53" customFormat="1" ht="8.25" customHeight="1" x14ac:dyDescent="0.15">
      <c r="A5" s="54">
        <v>5</v>
      </c>
      <c r="B5" s="55" t="str">
        <f t="shared" si="4"/>
        <v>BIMProp</v>
      </c>
      <c r="C5" s="65" t="str">
        <f>C4</f>
        <v>p_modelagem</v>
      </c>
      <c r="D5" s="65" t="s">
        <v>124</v>
      </c>
      <c r="E5" s="57" t="str">
        <f t="shared" si="5"/>
        <v>BIMData</v>
      </c>
      <c r="F5" s="70" t="str">
        <f t="shared" si="3"/>
        <v>d_modelagem</v>
      </c>
      <c r="G5" s="76" t="str">
        <f t="shared" si="0"/>
        <v>entidade</v>
      </c>
      <c r="H5" s="77" t="s">
        <v>0</v>
      </c>
      <c r="I5" s="60" t="s">
        <v>3</v>
      </c>
      <c r="J5" s="61" t="s">
        <v>3</v>
      </c>
      <c r="K5" s="61" t="s">
        <v>3</v>
      </c>
      <c r="L5" s="61" t="s">
        <v>3</v>
      </c>
      <c r="M5" s="61" t="s">
        <v>3</v>
      </c>
      <c r="N5" s="61" t="s">
        <v>3</v>
      </c>
      <c r="O5" s="61" t="s">
        <v>3</v>
      </c>
      <c r="P5" s="61" t="s">
        <v>3</v>
      </c>
      <c r="Q5" s="61" t="s">
        <v>3</v>
      </c>
      <c r="R5" s="61" t="s">
        <v>3</v>
      </c>
      <c r="S5" s="62" t="str">
        <f t="shared" si="6"/>
        <v>BIM</v>
      </c>
      <c r="T5" s="62" t="s">
        <v>119</v>
      </c>
      <c r="U5" s="63" t="str">
        <f t="shared" si="1"/>
        <v>Propriedade de objeto: é_entidade</v>
      </c>
      <c r="V5" s="64" t="str">
        <f t="shared" si="2"/>
        <v>Valor xsd:string da Dataprop: entidade</v>
      </c>
    </row>
    <row r="6" spans="1:22" s="53" customFormat="1" ht="8.25" customHeight="1" x14ac:dyDescent="0.15">
      <c r="A6" s="54">
        <v>6</v>
      </c>
      <c r="B6" s="55" t="str">
        <f t="shared" si="4"/>
        <v>BIMProp</v>
      </c>
      <c r="C6" s="65" t="str">
        <f>C5</f>
        <v>p_modelagem</v>
      </c>
      <c r="D6" s="65" t="s">
        <v>125</v>
      </c>
      <c r="E6" s="57" t="str">
        <f t="shared" si="5"/>
        <v>BIMData</v>
      </c>
      <c r="F6" s="70" t="str">
        <f t="shared" si="3"/>
        <v>d_modelagem</v>
      </c>
      <c r="G6" s="76" t="str">
        <f t="shared" si="0"/>
        <v>link</v>
      </c>
      <c r="H6" s="77" t="s">
        <v>0</v>
      </c>
      <c r="I6" s="60" t="s">
        <v>3</v>
      </c>
      <c r="J6" s="61" t="s">
        <v>3</v>
      </c>
      <c r="K6" s="61" t="s">
        <v>3</v>
      </c>
      <c r="L6" s="61" t="s">
        <v>3</v>
      </c>
      <c r="M6" s="61" t="s">
        <v>3</v>
      </c>
      <c r="N6" s="61" t="s">
        <v>3</v>
      </c>
      <c r="O6" s="61" t="s">
        <v>3</v>
      </c>
      <c r="P6" s="61" t="s">
        <v>3</v>
      </c>
      <c r="Q6" s="61" t="s">
        <v>3</v>
      </c>
      <c r="R6" s="61" t="s">
        <v>3</v>
      </c>
      <c r="S6" s="62" t="str">
        <f t="shared" si="6"/>
        <v>BIM</v>
      </c>
      <c r="T6" s="62" t="s">
        <v>119</v>
      </c>
      <c r="U6" s="63" t="str">
        <f t="shared" si="1"/>
        <v>Propriedade de objeto: é_link</v>
      </c>
      <c r="V6" s="64" t="str">
        <f t="shared" si="2"/>
        <v>Valor xsd:string da Dataprop: link</v>
      </c>
    </row>
    <row r="7" spans="1:22" s="53" customFormat="1" ht="8.25" customHeight="1" x14ac:dyDescent="0.15">
      <c r="A7" s="54">
        <v>7</v>
      </c>
      <c r="B7" s="55" t="str">
        <f t="shared" si="4"/>
        <v>BIMProp</v>
      </c>
      <c r="C7" s="65" t="str">
        <f>C6</f>
        <v>p_modelagem</v>
      </c>
      <c r="D7" s="65" t="s">
        <v>126</v>
      </c>
      <c r="E7" s="57" t="str">
        <f t="shared" si="5"/>
        <v>BIMData</v>
      </c>
      <c r="F7" s="70" t="str">
        <f t="shared" si="3"/>
        <v>d_modelagem</v>
      </c>
      <c r="G7" s="76" t="str">
        <f t="shared" si="0"/>
        <v>grupo</v>
      </c>
      <c r="H7" s="77" t="s">
        <v>0</v>
      </c>
      <c r="I7" s="60" t="s">
        <v>3</v>
      </c>
      <c r="J7" s="61" t="s">
        <v>3</v>
      </c>
      <c r="K7" s="61" t="s">
        <v>3</v>
      </c>
      <c r="L7" s="61" t="s">
        <v>3</v>
      </c>
      <c r="M7" s="61" t="s">
        <v>3</v>
      </c>
      <c r="N7" s="61" t="s">
        <v>3</v>
      </c>
      <c r="O7" s="61" t="s">
        <v>3</v>
      </c>
      <c r="P7" s="61" t="s">
        <v>3</v>
      </c>
      <c r="Q7" s="61" t="s">
        <v>3</v>
      </c>
      <c r="R7" s="61" t="s">
        <v>3</v>
      </c>
      <c r="S7" s="62" t="str">
        <f t="shared" si="6"/>
        <v>BIM</v>
      </c>
      <c r="T7" s="62" t="s">
        <v>119</v>
      </c>
      <c r="U7" s="63" t="str">
        <f t="shared" si="1"/>
        <v>Propriedade de objeto: é_grupo</v>
      </c>
      <c r="V7" s="64" t="str">
        <f t="shared" si="2"/>
        <v>Valor xsd:string da Dataprop: grupo</v>
      </c>
    </row>
    <row r="8" spans="1:22" s="53" customFormat="1" ht="8.25" customHeight="1" x14ac:dyDescent="0.15">
      <c r="A8" s="54">
        <v>8</v>
      </c>
      <c r="B8" s="55" t="str">
        <f t="shared" si="4"/>
        <v>BIMProp</v>
      </c>
      <c r="C8" s="56" t="s">
        <v>127</v>
      </c>
      <c r="D8" s="56" t="s">
        <v>128</v>
      </c>
      <c r="E8" s="57" t="str">
        <f t="shared" si="5"/>
        <v>BIMData</v>
      </c>
      <c r="F8" s="58" t="str">
        <f t="shared" si="3"/>
        <v>d_identidade</v>
      </c>
      <c r="G8" s="66" t="str">
        <f t="shared" si="0"/>
        <v>id</v>
      </c>
      <c r="H8" s="59" t="s">
        <v>0</v>
      </c>
      <c r="I8" s="60" t="s">
        <v>121</v>
      </c>
      <c r="J8" s="61" t="s">
        <v>121</v>
      </c>
      <c r="K8" s="61" t="s">
        <v>3</v>
      </c>
      <c r="L8" s="61" t="s">
        <v>3</v>
      </c>
      <c r="M8" s="61" t="s">
        <v>3</v>
      </c>
      <c r="N8" s="61" t="s">
        <v>3</v>
      </c>
      <c r="O8" s="61" t="s">
        <v>129</v>
      </c>
      <c r="P8" s="61" t="s">
        <v>3</v>
      </c>
      <c r="Q8" s="61" t="s">
        <v>3</v>
      </c>
      <c r="R8" s="61" t="s">
        <v>3</v>
      </c>
      <c r="S8" s="62" t="str">
        <f t="shared" si="6"/>
        <v>BIM</v>
      </c>
      <c r="T8" s="62" t="s">
        <v>119</v>
      </c>
      <c r="U8" s="63" t="str">
        <f t="shared" si="1"/>
        <v>Propriedade de objeto: tem_id</v>
      </c>
      <c r="V8" s="64" t="str">
        <f t="shared" si="2"/>
        <v>Valor xsd:string da Dataprop: id</v>
      </c>
    </row>
    <row r="9" spans="1:22" s="53" customFormat="1" ht="8.25" customHeight="1" x14ac:dyDescent="0.15">
      <c r="A9" s="54">
        <v>9</v>
      </c>
      <c r="B9" s="55" t="str">
        <f t="shared" si="4"/>
        <v>BIMProp</v>
      </c>
      <c r="C9" s="65" t="str">
        <f>C8</f>
        <v>p_identidade</v>
      </c>
      <c r="D9" s="65" t="s">
        <v>130</v>
      </c>
      <c r="E9" s="57" t="str">
        <f t="shared" si="5"/>
        <v>BIMData</v>
      </c>
      <c r="F9" s="70" t="str">
        <f t="shared" si="3"/>
        <v>d_identidade</v>
      </c>
      <c r="G9" s="75" t="str">
        <f t="shared" si="0"/>
        <v>nome</v>
      </c>
      <c r="H9" s="77" t="s">
        <v>0</v>
      </c>
      <c r="I9" s="60" t="s">
        <v>121</v>
      </c>
      <c r="J9" s="61" t="s">
        <v>121</v>
      </c>
      <c r="K9" s="61" t="s">
        <v>3</v>
      </c>
      <c r="L9" s="61" t="s">
        <v>3</v>
      </c>
      <c r="M9" s="61" t="s">
        <v>3</v>
      </c>
      <c r="N9" s="61" t="s">
        <v>3</v>
      </c>
      <c r="O9" s="61" t="s">
        <v>3</v>
      </c>
      <c r="P9" s="61" t="s">
        <v>3</v>
      </c>
      <c r="Q9" s="61" t="s">
        <v>3</v>
      </c>
      <c r="R9" s="61" t="s">
        <v>3</v>
      </c>
      <c r="S9" s="62" t="str">
        <f t="shared" si="6"/>
        <v>BIM</v>
      </c>
      <c r="T9" s="62" t="s">
        <v>119</v>
      </c>
      <c r="U9" s="63" t="str">
        <f t="shared" si="1"/>
        <v>Propriedade de objeto: tem_nome</v>
      </c>
      <c r="V9" s="64" t="str">
        <f t="shared" si="2"/>
        <v>Valor xsd:string da Dataprop: nome</v>
      </c>
    </row>
    <row r="10" spans="1:22" s="53" customFormat="1" ht="8.25" customHeight="1" x14ac:dyDescent="0.15">
      <c r="A10" s="54">
        <v>10</v>
      </c>
      <c r="B10" s="55" t="str">
        <f t="shared" si="4"/>
        <v>BIMProp</v>
      </c>
      <c r="C10" s="65" t="str">
        <f>C9</f>
        <v>p_identidade</v>
      </c>
      <c r="D10" s="65" t="s">
        <v>64</v>
      </c>
      <c r="E10" s="57" t="str">
        <f t="shared" si="5"/>
        <v>BIMData</v>
      </c>
      <c r="F10" s="70" t="str">
        <f t="shared" si="3"/>
        <v>d_identidade</v>
      </c>
      <c r="G10" s="75" t="str">
        <f t="shared" si="0"/>
        <v>tema</v>
      </c>
      <c r="H10" s="77" t="s">
        <v>0</v>
      </c>
      <c r="I10" s="60" t="s">
        <v>3</v>
      </c>
      <c r="J10" s="61" t="s">
        <v>3</v>
      </c>
      <c r="K10" s="61" t="s">
        <v>3</v>
      </c>
      <c r="L10" s="61" t="s">
        <v>3</v>
      </c>
      <c r="M10" s="61" t="s">
        <v>3</v>
      </c>
      <c r="N10" s="61" t="s">
        <v>3</v>
      </c>
      <c r="O10" s="61" t="s">
        <v>3</v>
      </c>
      <c r="P10" s="61" t="s">
        <v>3</v>
      </c>
      <c r="Q10" s="61" t="s">
        <v>3</v>
      </c>
      <c r="R10" s="61" t="s">
        <v>3</v>
      </c>
      <c r="S10" s="62" t="str">
        <f t="shared" si="6"/>
        <v>BIM</v>
      </c>
      <c r="T10" s="62" t="s">
        <v>119</v>
      </c>
      <c r="U10" s="63" t="str">
        <f t="shared" si="1"/>
        <v>Propriedade de objeto: tem_tema</v>
      </c>
      <c r="V10" s="64" t="str">
        <f t="shared" si="2"/>
        <v>Valor xsd:string da Dataprop: tema</v>
      </c>
    </row>
    <row r="11" spans="1:22" s="53" customFormat="1" ht="8.25" customHeight="1" x14ac:dyDescent="0.15">
      <c r="A11" s="54">
        <v>11</v>
      </c>
      <c r="B11" s="55" t="str">
        <f t="shared" si="4"/>
        <v>BIMProp</v>
      </c>
      <c r="C11" s="65" t="str">
        <f>C10</f>
        <v>p_identidade</v>
      </c>
      <c r="D11" s="65" t="s">
        <v>39</v>
      </c>
      <c r="E11" s="57" t="str">
        <f t="shared" si="5"/>
        <v>BIMData</v>
      </c>
      <c r="F11" s="70" t="str">
        <f t="shared" si="3"/>
        <v>d_identidade</v>
      </c>
      <c r="G11" s="75" t="str">
        <f t="shared" si="0"/>
        <v>descrição</v>
      </c>
      <c r="H11" s="77" t="s">
        <v>0</v>
      </c>
      <c r="I11" s="60" t="s">
        <v>3</v>
      </c>
      <c r="J11" s="61" t="s">
        <v>3</v>
      </c>
      <c r="K11" s="61" t="s">
        <v>3</v>
      </c>
      <c r="L11" s="61" t="s">
        <v>3</v>
      </c>
      <c r="M11" s="61" t="s">
        <v>3</v>
      </c>
      <c r="N11" s="61" t="s">
        <v>3</v>
      </c>
      <c r="O11" s="61" t="s">
        <v>3</v>
      </c>
      <c r="P11" s="61" t="s">
        <v>3</v>
      </c>
      <c r="Q11" s="61" t="s">
        <v>3</v>
      </c>
      <c r="R11" s="61" t="s">
        <v>3</v>
      </c>
      <c r="S11" s="62" t="str">
        <f t="shared" si="6"/>
        <v>BIM</v>
      </c>
      <c r="T11" s="62" t="s">
        <v>119</v>
      </c>
      <c r="U11" s="63" t="str">
        <f t="shared" si="1"/>
        <v>Propriedade de objeto: tem_descrição</v>
      </c>
      <c r="V11" s="64" t="str">
        <f t="shared" si="2"/>
        <v>Valor xsd:string da Dataprop: descrição</v>
      </c>
    </row>
    <row r="12" spans="1:22" s="53" customFormat="1" ht="8.25" customHeight="1" x14ac:dyDescent="0.15">
      <c r="A12" s="54">
        <v>12</v>
      </c>
      <c r="B12" s="55" t="str">
        <f t="shared" si="4"/>
        <v>BIMProp</v>
      </c>
      <c r="C12" s="56" t="s">
        <v>131</v>
      </c>
      <c r="D12" s="56" t="s">
        <v>132</v>
      </c>
      <c r="E12" s="57" t="str">
        <f t="shared" si="5"/>
        <v>BIMData</v>
      </c>
      <c r="F12" s="58" t="str">
        <f t="shared" si="3"/>
        <v>d_posição</v>
      </c>
      <c r="G12" s="66" t="str">
        <f t="shared" si="0"/>
        <v>dentro_de</v>
      </c>
      <c r="H12" s="59" t="s">
        <v>0</v>
      </c>
      <c r="I12" s="60" t="s">
        <v>3</v>
      </c>
      <c r="J12" s="61" t="s">
        <v>3</v>
      </c>
      <c r="K12" s="61" t="s">
        <v>3</v>
      </c>
      <c r="L12" s="61" t="s">
        <v>133</v>
      </c>
      <c r="M12" s="61" t="s">
        <v>3</v>
      </c>
      <c r="N12" s="61" t="s">
        <v>3</v>
      </c>
      <c r="O12" s="61" t="s">
        <v>3</v>
      </c>
      <c r="P12" s="61" t="s">
        <v>3</v>
      </c>
      <c r="Q12" s="61" t="s">
        <v>3</v>
      </c>
      <c r="R12" s="61" t="s">
        <v>3</v>
      </c>
      <c r="S12" s="62" t="str">
        <f t="shared" si="6"/>
        <v>BIM</v>
      </c>
      <c r="T12" s="62" t="s">
        <v>119</v>
      </c>
      <c r="U12" s="63" t="str">
        <f t="shared" si="1"/>
        <v>Propriedade de objeto: é_dentro_de</v>
      </c>
      <c r="V12" s="64" t="str">
        <f t="shared" si="2"/>
        <v>Valor xsd:string da Dataprop: dentro_de</v>
      </c>
    </row>
    <row r="13" spans="1:22" s="53" customFormat="1" ht="8.25" customHeight="1" x14ac:dyDescent="0.15">
      <c r="A13" s="54">
        <v>13</v>
      </c>
      <c r="B13" s="55" t="str">
        <f t="shared" si="4"/>
        <v>BIMProp</v>
      </c>
      <c r="C13" s="65" t="str">
        <f>C12</f>
        <v>p_posição</v>
      </c>
      <c r="D13" s="67" t="s">
        <v>134</v>
      </c>
      <c r="E13" s="57" t="str">
        <f t="shared" si="5"/>
        <v>BIMData</v>
      </c>
      <c r="F13" s="70" t="str">
        <f t="shared" si="3"/>
        <v>d_posição</v>
      </c>
      <c r="G13" s="75" t="str">
        <f t="shared" si="0"/>
        <v>parte_de</v>
      </c>
      <c r="H13" s="77" t="s">
        <v>0</v>
      </c>
      <c r="I13" s="68" t="s">
        <v>3</v>
      </c>
      <c r="J13" s="69" t="s">
        <v>3</v>
      </c>
      <c r="K13" s="69" t="s">
        <v>3</v>
      </c>
      <c r="L13" s="69" t="s">
        <v>3</v>
      </c>
      <c r="M13" s="69" t="s">
        <v>3</v>
      </c>
      <c r="N13" s="69" t="s">
        <v>3</v>
      </c>
      <c r="O13" s="69" t="s">
        <v>3</v>
      </c>
      <c r="P13" s="69" t="s">
        <v>3</v>
      </c>
      <c r="Q13" s="69" t="s">
        <v>3</v>
      </c>
      <c r="R13" s="69" t="s">
        <v>3</v>
      </c>
      <c r="S13" s="62" t="str">
        <f t="shared" si="6"/>
        <v>BIM</v>
      </c>
      <c r="T13" s="62" t="s">
        <v>119</v>
      </c>
      <c r="U13" s="63" t="str">
        <f t="shared" si="1"/>
        <v>Propriedade de objeto: é_parte_de</v>
      </c>
      <c r="V13" s="64" t="str">
        <f t="shared" si="2"/>
        <v>Valor xsd:string da Dataprop: parte_de</v>
      </c>
    </row>
    <row r="14" spans="1:22" s="53" customFormat="1" ht="8.25" customHeight="1" x14ac:dyDescent="0.15">
      <c r="A14" s="54">
        <v>14</v>
      </c>
      <c r="B14" s="55" t="str">
        <f t="shared" si="4"/>
        <v>BIMProp</v>
      </c>
      <c r="C14" s="65" t="str">
        <f>C13</f>
        <v>p_posição</v>
      </c>
      <c r="D14" s="65" t="s">
        <v>135</v>
      </c>
      <c r="E14" s="57" t="str">
        <f t="shared" si="5"/>
        <v>BIMData</v>
      </c>
      <c r="F14" s="70" t="str">
        <f t="shared" si="3"/>
        <v>d_posição</v>
      </c>
      <c r="G14" s="75" t="str">
        <f t="shared" si="0"/>
        <v>conectado_a</v>
      </c>
      <c r="H14" s="77" t="s">
        <v>0</v>
      </c>
      <c r="I14" s="60" t="s">
        <v>3</v>
      </c>
      <c r="J14" s="61" t="s">
        <v>3</v>
      </c>
      <c r="K14" s="61" t="s">
        <v>3</v>
      </c>
      <c r="L14" s="61" t="s">
        <v>3</v>
      </c>
      <c r="M14" s="61" t="s">
        <v>3</v>
      </c>
      <c r="N14" s="61" t="s">
        <v>3</v>
      </c>
      <c r="O14" s="61" t="s">
        <v>3</v>
      </c>
      <c r="P14" s="61" t="s">
        <v>3</v>
      </c>
      <c r="Q14" s="61" t="s">
        <v>3</v>
      </c>
      <c r="R14" s="61" t="s">
        <v>3</v>
      </c>
      <c r="S14" s="62" t="str">
        <f t="shared" si="6"/>
        <v>BIM</v>
      </c>
      <c r="T14" s="62" t="s">
        <v>119</v>
      </c>
      <c r="U14" s="63" t="str">
        <f t="shared" si="1"/>
        <v>Propriedade de objeto: é_conectado_a</v>
      </c>
      <c r="V14" s="64" t="str">
        <f t="shared" si="2"/>
        <v>Valor xsd:string da Dataprop: conectado_a</v>
      </c>
    </row>
    <row r="15" spans="1:22" s="53" customFormat="1" ht="8.25" customHeight="1" x14ac:dyDescent="0.15">
      <c r="A15" s="54">
        <v>15</v>
      </c>
      <c r="B15" s="55" t="str">
        <f t="shared" si="4"/>
        <v>BIMProp</v>
      </c>
      <c r="C15" s="56" t="s">
        <v>136</v>
      </c>
      <c r="D15" s="56" t="s">
        <v>137</v>
      </c>
      <c r="E15" s="57" t="str">
        <f t="shared" si="5"/>
        <v>BIMData</v>
      </c>
      <c r="F15" s="58" t="str">
        <f t="shared" si="3"/>
        <v>d_conjunto</v>
      </c>
      <c r="G15" s="66" t="str">
        <f t="shared" si="0"/>
        <v>objeto</v>
      </c>
      <c r="H15" s="59" t="s">
        <v>0</v>
      </c>
      <c r="I15" s="60" t="s">
        <v>3</v>
      </c>
      <c r="J15" s="61" t="s">
        <v>3</v>
      </c>
      <c r="K15" s="61" t="s">
        <v>3</v>
      </c>
      <c r="L15" s="61" t="s">
        <v>3</v>
      </c>
      <c r="M15" s="61" t="s">
        <v>3</v>
      </c>
      <c r="N15" s="61" t="s">
        <v>3</v>
      </c>
      <c r="O15" s="61" t="s">
        <v>3</v>
      </c>
      <c r="P15" s="61" t="s">
        <v>3</v>
      </c>
      <c r="Q15" s="61" t="s">
        <v>3</v>
      </c>
      <c r="R15" s="61" t="s">
        <v>3</v>
      </c>
      <c r="S15" s="62" t="str">
        <f t="shared" si="6"/>
        <v>BIM</v>
      </c>
      <c r="T15" s="62" t="s">
        <v>119</v>
      </c>
      <c r="U15" s="63" t="str">
        <f t="shared" si="1"/>
        <v>Propriedade de objeto: tem_objeto</v>
      </c>
      <c r="V15" s="64" t="str">
        <f t="shared" si="2"/>
        <v>Valor xsd:string da Dataprop: objeto</v>
      </c>
    </row>
    <row r="16" spans="1:22" s="53" customFormat="1" ht="8.25" customHeight="1" x14ac:dyDescent="0.15">
      <c r="A16" s="54">
        <v>16</v>
      </c>
      <c r="B16" s="55" t="str">
        <f t="shared" si="4"/>
        <v>BIMProp</v>
      </c>
      <c r="C16" s="65" t="s">
        <v>136</v>
      </c>
      <c r="D16" s="65" t="s">
        <v>138</v>
      </c>
      <c r="E16" s="57" t="str">
        <f t="shared" si="5"/>
        <v>BIMData</v>
      </c>
      <c r="F16" s="70" t="str">
        <f t="shared" si="3"/>
        <v>d_conjunto</v>
      </c>
      <c r="G16" s="75" t="str">
        <f t="shared" si="0"/>
        <v>requisito</v>
      </c>
      <c r="H16" s="77" t="s">
        <v>0</v>
      </c>
      <c r="I16" s="60" t="s">
        <v>3</v>
      </c>
      <c r="J16" s="61" t="s">
        <v>3</v>
      </c>
      <c r="K16" s="61" t="s">
        <v>3</v>
      </c>
      <c r="L16" s="61" t="s">
        <v>3</v>
      </c>
      <c r="M16" s="61" t="s">
        <v>3</v>
      </c>
      <c r="N16" s="61" t="s">
        <v>3</v>
      </c>
      <c r="O16" s="61" t="s">
        <v>3</v>
      </c>
      <c r="P16" s="61" t="s">
        <v>3</v>
      </c>
      <c r="Q16" s="61" t="s">
        <v>3</v>
      </c>
      <c r="R16" s="61" t="s">
        <v>3</v>
      </c>
      <c r="S16" s="62" t="str">
        <f t="shared" si="6"/>
        <v>BIM</v>
      </c>
      <c r="T16" s="62" t="s">
        <v>119</v>
      </c>
      <c r="U16" s="63" t="str">
        <f t="shared" si="1"/>
        <v>Propriedade de objeto: tem_requisito</v>
      </c>
      <c r="V16" s="64" t="str">
        <f t="shared" si="2"/>
        <v>Valor xsd:string da Dataprop: requisito</v>
      </c>
    </row>
    <row r="17" spans="1:22" s="53" customFormat="1" ht="8.25" customHeight="1" x14ac:dyDescent="0.15">
      <c r="A17" s="54">
        <v>17</v>
      </c>
      <c r="B17" s="55" t="str">
        <f t="shared" si="4"/>
        <v>BIMProp</v>
      </c>
      <c r="C17" s="56" t="s">
        <v>98</v>
      </c>
      <c r="D17" s="56" t="s">
        <v>139</v>
      </c>
      <c r="E17" s="57" t="str">
        <f t="shared" si="5"/>
        <v>BIMData</v>
      </c>
      <c r="F17" s="58" t="str">
        <f t="shared" si="3"/>
        <v>d_objeto</v>
      </c>
      <c r="G17" s="66" t="str">
        <f t="shared" si="0"/>
        <v>origem</v>
      </c>
      <c r="H17" s="59" t="s">
        <v>0</v>
      </c>
      <c r="I17" s="60" t="s">
        <v>3</v>
      </c>
      <c r="J17" s="61" t="s">
        <v>3</v>
      </c>
      <c r="K17" s="61" t="s">
        <v>3</v>
      </c>
      <c r="L17" s="61" t="s">
        <v>3</v>
      </c>
      <c r="M17" s="61" t="s">
        <v>3</v>
      </c>
      <c r="N17" s="61" t="s">
        <v>3</v>
      </c>
      <c r="O17" s="61" t="s">
        <v>3</v>
      </c>
      <c r="P17" s="61" t="s">
        <v>3</v>
      </c>
      <c r="Q17" s="61" t="s">
        <v>3</v>
      </c>
      <c r="R17" s="61" t="s">
        <v>3</v>
      </c>
      <c r="S17" s="62" t="str">
        <f t="shared" si="6"/>
        <v>BIM</v>
      </c>
      <c r="T17" s="62" t="s">
        <v>119</v>
      </c>
      <c r="U17" s="63" t="str">
        <f t="shared" si="1"/>
        <v>Propriedade de objeto: de_origem</v>
      </c>
      <c r="V17" s="64" t="str">
        <f t="shared" si="2"/>
        <v>Valor xsd:string da Dataprop: origem</v>
      </c>
    </row>
    <row r="18" spans="1:22" s="53" customFormat="1" ht="8.25" customHeight="1" x14ac:dyDescent="0.15">
      <c r="A18" s="54">
        <v>18</v>
      </c>
      <c r="B18" s="55" t="str">
        <f t="shared" si="4"/>
        <v>BIMProp</v>
      </c>
      <c r="C18" s="72" t="s">
        <v>98</v>
      </c>
      <c r="D18" s="72" t="s">
        <v>140</v>
      </c>
      <c r="E18" s="57" t="str">
        <f t="shared" si="5"/>
        <v>BIMData</v>
      </c>
      <c r="F18" s="70" t="str">
        <f t="shared" si="3"/>
        <v>d_objeto</v>
      </c>
      <c r="G18" s="75" t="str">
        <f t="shared" si="0"/>
        <v>sistema</v>
      </c>
      <c r="H18" s="77" t="s">
        <v>0</v>
      </c>
      <c r="I18" s="60" t="s">
        <v>121</v>
      </c>
      <c r="J18" s="61" t="s">
        <v>121</v>
      </c>
      <c r="K18" s="61" t="s">
        <v>3</v>
      </c>
      <c r="L18" s="61" t="s">
        <v>3</v>
      </c>
      <c r="M18" s="61" t="s">
        <v>3</v>
      </c>
      <c r="N18" s="61" t="s">
        <v>3</v>
      </c>
      <c r="O18" s="61" t="s">
        <v>3</v>
      </c>
      <c r="P18" s="61" t="s">
        <v>3</v>
      </c>
      <c r="Q18" s="61" t="s">
        <v>3</v>
      </c>
      <c r="R18" s="61" t="s">
        <v>3</v>
      </c>
      <c r="S18" s="62" t="str">
        <f t="shared" si="6"/>
        <v>BIM</v>
      </c>
      <c r="T18" s="62" t="s">
        <v>119</v>
      </c>
      <c r="U18" s="63" t="str">
        <f t="shared" si="1"/>
        <v>Propriedade de objeto: do_sistema</v>
      </c>
      <c r="V18" s="64" t="str">
        <f t="shared" si="2"/>
        <v>Valor xsd:string da Dataprop: sistema</v>
      </c>
    </row>
    <row r="19" spans="1:22" s="53" customFormat="1" ht="8.25" customHeight="1" x14ac:dyDescent="0.15">
      <c r="A19" s="54">
        <v>19</v>
      </c>
      <c r="B19" s="55" t="str">
        <f t="shared" si="4"/>
        <v>BIMProp</v>
      </c>
      <c r="C19" s="72" t="s">
        <v>98</v>
      </c>
      <c r="D19" s="72" t="s">
        <v>141</v>
      </c>
      <c r="E19" s="57" t="str">
        <f t="shared" si="5"/>
        <v>BIMData</v>
      </c>
      <c r="F19" s="70" t="str">
        <f t="shared" si="3"/>
        <v>d_objeto</v>
      </c>
      <c r="G19" s="75" t="str">
        <f t="shared" si="0"/>
        <v>usuário</v>
      </c>
      <c r="H19" s="77" t="s">
        <v>0</v>
      </c>
      <c r="I19" s="60" t="s">
        <v>121</v>
      </c>
      <c r="J19" s="61" t="s">
        <v>121</v>
      </c>
      <c r="K19" s="61" t="s">
        <v>3</v>
      </c>
      <c r="L19" s="61" t="s">
        <v>3</v>
      </c>
      <c r="M19" s="61" t="s">
        <v>3</v>
      </c>
      <c r="N19" s="61" t="s">
        <v>3</v>
      </c>
      <c r="O19" s="61" t="s">
        <v>3</v>
      </c>
      <c r="P19" s="61" t="s">
        <v>3</v>
      </c>
      <c r="Q19" s="61" t="s">
        <v>3</v>
      </c>
      <c r="R19" s="61" t="s">
        <v>3</v>
      </c>
      <c r="S19" s="62" t="str">
        <f t="shared" si="6"/>
        <v>BIM</v>
      </c>
      <c r="T19" s="62" t="s">
        <v>119</v>
      </c>
      <c r="U19" s="63" t="str">
        <f t="shared" si="1"/>
        <v>Propriedade de objeto: do_usuário</v>
      </c>
      <c r="V19" s="64" t="str">
        <f t="shared" si="2"/>
        <v>Valor xsd:string da Dataprop: usuário</v>
      </c>
    </row>
    <row r="20" spans="1:22" s="53" customFormat="1" ht="8.25" customHeight="1" x14ac:dyDescent="0.15">
      <c r="A20" s="54">
        <v>20</v>
      </c>
      <c r="B20" s="55" t="str">
        <f t="shared" si="4"/>
        <v>BIMProp</v>
      </c>
      <c r="C20" s="72" t="s">
        <v>98</v>
      </c>
      <c r="D20" s="72" t="s">
        <v>142</v>
      </c>
      <c r="E20" s="57" t="str">
        <f t="shared" si="5"/>
        <v>BIMData</v>
      </c>
      <c r="F20" s="70" t="str">
        <f t="shared" si="3"/>
        <v>d_objeto</v>
      </c>
      <c r="G20" s="75" t="str">
        <f t="shared" si="0"/>
        <v>escritório</v>
      </c>
      <c r="H20" s="77" t="s">
        <v>0</v>
      </c>
      <c r="I20" s="60" t="s">
        <v>121</v>
      </c>
      <c r="J20" s="61" t="s">
        <v>121</v>
      </c>
      <c r="K20" s="61" t="s">
        <v>3</v>
      </c>
      <c r="L20" s="61" t="s">
        <v>3</v>
      </c>
      <c r="M20" s="61" t="s">
        <v>3</v>
      </c>
      <c r="N20" s="61" t="s">
        <v>3</v>
      </c>
      <c r="O20" s="61" t="s">
        <v>3</v>
      </c>
      <c r="P20" s="61" t="s">
        <v>3</v>
      </c>
      <c r="Q20" s="61" t="s">
        <v>3</v>
      </c>
      <c r="R20" s="61" t="s">
        <v>3</v>
      </c>
      <c r="S20" s="62" t="str">
        <f t="shared" si="6"/>
        <v>BIM</v>
      </c>
      <c r="T20" s="62" t="s">
        <v>119</v>
      </c>
      <c r="U20" s="63" t="str">
        <f t="shared" si="1"/>
        <v>Propriedade de objeto: do_escritório</v>
      </c>
      <c r="V20" s="64" t="str">
        <f t="shared" si="2"/>
        <v>Valor xsd:string da Dataprop: escritório</v>
      </c>
    </row>
    <row r="21" spans="1:22" s="53" customFormat="1" ht="8.25" customHeight="1" x14ac:dyDescent="0.15">
      <c r="A21" s="54">
        <v>21</v>
      </c>
      <c r="B21" s="55" t="str">
        <f t="shared" si="4"/>
        <v>BIMProp</v>
      </c>
      <c r="C21" s="72" t="s">
        <v>98</v>
      </c>
      <c r="D21" s="72" t="s">
        <v>143</v>
      </c>
      <c r="E21" s="57" t="str">
        <f t="shared" si="5"/>
        <v>BIMData</v>
      </c>
      <c r="F21" s="70" t="str">
        <f t="shared" si="3"/>
        <v>d_objeto</v>
      </c>
      <c r="G21" s="75" t="str">
        <f t="shared" si="0"/>
        <v>fornecedor</v>
      </c>
      <c r="H21" s="77" t="s">
        <v>0</v>
      </c>
      <c r="I21" s="60" t="s">
        <v>121</v>
      </c>
      <c r="J21" s="61" t="s">
        <v>121</v>
      </c>
      <c r="K21" s="61" t="s">
        <v>3</v>
      </c>
      <c r="L21" s="61" t="s">
        <v>3</v>
      </c>
      <c r="M21" s="61" t="s">
        <v>3</v>
      </c>
      <c r="N21" s="61" t="s">
        <v>3</v>
      </c>
      <c r="O21" s="61" t="s">
        <v>3</v>
      </c>
      <c r="P21" s="61" t="s">
        <v>3</v>
      </c>
      <c r="Q21" s="61" t="s">
        <v>3</v>
      </c>
      <c r="R21" s="61" t="s">
        <v>3</v>
      </c>
      <c r="S21" s="62" t="str">
        <f t="shared" si="6"/>
        <v>BIM</v>
      </c>
      <c r="T21" s="62" t="s">
        <v>119</v>
      </c>
      <c r="U21" s="63" t="str">
        <f t="shared" si="1"/>
        <v>Propriedade de objeto: de_fornecedor</v>
      </c>
      <c r="V21" s="64" t="str">
        <f t="shared" si="2"/>
        <v>Valor xsd:string da Dataprop: fornecedor</v>
      </c>
    </row>
    <row r="22" spans="1:22" s="53" customFormat="1" ht="8.25" customHeight="1" x14ac:dyDescent="0.15">
      <c r="A22" s="54">
        <v>22</v>
      </c>
      <c r="B22" s="55" t="str">
        <f t="shared" si="4"/>
        <v>BIMProp</v>
      </c>
      <c r="C22" s="72" t="s">
        <v>98</v>
      </c>
      <c r="D22" s="72" t="s">
        <v>144</v>
      </c>
      <c r="E22" s="57" t="str">
        <f t="shared" si="5"/>
        <v>BIMData</v>
      </c>
      <c r="F22" s="70" t="str">
        <f t="shared" si="3"/>
        <v>d_objeto</v>
      </c>
      <c r="G22" s="75" t="str">
        <f t="shared" si="0"/>
        <v>legislação</v>
      </c>
      <c r="H22" s="77" t="s">
        <v>0</v>
      </c>
      <c r="I22" s="60" t="s">
        <v>121</v>
      </c>
      <c r="J22" s="61" t="s">
        <v>121</v>
      </c>
      <c r="K22" s="61" t="s">
        <v>3</v>
      </c>
      <c r="L22" s="61" t="s">
        <v>3</v>
      </c>
      <c r="M22" s="61" t="s">
        <v>3</v>
      </c>
      <c r="N22" s="61" t="s">
        <v>3</v>
      </c>
      <c r="O22" s="61" t="s">
        <v>3</v>
      </c>
      <c r="P22" s="61" t="s">
        <v>3</v>
      </c>
      <c r="Q22" s="61" t="s">
        <v>3</v>
      </c>
      <c r="R22" s="61" t="s">
        <v>3</v>
      </c>
      <c r="S22" s="62" t="str">
        <f t="shared" si="6"/>
        <v>BIM</v>
      </c>
      <c r="T22" s="62" t="s">
        <v>119</v>
      </c>
      <c r="U22" s="63" t="str">
        <f t="shared" si="1"/>
        <v>Propriedade de objeto: de_legislação</v>
      </c>
      <c r="V22" s="64" t="str">
        <f t="shared" si="2"/>
        <v>Valor xsd:string da Dataprop: legislação</v>
      </c>
    </row>
    <row r="23" spans="1:22" ht="8.25" customHeight="1" x14ac:dyDescent="0.25">
      <c r="A23" s="54">
        <v>23</v>
      </c>
      <c r="B23" s="55" t="str">
        <f t="shared" si="4"/>
        <v>BIMProp</v>
      </c>
      <c r="C23" s="78" t="s">
        <v>63</v>
      </c>
      <c r="D23" s="79" t="s">
        <v>37</v>
      </c>
      <c r="E23" s="57" t="str">
        <f t="shared" si="5"/>
        <v>BIMData</v>
      </c>
      <c r="F23" s="58" t="str">
        <f t="shared" si="3"/>
        <v>d_abnt</v>
      </c>
      <c r="G23" s="35" t="str">
        <f t="shared" si="0"/>
        <v>norma</v>
      </c>
      <c r="H23" s="43" t="s">
        <v>0</v>
      </c>
      <c r="I23" s="44" t="s">
        <v>3</v>
      </c>
      <c r="J23" s="61" t="s">
        <v>3</v>
      </c>
      <c r="K23" s="61" t="s">
        <v>3</v>
      </c>
      <c r="L23" s="61" t="s">
        <v>3</v>
      </c>
      <c r="M23" s="61" t="s">
        <v>3</v>
      </c>
      <c r="N23" s="61" t="s">
        <v>3</v>
      </c>
      <c r="O23" s="61" t="s">
        <v>3</v>
      </c>
      <c r="P23" s="61" t="s">
        <v>3</v>
      </c>
      <c r="Q23" s="61" t="s">
        <v>3</v>
      </c>
      <c r="R23" s="61" t="s">
        <v>3</v>
      </c>
      <c r="S23" s="62" t="str">
        <f t="shared" si="6"/>
        <v>BIM</v>
      </c>
      <c r="T23" s="62" t="s">
        <v>119</v>
      </c>
      <c r="U23" s="33" t="str">
        <f t="shared" si="1"/>
        <v>Propriedade de objeto: tem_norma</v>
      </c>
      <c r="V23" s="34" t="str">
        <f t="shared" si="2"/>
        <v>Valor xsd:string da Dataprop: norma</v>
      </c>
    </row>
    <row r="24" spans="1:22" ht="8.25" customHeight="1" x14ac:dyDescent="0.25">
      <c r="A24" s="54">
        <v>24</v>
      </c>
      <c r="B24" s="55" t="str">
        <f t="shared" si="4"/>
        <v>BIMProp</v>
      </c>
      <c r="C24" s="72" t="str">
        <f>C23</f>
        <v>p_abnt</v>
      </c>
      <c r="D24" s="73" t="s">
        <v>38</v>
      </c>
      <c r="E24" s="57" t="str">
        <f t="shared" si="5"/>
        <v>BIMData</v>
      </c>
      <c r="F24" s="70" t="str">
        <f t="shared" si="3"/>
        <v>d_abnt</v>
      </c>
      <c r="G24" s="30" t="str">
        <f t="shared" si="0"/>
        <v>parte</v>
      </c>
      <c r="H24" s="31" t="s">
        <v>0</v>
      </c>
      <c r="I24" s="32" t="s">
        <v>3</v>
      </c>
      <c r="J24" s="61" t="s">
        <v>3</v>
      </c>
      <c r="K24" s="61" t="s">
        <v>3</v>
      </c>
      <c r="L24" s="61" t="s">
        <v>3</v>
      </c>
      <c r="M24" s="61" t="s">
        <v>3</v>
      </c>
      <c r="N24" s="61" t="s">
        <v>3</v>
      </c>
      <c r="O24" s="61" t="s">
        <v>3</v>
      </c>
      <c r="P24" s="61" t="s">
        <v>3</v>
      </c>
      <c r="Q24" s="61" t="s">
        <v>3</v>
      </c>
      <c r="R24" s="61" t="s">
        <v>3</v>
      </c>
      <c r="S24" s="62" t="str">
        <f t="shared" si="6"/>
        <v>BIM</v>
      </c>
      <c r="T24" s="62" t="s">
        <v>119</v>
      </c>
      <c r="U24" s="33" t="str">
        <f t="shared" si="1"/>
        <v>Propriedade de objeto: tem_parte</v>
      </c>
      <c r="V24" s="34" t="str">
        <f t="shared" si="2"/>
        <v>Valor xsd:string da Dataprop: parte</v>
      </c>
    </row>
    <row r="25" spans="1:22" ht="8.25" customHeight="1" x14ac:dyDescent="0.25">
      <c r="A25" s="54">
        <v>25</v>
      </c>
      <c r="B25" s="55" t="str">
        <f t="shared" si="4"/>
        <v>BIMProp</v>
      </c>
      <c r="C25" s="71" t="str">
        <f t="shared" ref="C25:C26" si="7">C24</f>
        <v>p_abnt</v>
      </c>
      <c r="D25" s="73" t="s">
        <v>64</v>
      </c>
      <c r="E25" s="57" t="str">
        <f t="shared" si="5"/>
        <v>BIMData</v>
      </c>
      <c r="F25" s="70" t="str">
        <f t="shared" si="3"/>
        <v>d_abnt</v>
      </c>
      <c r="G25" s="30" t="str">
        <f t="shared" si="0"/>
        <v>tema</v>
      </c>
      <c r="H25" s="31" t="s">
        <v>0</v>
      </c>
      <c r="I25" s="32" t="s">
        <v>3</v>
      </c>
      <c r="J25" s="61" t="s">
        <v>3</v>
      </c>
      <c r="K25" s="61" t="s">
        <v>3</v>
      </c>
      <c r="L25" s="61" t="s">
        <v>3</v>
      </c>
      <c r="M25" s="61" t="s">
        <v>3</v>
      </c>
      <c r="N25" s="61" t="s">
        <v>3</v>
      </c>
      <c r="O25" s="61" t="s">
        <v>3</v>
      </c>
      <c r="P25" s="61" t="s">
        <v>3</v>
      </c>
      <c r="Q25" s="61" t="s">
        <v>3</v>
      </c>
      <c r="R25" s="61" t="s">
        <v>3</v>
      </c>
      <c r="S25" s="62" t="str">
        <f t="shared" si="6"/>
        <v>BIM</v>
      </c>
      <c r="T25" s="62" t="s">
        <v>119</v>
      </c>
      <c r="U25" s="33" t="str">
        <f t="shared" si="1"/>
        <v>Propriedade de objeto: tem_tema</v>
      </c>
      <c r="V25" s="34" t="str">
        <f t="shared" si="2"/>
        <v>Valor xsd:string da Dataprop: tema</v>
      </c>
    </row>
    <row r="26" spans="1:22" ht="8.25" customHeight="1" x14ac:dyDescent="0.25">
      <c r="A26" s="54">
        <v>26</v>
      </c>
      <c r="B26" s="55" t="str">
        <f t="shared" si="4"/>
        <v>BIMProp</v>
      </c>
      <c r="C26" s="71" t="str">
        <f t="shared" si="7"/>
        <v>p_abnt</v>
      </c>
      <c r="D26" s="73" t="s">
        <v>39</v>
      </c>
      <c r="E26" s="57" t="str">
        <f t="shared" si="5"/>
        <v>BIMData</v>
      </c>
      <c r="F26" s="70" t="str">
        <f t="shared" si="3"/>
        <v>d_abnt</v>
      </c>
      <c r="G26" s="30" t="str">
        <f t="shared" si="0"/>
        <v>descrição</v>
      </c>
      <c r="H26" s="31" t="s">
        <v>0</v>
      </c>
      <c r="I26" s="32" t="s">
        <v>3</v>
      </c>
      <c r="J26" s="61" t="s">
        <v>3</v>
      </c>
      <c r="K26" s="61" t="s">
        <v>3</v>
      </c>
      <c r="L26" s="61" t="s">
        <v>3</v>
      </c>
      <c r="M26" s="61" t="s">
        <v>3</v>
      </c>
      <c r="N26" s="61" t="s">
        <v>3</v>
      </c>
      <c r="O26" s="61" t="s">
        <v>3</v>
      </c>
      <c r="P26" s="61" t="s">
        <v>3</v>
      </c>
      <c r="Q26" s="61" t="s">
        <v>3</v>
      </c>
      <c r="R26" s="61" t="s">
        <v>3</v>
      </c>
      <c r="S26" s="62" t="str">
        <f t="shared" si="6"/>
        <v>BIM</v>
      </c>
      <c r="T26" s="62" t="s">
        <v>119</v>
      </c>
      <c r="U26" s="33" t="str">
        <f t="shared" si="1"/>
        <v>Propriedade de objeto: tem_descrição</v>
      </c>
      <c r="V26" s="34" t="str">
        <f t="shared" si="2"/>
        <v>Valor xsd:string da Dataprop: descrição</v>
      </c>
    </row>
    <row r="27" spans="1:22" ht="8.25" customHeight="1" x14ac:dyDescent="0.25">
      <c r="A27" s="54">
        <v>27</v>
      </c>
      <c r="B27" s="55" t="str">
        <f t="shared" si="4"/>
        <v>BIMProp</v>
      </c>
      <c r="C27" s="78" t="s">
        <v>62</v>
      </c>
      <c r="D27" s="80" t="s">
        <v>33</v>
      </c>
      <c r="E27" s="57" t="str">
        <f t="shared" si="5"/>
        <v>BIMData</v>
      </c>
      <c r="F27" s="58" t="str">
        <f t="shared" si="3"/>
        <v>d_sus</v>
      </c>
      <c r="G27" s="35" t="str">
        <f t="shared" si="0"/>
        <v>ambiente</v>
      </c>
      <c r="H27" s="43" t="s">
        <v>0</v>
      </c>
      <c r="I27" s="44" t="s">
        <v>3</v>
      </c>
      <c r="J27" s="61" t="s">
        <v>3</v>
      </c>
      <c r="K27" s="61" t="s">
        <v>3</v>
      </c>
      <c r="L27" s="61" t="s">
        <v>3</v>
      </c>
      <c r="M27" s="61" t="s">
        <v>3</v>
      </c>
      <c r="N27" s="61" t="s">
        <v>3</v>
      </c>
      <c r="O27" s="61" t="s">
        <v>3</v>
      </c>
      <c r="P27" s="61" t="s">
        <v>3</v>
      </c>
      <c r="Q27" s="61" t="s">
        <v>3</v>
      </c>
      <c r="R27" s="61" t="s">
        <v>3</v>
      </c>
      <c r="S27" s="62" t="str">
        <f t="shared" si="6"/>
        <v>BIM</v>
      </c>
      <c r="T27" s="62" t="s">
        <v>119</v>
      </c>
      <c r="U27" s="33" t="str">
        <f t="shared" si="1"/>
        <v>Propriedade de objeto: tem_ambiente</v>
      </c>
      <c r="V27" s="34" t="str">
        <f t="shared" si="2"/>
        <v>Valor xsd:string da Dataprop: ambiente</v>
      </c>
    </row>
    <row r="28" spans="1:22" ht="8.25" customHeight="1" x14ac:dyDescent="0.25">
      <c r="A28" s="54">
        <v>28</v>
      </c>
      <c r="B28" s="55" t="str">
        <f t="shared" si="4"/>
        <v>BIMProp</v>
      </c>
      <c r="C28" s="71" t="str">
        <f t="shared" ref="C28:C31" si="8">C27</f>
        <v>p_sus</v>
      </c>
      <c r="D28" s="74" t="s">
        <v>34</v>
      </c>
      <c r="E28" s="57" t="str">
        <f t="shared" si="5"/>
        <v>BIMData</v>
      </c>
      <c r="F28" s="70" t="str">
        <f t="shared" si="3"/>
        <v>d_sus</v>
      </c>
      <c r="G28" s="30" t="str">
        <f t="shared" si="0"/>
        <v>equipamento</v>
      </c>
      <c r="H28" s="31" t="s">
        <v>0</v>
      </c>
      <c r="I28" s="32" t="s">
        <v>3</v>
      </c>
      <c r="J28" s="61" t="s">
        <v>3</v>
      </c>
      <c r="K28" s="61" t="s">
        <v>3</v>
      </c>
      <c r="L28" s="61" t="s">
        <v>3</v>
      </c>
      <c r="M28" s="61" t="s">
        <v>3</v>
      </c>
      <c r="N28" s="61" t="s">
        <v>3</v>
      </c>
      <c r="O28" s="61" t="s">
        <v>3</v>
      </c>
      <c r="P28" s="61" t="s">
        <v>3</v>
      </c>
      <c r="Q28" s="61" t="s">
        <v>3</v>
      </c>
      <c r="R28" s="61" t="s">
        <v>3</v>
      </c>
      <c r="S28" s="62" t="str">
        <f t="shared" si="6"/>
        <v>BIM</v>
      </c>
      <c r="T28" s="62" t="s">
        <v>119</v>
      </c>
      <c r="U28" s="33" t="str">
        <f t="shared" si="1"/>
        <v>Propriedade de objeto: tem_equipamento</v>
      </c>
      <c r="V28" s="34" t="str">
        <f t="shared" si="2"/>
        <v>Valor xsd:string da Dataprop: equipamento</v>
      </c>
    </row>
    <row r="29" spans="1:22" ht="8.25" customHeight="1" x14ac:dyDescent="0.25">
      <c r="A29" s="54">
        <v>29</v>
      </c>
      <c r="B29" s="55" t="str">
        <f t="shared" si="4"/>
        <v>BIMProp</v>
      </c>
      <c r="C29" s="71" t="str">
        <f t="shared" si="8"/>
        <v>p_sus</v>
      </c>
      <c r="D29" s="74" t="s">
        <v>99</v>
      </c>
      <c r="E29" s="57" t="str">
        <f t="shared" si="5"/>
        <v>BIMData</v>
      </c>
      <c r="F29" s="70" t="str">
        <f t="shared" si="3"/>
        <v>d_sus</v>
      </c>
      <c r="G29" s="30" t="str">
        <f t="shared" si="0"/>
        <v>unidade_funcional</v>
      </c>
      <c r="H29" s="31" t="s">
        <v>0</v>
      </c>
      <c r="I29" s="32" t="s">
        <v>3</v>
      </c>
      <c r="J29" s="61" t="s">
        <v>3</v>
      </c>
      <c r="K29" s="61" t="s">
        <v>3</v>
      </c>
      <c r="L29" s="61" t="s">
        <v>3</v>
      </c>
      <c r="M29" s="61" t="s">
        <v>3</v>
      </c>
      <c r="N29" s="61" t="s">
        <v>3</v>
      </c>
      <c r="O29" s="61" t="s">
        <v>3</v>
      </c>
      <c r="P29" s="61" t="s">
        <v>3</v>
      </c>
      <c r="Q29" s="61" t="s">
        <v>3</v>
      </c>
      <c r="R29" s="61" t="s">
        <v>3</v>
      </c>
      <c r="S29" s="62" t="str">
        <f t="shared" si="6"/>
        <v>BIM</v>
      </c>
      <c r="T29" s="62" t="s">
        <v>119</v>
      </c>
      <c r="U29" s="33" t="str">
        <f t="shared" si="1"/>
        <v>Propriedade de objeto: tem_unidade_funcional</v>
      </c>
      <c r="V29" s="34" t="str">
        <f t="shared" si="2"/>
        <v>Valor xsd:string da Dataprop: unidade_funcional</v>
      </c>
    </row>
    <row r="30" spans="1:22" ht="8.25" customHeight="1" x14ac:dyDescent="0.25">
      <c r="A30" s="54">
        <v>30</v>
      </c>
      <c r="B30" s="55" t="str">
        <f t="shared" si="4"/>
        <v>BIMProp</v>
      </c>
      <c r="C30" s="71" t="str">
        <f t="shared" si="8"/>
        <v>p_sus</v>
      </c>
      <c r="D30" s="74" t="s">
        <v>35</v>
      </c>
      <c r="E30" s="57" t="str">
        <f t="shared" si="5"/>
        <v>BIMData</v>
      </c>
      <c r="F30" s="70" t="str">
        <f t="shared" si="3"/>
        <v>d_sus</v>
      </c>
      <c r="G30" s="30" t="str">
        <f t="shared" si="0"/>
        <v>volume</v>
      </c>
      <c r="H30" s="31" t="s">
        <v>0</v>
      </c>
      <c r="I30" s="32" t="s">
        <v>3</v>
      </c>
      <c r="J30" s="61" t="s">
        <v>3</v>
      </c>
      <c r="K30" s="61" t="s">
        <v>3</v>
      </c>
      <c r="L30" s="61" t="s">
        <v>3</v>
      </c>
      <c r="M30" s="61" t="s">
        <v>3</v>
      </c>
      <c r="N30" s="61" t="s">
        <v>3</v>
      </c>
      <c r="O30" s="61" t="s">
        <v>3</v>
      </c>
      <c r="P30" s="61" t="s">
        <v>3</v>
      </c>
      <c r="Q30" s="61" t="s">
        <v>3</v>
      </c>
      <c r="R30" s="61" t="s">
        <v>3</v>
      </c>
      <c r="S30" s="62" t="str">
        <f t="shared" si="6"/>
        <v>BIM</v>
      </c>
      <c r="T30" s="62" t="s">
        <v>119</v>
      </c>
      <c r="U30" s="33" t="str">
        <f t="shared" si="1"/>
        <v>Propriedade de objeto: tem_volume</v>
      </c>
      <c r="V30" s="34" t="str">
        <f t="shared" si="2"/>
        <v>Valor xsd:string da Dataprop: volume</v>
      </c>
    </row>
    <row r="31" spans="1:22" ht="8.25" customHeight="1" x14ac:dyDescent="0.25">
      <c r="A31" s="54">
        <v>31</v>
      </c>
      <c r="B31" s="55" t="str">
        <f t="shared" si="4"/>
        <v>BIMProp</v>
      </c>
      <c r="C31" s="71" t="str">
        <f t="shared" si="8"/>
        <v>p_sus</v>
      </c>
      <c r="D31" s="74" t="s">
        <v>36</v>
      </c>
      <c r="E31" s="57" t="str">
        <f t="shared" si="5"/>
        <v>BIMData</v>
      </c>
      <c r="F31" s="70" t="str">
        <f t="shared" si="3"/>
        <v>d_sus</v>
      </c>
      <c r="G31" s="30" t="str">
        <f t="shared" si="0"/>
        <v>setor</v>
      </c>
      <c r="H31" s="31" t="s">
        <v>0</v>
      </c>
      <c r="I31" s="32" t="s">
        <v>3</v>
      </c>
      <c r="J31" s="61" t="s">
        <v>3</v>
      </c>
      <c r="K31" s="61" t="s">
        <v>3</v>
      </c>
      <c r="L31" s="61" t="s">
        <v>3</v>
      </c>
      <c r="M31" s="61" t="s">
        <v>3</v>
      </c>
      <c r="N31" s="61" t="s">
        <v>3</v>
      </c>
      <c r="O31" s="61" t="s">
        <v>3</v>
      </c>
      <c r="P31" s="61" t="s">
        <v>3</v>
      </c>
      <c r="Q31" s="61" t="s">
        <v>3</v>
      </c>
      <c r="R31" s="61" t="s">
        <v>3</v>
      </c>
      <c r="S31" s="62" t="str">
        <f t="shared" si="6"/>
        <v>BIM</v>
      </c>
      <c r="T31" s="62" t="s">
        <v>119</v>
      </c>
      <c r="U31" s="33" t="str">
        <f t="shared" si="1"/>
        <v>Propriedade de objeto: tem_setor</v>
      </c>
      <c r="V31" s="34" t="str">
        <f t="shared" si="2"/>
        <v>Valor xsd:string da Dataprop: setor</v>
      </c>
    </row>
  </sheetData>
  <phoneticPr fontId="1" type="noConversion"/>
  <conditionalFormatting sqref="C24">
    <cfRule type="cellIs" dxfId="16" priority="2" operator="equal">
      <formula>"null"</formula>
    </cfRule>
  </conditionalFormatting>
  <conditionalFormatting sqref="C2:D22">
    <cfRule type="cellIs" dxfId="15" priority="6" operator="equal">
      <formula>"null"</formula>
    </cfRule>
  </conditionalFormatting>
  <conditionalFormatting sqref="D1:D22">
    <cfRule type="duplicateValues" dxfId="14" priority="7"/>
  </conditionalFormatting>
  <conditionalFormatting sqref="G1:G22">
    <cfRule type="duplicateValues" dxfId="13" priority="8"/>
  </conditionalFormatting>
  <conditionalFormatting sqref="G23:G1048576">
    <cfRule type="duplicateValues" dxfId="12" priority="13"/>
  </conditionalFormatting>
  <conditionalFormatting sqref="G2:H22 E2:E31">
    <cfRule type="cellIs" dxfId="11" priority="9" operator="equal">
      <formula>"null"</formula>
    </cfRule>
  </conditionalFormatting>
  <conditionalFormatting sqref="G23:H31">
    <cfRule type="cellIs" dxfId="10" priority="3" operator="equal">
      <formula>"null"</formula>
    </cfRule>
  </conditionalFormatting>
  <conditionalFormatting sqref="G32:O1048576 H23:H31">
    <cfRule type="cellIs" dxfId="9" priority="51" operator="equal">
      <formula>"null"</formula>
    </cfRule>
  </conditionalFormatting>
  <conditionalFormatting sqref="H2:R22">
    <cfRule type="cellIs" dxfId="8" priority="5" operator="equal">
      <formula>"null"</formula>
    </cfRule>
  </conditionalFormatting>
  <conditionalFormatting sqref="J1:R1">
    <cfRule type="cellIs" dxfId="7" priority="10" operator="equal">
      <formula>"null"</formula>
    </cfRule>
  </conditionalFormatting>
  <conditionalFormatting sqref="J23:R31">
    <cfRule type="cellIs" dxfId="6" priority="1" operator="equal">
      <formula>"null"</formula>
    </cfRule>
  </conditionalFormatting>
  <conditionalFormatting sqref="Q32:Q1048576">
    <cfRule type="cellIs" dxfId="5" priority="49" operator="equal">
      <formula>"null"</formula>
    </cfRule>
  </conditionalFormatting>
  <conditionalFormatting sqref="R14:R31">
    <cfRule type="cellIs" dxfId="4" priority="11" operator="equal">
      <formula>"null"</formula>
    </cfRule>
  </conditionalFormatting>
  <conditionalFormatting sqref="T1">
    <cfRule type="cellIs" dxfId="3" priority="12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T7" sqref="T7"/>
    </sheetView>
  </sheetViews>
  <sheetFormatPr defaultColWidth="5.42578125" defaultRowHeight="7.9" customHeight="1" x14ac:dyDescent="0.15"/>
  <cols>
    <col min="1" max="1" width="2.5703125" style="27" bestFit="1" customWidth="1"/>
    <col min="2" max="4" width="6" style="28" customWidth="1"/>
    <col min="5" max="10" width="4.7109375" style="28" bestFit="1" customWidth="1"/>
    <col min="11" max="11" width="4.7109375" style="26" bestFit="1" customWidth="1"/>
    <col min="12" max="12" width="4.42578125" style="26" bestFit="1" customWidth="1"/>
    <col min="13" max="20" width="4.7109375" style="26" bestFit="1" customWidth="1"/>
    <col min="21" max="21" width="4" style="26" bestFit="1" customWidth="1"/>
    <col min="22" max="16384" width="5.42578125" style="26"/>
  </cols>
  <sheetData>
    <row r="1" spans="1:21" s="23" customFormat="1" ht="26.25" customHeight="1" x14ac:dyDescent="0.15">
      <c r="A1" s="20" t="s">
        <v>16</v>
      </c>
      <c r="B1" s="21" t="s">
        <v>24</v>
      </c>
      <c r="C1" s="21" t="s">
        <v>25</v>
      </c>
      <c r="D1" s="21" t="s">
        <v>26</v>
      </c>
      <c r="E1" s="21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J1" s="21" t="s">
        <v>32</v>
      </c>
      <c r="K1" s="21" t="s">
        <v>4</v>
      </c>
      <c r="L1" s="21" t="s">
        <v>5</v>
      </c>
      <c r="M1" s="21" t="s">
        <v>6</v>
      </c>
      <c r="N1" s="21" t="s">
        <v>7</v>
      </c>
      <c r="O1" s="21" t="s">
        <v>8</v>
      </c>
      <c r="P1" s="21" t="s">
        <v>9</v>
      </c>
      <c r="Q1" s="21" t="s">
        <v>10</v>
      </c>
      <c r="R1" s="21" t="s">
        <v>11</v>
      </c>
      <c r="S1" s="21" t="s">
        <v>12</v>
      </c>
      <c r="T1" s="21" t="s">
        <v>13</v>
      </c>
      <c r="U1" s="22" t="s">
        <v>14</v>
      </c>
    </row>
    <row r="2" spans="1:21" ht="9.75" customHeight="1" x14ac:dyDescent="0.15">
      <c r="A2" s="24">
        <v>2</v>
      </c>
      <c r="B2" s="6" t="s">
        <v>3</v>
      </c>
      <c r="C2" s="6" t="s">
        <v>3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25" t="s">
        <v>3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47" t="s">
        <v>88</v>
      </c>
      <c r="B1" s="49" t="s">
        <v>108</v>
      </c>
      <c r="C1" s="49" t="s">
        <v>109</v>
      </c>
      <c r="D1" s="49" t="s">
        <v>110</v>
      </c>
      <c r="E1" s="49" t="s">
        <v>111</v>
      </c>
      <c r="F1" s="49" t="s">
        <v>112</v>
      </c>
      <c r="G1" s="49" t="s">
        <v>113</v>
      </c>
      <c r="H1" s="49" t="s">
        <v>114</v>
      </c>
    </row>
    <row r="2" spans="1:8" ht="13.5" customHeight="1" x14ac:dyDescent="0.25">
      <c r="A2" s="47" t="s">
        <v>16</v>
      </c>
      <c r="B2" s="10" t="s">
        <v>83</v>
      </c>
      <c r="C2" s="10" t="s">
        <v>115</v>
      </c>
      <c r="D2" s="10" t="s">
        <v>86</v>
      </c>
      <c r="E2" s="10" t="s">
        <v>85</v>
      </c>
      <c r="F2" s="10" t="s">
        <v>82</v>
      </c>
      <c r="G2" s="10" t="s">
        <v>116</v>
      </c>
      <c r="H2" s="10" t="s">
        <v>117</v>
      </c>
    </row>
  </sheetData>
  <conditionalFormatting sqref="B1:H1 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3" sqref="C3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45">
        <v>1</v>
      </c>
      <c r="B1" s="46" t="s">
        <v>106</v>
      </c>
      <c r="C1" s="46" t="s">
        <v>107</v>
      </c>
    </row>
    <row r="2" spans="1:3" x14ac:dyDescent="0.25">
      <c r="A2" s="47">
        <v>2</v>
      </c>
      <c r="B2" s="48" t="s">
        <v>3</v>
      </c>
      <c r="C2" s="48" t="s">
        <v>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Classes</vt:lpstr>
      <vt:lpstr>Proprie</vt:lpstr>
      <vt:lpstr>Disjunt</vt:lpstr>
      <vt:lpstr>Anotar</vt:lpstr>
      <vt:lpstr>Interop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2025-02-15T11:31:40Z</dcterms:modified>
</cp:coreProperties>
</file>