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VEIC\"/>
    </mc:Choice>
  </mc:AlternateContent>
  <xr:revisionPtr revIDLastSave="0" documentId="13_ncr:1_{F05007C8-CFDE-4FD9-87CD-C502B4C6F1D0}" xr6:coauthVersionLast="47" xr6:coauthVersionMax="47" xr10:uidLastSave="{00000000-0000-0000-0000-000000000000}"/>
  <bookViews>
    <workbookView xWindow="-108" yWindow="-108" windowWidth="23256" windowHeight="12720" tabRatio="587" activeTab="1" xr2:uid="{6AA21774-678E-47D1-B8DD-6444A2CEB00E}"/>
  </bookViews>
  <sheets>
    <sheet name="Projeto" sheetId="26" r:id="rId1"/>
    <sheet name="Classes" sheetId="31" r:id="rId2"/>
    <sheet name="Disjunt" sheetId="3" r:id="rId3"/>
    <sheet name="Interop" sheetId="27" r:id="rId4"/>
    <sheet name="FatosIn" sheetId="3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80" i="31" l="1"/>
  <c r="V80" i="31"/>
  <c r="U80" i="31"/>
  <c r="T80" i="31"/>
  <c r="S80" i="31"/>
  <c r="O80" i="31"/>
  <c r="N80" i="31"/>
  <c r="M80" i="31"/>
  <c r="L80" i="31"/>
  <c r="W79" i="31"/>
  <c r="V79" i="31"/>
  <c r="U79" i="31"/>
  <c r="T79" i="31"/>
  <c r="S79" i="31"/>
  <c r="O79" i="31"/>
  <c r="N79" i="31"/>
  <c r="M79" i="31"/>
  <c r="L79" i="31"/>
  <c r="W104" i="31"/>
  <c r="V104" i="31"/>
  <c r="U104" i="31"/>
  <c r="T104" i="31"/>
  <c r="S104" i="31"/>
  <c r="O104" i="31"/>
  <c r="N104" i="31"/>
  <c r="M104" i="31"/>
  <c r="L104" i="31"/>
  <c r="W97" i="31"/>
  <c r="V97" i="31"/>
  <c r="U97" i="31"/>
  <c r="T97" i="31"/>
  <c r="S97" i="31"/>
  <c r="O97" i="31"/>
  <c r="N97" i="31"/>
  <c r="M97" i="31"/>
  <c r="L97" i="31"/>
  <c r="W96" i="31"/>
  <c r="V96" i="31"/>
  <c r="U96" i="31"/>
  <c r="T96" i="31"/>
  <c r="S96" i="31"/>
  <c r="O96" i="31"/>
  <c r="N96" i="31"/>
  <c r="M96" i="31"/>
  <c r="L96" i="31"/>
  <c r="W95" i="31"/>
  <c r="V95" i="31"/>
  <c r="U95" i="31"/>
  <c r="T95" i="31"/>
  <c r="S95" i="31"/>
  <c r="O95" i="31"/>
  <c r="N95" i="31"/>
  <c r="M95" i="31"/>
  <c r="L95" i="31"/>
  <c r="W94" i="31"/>
  <c r="V94" i="31"/>
  <c r="U94" i="31"/>
  <c r="T94" i="31"/>
  <c r="S94" i="31"/>
  <c r="O94" i="31"/>
  <c r="N94" i="31"/>
  <c r="M94" i="31"/>
  <c r="L94" i="31"/>
  <c r="W93" i="31"/>
  <c r="V93" i="31"/>
  <c r="U93" i="31"/>
  <c r="T93" i="31"/>
  <c r="S93" i="31"/>
  <c r="O93" i="31"/>
  <c r="N93" i="31"/>
  <c r="M93" i="31"/>
  <c r="L93" i="31"/>
  <c r="W92" i="31"/>
  <c r="V92" i="31"/>
  <c r="U92" i="31"/>
  <c r="T92" i="31"/>
  <c r="S92" i="31"/>
  <c r="O92" i="31"/>
  <c r="N92" i="31"/>
  <c r="M92" i="31"/>
  <c r="L92" i="31"/>
  <c r="W91" i="31"/>
  <c r="V91" i="31"/>
  <c r="U91" i="31"/>
  <c r="T91" i="31"/>
  <c r="S91" i="31"/>
  <c r="O91" i="31"/>
  <c r="N91" i="31"/>
  <c r="M91" i="31"/>
  <c r="L91" i="31"/>
  <c r="W90" i="31"/>
  <c r="V90" i="31"/>
  <c r="U90" i="31"/>
  <c r="T90" i="31"/>
  <c r="S90" i="31"/>
  <c r="O90" i="31"/>
  <c r="N90" i="31"/>
  <c r="M90" i="31"/>
  <c r="L90" i="31"/>
  <c r="W89" i="31"/>
  <c r="V89" i="31"/>
  <c r="U89" i="31"/>
  <c r="T89" i="31"/>
  <c r="S89" i="31"/>
  <c r="O89" i="31"/>
  <c r="N89" i="31"/>
  <c r="M89" i="31"/>
  <c r="L89" i="31"/>
  <c r="W88" i="31"/>
  <c r="V88" i="31"/>
  <c r="U88" i="31"/>
  <c r="T88" i="31"/>
  <c r="S88" i="31"/>
  <c r="O88" i="31"/>
  <c r="N88" i="31"/>
  <c r="M88" i="31"/>
  <c r="L88" i="31"/>
  <c r="W4" i="31"/>
  <c r="W5" i="31"/>
  <c r="W6" i="31"/>
  <c r="W7" i="31"/>
  <c r="W8" i="31"/>
  <c r="W9" i="31"/>
  <c r="W10" i="31"/>
  <c r="W11" i="31"/>
  <c r="W12" i="31"/>
  <c r="W13" i="31"/>
  <c r="W14" i="31"/>
  <c r="W15" i="31"/>
  <c r="W16" i="31"/>
  <c r="W17" i="31"/>
  <c r="W18" i="31"/>
  <c r="W19" i="31"/>
  <c r="W20" i="31"/>
  <c r="W21" i="31"/>
  <c r="W22" i="31"/>
  <c r="W23" i="31"/>
  <c r="W24" i="31"/>
  <c r="W25" i="31"/>
  <c r="W26" i="31"/>
  <c r="W27" i="31"/>
  <c r="W28" i="31"/>
  <c r="W29" i="31"/>
  <c r="W30" i="31"/>
  <c r="W31" i="31"/>
  <c r="W32" i="31"/>
  <c r="W33" i="31"/>
  <c r="W34" i="31"/>
  <c r="W35" i="31"/>
  <c r="W36" i="31"/>
  <c r="W37" i="31"/>
  <c r="W38" i="31"/>
  <c r="W39" i="31"/>
  <c r="W40" i="31"/>
  <c r="W41" i="31"/>
  <c r="W42" i="31"/>
  <c r="W43" i="31"/>
  <c r="W44" i="31"/>
  <c r="W45" i="31"/>
  <c r="W46" i="31"/>
  <c r="W47" i="31"/>
  <c r="W48" i="31"/>
  <c r="W49" i="31"/>
  <c r="W50" i="31"/>
  <c r="W51" i="31"/>
  <c r="W52" i="31"/>
  <c r="W53" i="31"/>
  <c r="W54" i="31"/>
  <c r="W55" i="31"/>
  <c r="W56" i="31"/>
  <c r="W57" i="31"/>
  <c r="W58" i="31"/>
  <c r="W59" i="31"/>
  <c r="W60" i="31"/>
  <c r="W61" i="31"/>
  <c r="W62" i="31"/>
  <c r="W63" i="31"/>
  <c r="W64" i="31"/>
  <c r="W65" i="31"/>
  <c r="W66" i="31"/>
  <c r="W67" i="31"/>
  <c r="W68" i="31"/>
  <c r="W69" i="31"/>
  <c r="W70" i="31"/>
  <c r="W71" i="31"/>
  <c r="W72" i="31"/>
  <c r="W73" i="31"/>
  <c r="W74" i="31"/>
  <c r="W75" i="31"/>
  <c r="W76" i="31"/>
  <c r="W77" i="31"/>
  <c r="W78" i="31"/>
  <c r="W81" i="31"/>
  <c r="W82" i="31"/>
  <c r="W83" i="31"/>
  <c r="W84" i="31"/>
  <c r="W85" i="31"/>
  <c r="W86" i="31"/>
  <c r="W87" i="31"/>
  <c r="W98" i="31"/>
  <c r="W99" i="31"/>
  <c r="W100" i="31"/>
  <c r="W101" i="31"/>
  <c r="W102" i="31"/>
  <c r="W103" i="31"/>
  <c r="V72" i="31"/>
  <c r="U72" i="31"/>
  <c r="T72" i="31"/>
  <c r="S72" i="31"/>
  <c r="O72" i="31"/>
  <c r="N72" i="31"/>
  <c r="M72" i="31"/>
  <c r="L72" i="31"/>
  <c r="V71" i="31"/>
  <c r="U71" i="31"/>
  <c r="T71" i="31"/>
  <c r="S71" i="31"/>
  <c r="O71" i="31"/>
  <c r="N71" i="31"/>
  <c r="M71" i="31"/>
  <c r="L71" i="31"/>
  <c r="V73" i="31"/>
  <c r="U73" i="31"/>
  <c r="T73" i="31"/>
  <c r="S73" i="31"/>
  <c r="O73" i="31"/>
  <c r="N73" i="31"/>
  <c r="M73" i="31"/>
  <c r="L73" i="31"/>
  <c r="V74" i="31"/>
  <c r="U74" i="31"/>
  <c r="T74" i="31"/>
  <c r="S74" i="31"/>
  <c r="O74" i="31"/>
  <c r="N74" i="31"/>
  <c r="M74" i="31"/>
  <c r="L74" i="31"/>
  <c r="V70" i="31"/>
  <c r="U70" i="31"/>
  <c r="T70" i="31"/>
  <c r="S70" i="31"/>
  <c r="O70" i="31"/>
  <c r="N70" i="31"/>
  <c r="M70" i="31"/>
  <c r="L70" i="31"/>
  <c r="V99" i="31"/>
  <c r="U99" i="31"/>
  <c r="T99" i="31"/>
  <c r="S99" i="31"/>
  <c r="O99" i="31"/>
  <c r="N99" i="31"/>
  <c r="M99" i="31"/>
  <c r="L99" i="31"/>
  <c r="V101" i="31"/>
  <c r="U101" i="31"/>
  <c r="T101" i="31"/>
  <c r="S101" i="31"/>
  <c r="O101" i="31"/>
  <c r="N101" i="31"/>
  <c r="M101" i="31"/>
  <c r="L101" i="31"/>
  <c r="V103" i="31"/>
  <c r="U103" i="31"/>
  <c r="T103" i="31"/>
  <c r="S103" i="31"/>
  <c r="O103" i="31"/>
  <c r="N103" i="31"/>
  <c r="M103" i="31"/>
  <c r="L103" i="31"/>
  <c r="L98" i="31"/>
  <c r="M98" i="31"/>
  <c r="N98" i="31"/>
  <c r="O98" i="31"/>
  <c r="L100" i="31"/>
  <c r="M100" i="31"/>
  <c r="N100" i="31"/>
  <c r="O100" i="31"/>
  <c r="L102" i="31"/>
  <c r="M102" i="31"/>
  <c r="N102" i="31"/>
  <c r="O102" i="31"/>
  <c r="S98" i="31"/>
  <c r="T98" i="31"/>
  <c r="U98" i="31"/>
  <c r="V98" i="31"/>
  <c r="S100" i="31"/>
  <c r="T100" i="31"/>
  <c r="U100" i="31"/>
  <c r="V100" i="31"/>
  <c r="S102" i="31"/>
  <c r="T102" i="31"/>
  <c r="U102" i="31"/>
  <c r="V102" i="31"/>
  <c r="S83" i="31"/>
  <c r="T83" i="31"/>
  <c r="U83" i="31"/>
  <c r="V83" i="31"/>
  <c r="S84" i="31"/>
  <c r="T84" i="31"/>
  <c r="U84" i="31"/>
  <c r="V84" i="31"/>
  <c r="S85" i="31"/>
  <c r="T85" i="31"/>
  <c r="U85" i="31"/>
  <c r="V85" i="31"/>
  <c r="S86" i="31"/>
  <c r="T86" i="31"/>
  <c r="U86" i="31"/>
  <c r="V86" i="31"/>
  <c r="S87" i="31"/>
  <c r="T87" i="31"/>
  <c r="U87" i="31"/>
  <c r="V87" i="31"/>
  <c r="V82" i="31"/>
  <c r="U82" i="31"/>
  <c r="T82" i="31"/>
  <c r="S82" i="31"/>
  <c r="O83" i="31"/>
  <c r="O84" i="31"/>
  <c r="O85" i="31"/>
  <c r="O86" i="31"/>
  <c r="O87" i="31"/>
  <c r="O82" i="31"/>
  <c r="O75" i="31"/>
  <c r="O76" i="31"/>
  <c r="O77" i="31"/>
  <c r="O78" i="31"/>
  <c r="O81" i="31"/>
  <c r="L83" i="31"/>
  <c r="M83" i="31"/>
  <c r="N83" i="31"/>
  <c r="L84" i="31"/>
  <c r="M84" i="31"/>
  <c r="N84" i="31"/>
  <c r="L85" i="31"/>
  <c r="M85" i="31"/>
  <c r="N85" i="31"/>
  <c r="L86" i="31"/>
  <c r="M86" i="31"/>
  <c r="N86" i="31"/>
  <c r="L87" i="31"/>
  <c r="M87" i="31"/>
  <c r="N87" i="31"/>
  <c r="N82" i="31"/>
  <c r="M82" i="31"/>
  <c r="L82" i="31"/>
  <c r="V81" i="31"/>
  <c r="U81" i="31"/>
  <c r="T81" i="31"/>
  <c r="S81" i="31"/>
  <c r="N81" i="31"/>
  <c r="M81" i="31"/>
  <c r="L81" i="31"/>
  <c r="V78" i="31"/>
  <c r="U78" i="31"/>
  <c r="T78" i="31"/>
  <c r="S78" i="31"/>
  <c r="N78" i="31"/>
  <c r="M78" i="31"/>
  <c r="L78" i="31"/>
  <c r="V77" i="31"/>
  <c r="U77" i="31"/>
  <c r="T77" i="31"/>
  <c r="S77" i="31"/>
  <c r="N77" i="31"/>
  <c r="M77" i="31"/>
  <c r="L77" i="31"/>
  <c r="V76" i="31"/>
  <c r="U76" i="31"/>
  <c r="T76" i="31"/>
  <c r="S76" i="31"/>
  <c r="N76" i="31"/>
  <c r="M76" i="31"/>
  <c r="L76" i="31"/>
  <c r="V75" i="31"/>
  <c r="U75" i="31"/>
  <c r="T75" i="31"/>
  <c r="S75" i="31"/>
  <c r="N75" i="31"/>
  <c r="M75" i="31"/>
  <c r="L75" i="31"/>
  <c r="V44" i="31" l="1"/>
  <c r="U44" i="31"/>
  <c r="T44" i="31"/>
  <c r="S44" i="31"/>
  <c r="O44" i="31"/>
  <c r="N44" i="31"/>
  <c r="M44" i="31"/>
  <c r="L44" i="31"/>
  <c r="V12" i="31"/>
  <c r="U12" i="31"/>
  <c r="T12" i="31"/>
  <c r="S12" i="31"/>
  <c r="O12" i="31"/>
  <c r="N12" i="31"/>
  <c r="M12" i="31"/>
  <c r="L12" i="31"/>
  <c r="V39" i="31"/>
  <c r="U39" i="31"/>
  <c r="T39" i="31"/>
  <c r="S39" i="31"/>
  <c r="O39" i="31"/>
  <c r="N39" i="31"/>
  <c r="M39" i="31"/>
  <c r="L39" i="31"/>
  <c r="V11" i="31" l="1"/>
  <c r="U11" i="31"/>
  <c r="T11" i="31"/>
  <c r="S11" i="31"/>
  <c r="O11" i="31"/>
  <c r="N11" i="31"/>
  <c r="M11" i="31"/>
  <c r="L11" i="31"/>
  <c r="V10" i="31"/>
  <c r="U10" i="31"/>
  <c r="T10" i="31"/>
  <c r="S10" i="31"/>
  <c r="O10" i="31"/>
  <c r="N10" i="31"/>
  <c r="M10" i="31"/>
  <c r="L10" i="31"/>
  <c r="V8" i="31"/>
  <c r="U8" i="31"/>
  <c r="T8" i="31"/>
  <c r="S8" i="31"/>
  <c r="O8" i="31"/>
  <c r="N8" i="31"/>
  <c r="M8" i="31"/>
  <c r="L8" i="31"/>
  <c r="V7" i="31"/>
  <c r="U7" i="31"/>
  <c r="T7" i="31"/>
  <c r="S7" i="31"/>
  <c r="O7" i="31"/>
  <c r="N7" i="31"/>
  <c r="M7" i="31"/>
  <c r="L7" i="31"/>
  <c r="V6" i="31"/>
  <c r="U6" i="31"/>
  <c r="T6" i="31"/>
  <c r="S6" i="31"/>
  <c r="O6" i="31"/>
  <c r="N6" i="31"/>
  <c r="M6" i="31"/>
  <c r="L6" i="31"/>
  <c r="V16" i="31"/>
  <c r="U16" i="31"/>
  <c r="T16" i="31"/>
  <c r="S16" i="31"/>
  <c r="O16" i="31"/>
  <c r="N16" i="31"/>
  <c r="M16" i="31"/>
  <c r="L16" i="31"/>
  <c r="W3" i="31"/>
  <c r="W2" i="31"/>
  <c r="V45" i="31" l="1"/>
  <c r="U45" i="31"/>
  <c r="T45" i="31"/>
  <c r="S45" i="31"/>
  <c r="O45" i="31"/>
  <c r="N45" i="31"/>
  <c r="M45" i="31"/>
  <c r="L45" i="31"/>
  <c r="V52" i="31"/>
  <c r="U52" i="31"/>
  <c r="T52" i="31"/>
  <c r="S52" i="31"/>
  <c r="O52" i="31"/>
  <c r="N52" i="31"/>
  <c r="M52" i="31"/>
  <c r="L52" i="31"/>
  <c r="O62" i="31"/>
  <c r="V62" i="31"/>
  <c r="U62" i="31"/>
  <c r="T62" i="31"/>
  <c r="S62" i="31"/>
  <c r="N62" i="31"/>
  <c r="M62" i="31"/>
  <c r="L62" i="31"/>
  <c r="V61" i="31"/>
  <c r="U61" i="31"/>
  <c r="T61" i="31"/>
  <c r="S61" i="31"/>
  <c r="O61" i="31"/>
  <c r="N61" i="31"/>
  <c r="M61" i="31"/>
  <c r="L61" i="31"/>
  <c r="V65" i="31"/>
  <c r="U65" i="31"/>
  <c r="T65" i="31"/>
  <c r="S65" i="31"/>
  <c r="O65" i="31"/>
  <c r="N65" i="31"/>
  <c r="M65" i="31"/>
  <c r="L65" i="31"/>
  <c r="V63" i="31"/>
  <c r="U63" i="31"/>
  <c r="T63" i="31"/>
  <c r="S63" i="31"/>
  <c r="O63" i="31"/>
  <c r="N63" i="31"/>
  <c r="M63" i="31"/>
  <c r="L63" i="31"/>
  <c r="V69" i="31"/>
  <c r="U69" i="31"/>
  <c r="T69" i="31"/>
  <c r="S69" i="31"/>
  <c r="O69" i="31"/>
  <c r="N69" i="31"/>
  <c r="M69" i="31"/>
  <c r="L69" i="31"/>
  <c r="V68" i="31"/>
  <c r="U68" i="31"/>
  <c r="T68" i="31"/>
  <c r="S68" i="31"/>
  <c r="O68" i="31"/>
  <c r="N68" i="31"/>
  <c r="M68" i="31"/>
  <c r="L68" i="31"/>
  <c r="V50" i="31"/>
  <c r="U50" i="31"/>
  <c r="T50" i="31"/>
  <c r="S50" i="31"/>
  <c r="O50" i="31"/>
  <c r="N50" i="31"/>
  <c r="M50" i="31"/>
  <c r="L50" i="31"/>
  <c r="V66" i="31"/>
  <c r="U66" i="31"/>
  <c r="T66" i="31"/>
  <c r="S66" i="31"/>
  <c r="O66" i="31"/>
  <c r="N66" i="31"/>
  <c r="M66" i="31"/>
  <c r="L66" i="31"/>
  <c r="V53" i="31"/>
  <c r="U53" i="31"/>
  <c r="T53" i="31"/>
  <c r="S53" i="31"/>
  <c r="O53" i="31"/>
  <c r="N53" i="31"/>
  <c r="M53" i="31"/>
  <c r="L53" i="31"/>
  <c r="V57" i="31"/>
  <c r="U57" i="31"/>
  <c r="T57" i="31"/>
  <c r="S57" i="31"/>
  <c r="O57" i="31"/>
  <c r="N57" i="31"/>
  <c r="M57" i="31"/>
  <c r="L57" i="31"/>
  <c r="V48" i="31"/>
  <c r="U48" i="31"/>
  <c r="T48" i="31"/>
  <c r="S48" i="31"/>
  <c r="O48" i="31"/>
  <c r="N48" i="31"/>
  <c r="M48" i="31"/>
  <c r="L48" i="31"/>
  <c r="V59" i="31"/>
  <c r="U59" i="31"/>
  <c r="T59" i="31"/>
  <c r="S59" i="31"/>
  <c r="O59" i="31"/>
  <c r="N59" i="31"/>
  <c r="M59" i="31"/>
  <c r="L59" i="31"/>
  <c r="V58" i="31"/>
  <c r="U58" i="31"/>
  <c r="T58" i="31"/>
  <c r="S58" i="31"/>
  <c r="O58" i="31"/>
  <c r="N58" i="31"/>
  <c r="M58" i="31"/>
  <c r="L58" i="31"/>
  <c r="V55" i="31"/>
  <c r="U55" i="31"/>
  <c r="T55" i="31"/>
  <c r="S55" i="31"/>
  <c r="O55" i="31"/>
  <c r="N55" i="31"/>
  <c r="M55" i="31"/>
  <c r="L55" i="31"/>
  <c r="V56" i="31"/>
  <c r="U56" i="31"/>
  <c r="T56" i="31"/>
  <c r="S56" i="31"/>
  <c r="O56" i="31"/>
  <c r="N56" i="31"/>
  <c r="M56" i="31"/>
  <c r="L56" i="31"/>
  <c r="V51" i="31"/>
  <c r="U51" i="31"/>
  <c r="T51" i="31"/>
  <c r="S51" i="31"/>
  <c r="O51" i="31"/>
  <c r="N51" i="31"/>
  <c r="M51" i="31"/>
  <c r="L51" i="31"/>
  <c r="N43" i="31"/>
  <c r="N46" i="31"/>
  <c r="N47" i="31"/>
  <c r="N49" i="31"/>
  <c r="N54" i="31"/>
  <c r="N60" i="31"/>
  <c r="N64" i="31"/>
  <c r="N67" i="31"/>
  <c r="O47" i="31"/>
  <c r="O49" i="31"/>
  <c r="O54" i="31"/>
  <c r="O60" i="31"/>
  <c r="O64" i="31"/>
  <c r="O67" i="31"/>
  <c r="V67" i="31"/>
  <c r="U67" i="31"/>
  <c r="T67" i="31"/>
  <c r="S67" i="31"/>
  <c r="M67" i="31"/>
  <c r="L67" i="31"/>
  <c r="V64" i="31"/>
  <c r="U64" i="31"/>
  <c r="T64" i="31"/>
  <c r="S64" i="31"/>
  <c r="M64" i="31"/>
  <c r="L64" i="31"/>
  <c r="V60" i="31"/>
  <c r="U60" i="31"/>
  <c r="T60" i="31"/>
  <c r="S60" i="31"/>
  <c r="M60" i="31"/>
  <c r="L60" i="31"/>
  <c r="V54" i="31"/>
  <c r="U54" i="31"/>
  <c r="T54" i="31"/>
  <c r="S54" i="31"/>
  <c r="M54" i="31"/>
  <c r="L54" i="31"/>
  <c r="V49" i="31"/>
  <c r="U49" i="31"/>
  <c r="T49" i="31"/>
  <c r="S49" i="31"/>
  <c r="M49" i="31"/>
  <c r="L49" i="31"/>
  <c r="V47" i="31"/>
  <c r="U47" i="31"/>
  <c r="T47" i="31"/>
  <c r="S47" i="31"/>
  <c r="M47" i="31"/>
  <c r="L47" i="31"/>
  <c r="V28" i="31" l="1"/>
  <c r="U28" i="31"/>
  <c r="T28" i="31"/>
  <c r="S28" i="31"/>
  <c r="O28" i="31"/>
  <c r="N28" i="31"/>
  <c r="M28" i="31"/>
  <c r="L28" i="31"/>
  <c r="V27" i="31"/>
  <c r="U27" i="31"/>
  <c r="T27" i="31"/>
  <c r="S27" i="31"/>
  <c r="O27" i="31"/>
  <c r="N27" i="31"/>
  <c r="M27" i="31"/>
  <c r="L27" i="31"/>
  <c r="V29" i="31"/>
  <c r="U29" i="31"/>
  <c r="T29" i="31"/>
  <c r="S29" i="31"/>
  <c r="O29" i="31"/>
  <c r="N29" i="31"/>
  <c r="M29" i="31"/>
  <c r="L29" i="31"/>
  <c r="V30" i="31"/>
  <c r="U30" i="31"/>
  <c r="T30" i="31"/>
  <c r="S30" i="31"/>
  <c r="O30" i="31"/>
  <c r="N30" i="31"/>
  <c r="M30" i="31"/>
  <c r="L30" i="31"/>
  <c r="V31" i="31"/>
  <c r="U31" i="31"/>
  <c r="T31" i="31"/>
  <c r="S31" i="31"/>
  <c r="O31" i="31"/>
  <c r="N31" i="31"/>
  <c r="M31" i="31"/>
  <c r="L31" i="31"/>
  <c r="V25" i="31"/>
  <c r="U25" i="31"/>
  <c r="T25" i="31"/>
  <c r="S25" i="31"/>
  <c r="O25" i="31"/>
  <c r="N25" i="31"/>
  <c r="M25" i="31"/>
  <c r="L25" i="31"/>
  <c r="V35" i="31"/>
  <c r="U35" i="31"/>
  <c r="T35" i="31"/>
  <c r="S35" i="31"/>
  <c r="O35" i="31"/>
  <c r="N35" i="31"/>
  <c r="M35" i="31"/>
  <c r="L35" i="31"/>
  <c r="V34" i="31"/>
  <c r="U34" i="31"/>
  <c r="T34" i="31"/>
  <c r="S34" i="31"/>
  <c r="O34" i="31"/>
  <c r="N34" i="31"/>
  <c r="M34" i="31"/>
  <c r="L34" i="31"/>
  <c r="V33" i="31"/>
  <c r="U33" i="31"/>
  <c r="T33" i="31"/>
  <c r="S33" i="31"/>
  <c r="O33" i="31"/>
  <c r="N33" i="31"/>
  <c r="M33" i="31"/>
  <c r="L33" i="31"/>
  <c r="V46" i="31"/>
  <c r="U46" i="31"/>
  <c r="T46" i="31"/>
  <c r="S46" i="31"/>
  <c r="O46" i="31"/>
  <c r="M46" i="31"/>
  <c r="L46" i="31"/>
  <c r="V43" i="31"/>
  <c r="U43" i="31"/>
  <c r="T43" i="31"/>
  <c r="S43" i="31"/>
  <c r="O43" i="31"/>
  <c r="M43" i="31"/>
  <c r="L43" i="31"/>
  <c r="V42" i="31"/>
  <c r="U42" i="31"/>
  <c r="T42" i="31"/>
  <c r="S42" i="31"/>
  <c r="O42" i="31"/>
  <c r="N42" i="31"/>
  <c r="M42" i="31"/>
  <c r="L42" i="31"/>
  <c r="V41" i="31"/>
  <c r="U41" i="31"/>
  <c r="T41" i="31"/>
  <c r="S41" i="31"/>
  <c r="O41" i="31"/>
  <c r="N41" i="31"/>
  <c r="M41" i="31"/>
  <c r="L41" i="31"/>
  <c r="V32" i="31"/>
  <c r="U32" i="31"/>
  <c r="T32" i="31"/>
  <c r="S32" i="31"/>
  <c r="O32" i="31"/>
  <c r="N32" i="31"/>
  <c r="M32" i="31"/>
  <c r="L32" i="31"/>
  <c r="V36" i="31"/>
  <c r="U36" i="31"/>
  <c r="T36" i="31"/>
  <c r="S36" i="31"/>
  <c r="O36" i="31"/>
  <c r="N36" i="31"/>
  <c r="M36" i="31"/>
  <c r="L36" i="31"/>
  <c r="V26" i="31"/>
  <c r="U26" i="31"/>
  <c r="T26" i="31"/>
  <c r="S26" i="31"/>
  <c r="O26" i="31"/>
  <c r="N26" i="31"/>
  <c r="M26" i="31"/>
  <c r="L26" i="31"/>
  <c r="V38" i="31"/>
  <c r="U38" i="31"/>
  <c r="T38" i="31"/>
  <c r="S38" i="31"/>
  <c r="O38" i="31"/>
  <c r="N38" i="31"/>
  <c r="M38" i="31"/>
  <c r="L38" i="31"/>
  <c r="V37" i="31"/>
  <c r="U37" i="31"/>
  <c r="T37" i="31"/>
  <c r="S37" i="31"/>
  <c r="O37" i="31"/>
  <c r="N37" i="31"/>
  <c r="M37" i="31"/>
  <c r="L37" i="31"/>
  <c r="V40" i="31"/>
  <c r="U40" i="31"/>
  <c r="T40" i="31"/>
  <c r="S40" i="31"/>
  <c r="O40" i="31"/>
  <c r="N40" i="31"/>
  <c r="M40" i="31"/>
  <c r="L40" i="31"/>
  <c r="V4" i="31"/>
  <c r="V5" i="31"/>
  <c r="V9" i="31"/>
  <c r="V13" i="31"/>
  <c r="V14" i="31"/>
  <c r="V15" i="31"/>
  <c r="V17" i="31"/>
  <c r="V18" i="31"/>
  <c r="V19" i="31"/>
  <c r="V20" i="31"/>
  <c r="V21" i="31"/>
  <c r="V22" i="31"/>
  <c r="V23" i="31"/>
  <c r="V24" i="31"/>
  <c r="V3" i="31"/>
  <c r="T3" i="31"/>
  <c r="U3" i="31"/>
  <c r="S3" i="31"/>
  <c r="U4" i="31" l="1"/>
  <c r="U5" i="31"/>
  <c r="U9" i="31"/>
  <c r="U13" i="31"/>
  <c r="U14" i="31"/>
  <c r="U15" i="31"/>
  <c r="U17" i="31"/>
  <c r="U18" i="31"/>
  <c r="U19" i="31"/>
  <c r="U20" i="31"/>
  <c r="U21" i="31"/>
  <c r="U22" i="31"/>
  <c r="U23" i="31"/>
  <c r="U24" i="31"/>
  <c r="U2" i="31" l="1"/>
  <c r="T2" i="31"/>
  <c r="S2" i="31"/>
  <c r="O2" i="31"/>
  <c r="N2" i="31"/>
  <c r="M2" i="31"/>
  <c r="L2" i="31"/>
  <c r="T4" i="31"/>
  <c r="T5" i="31"/>
  <c r="T9" i="31"/>
  <c r="T13" i="31"/>
  <c r="T14" i="31"/>
  <c r="T15" i="31"/>
  <c r="T17" i="31"/>
  <c r="T18" i="31"/>
  <c r="T19" i="31"/>
  <c r="T20" i="31"/>
  <c r="T21" i="31"/>
  <c r="T22" i="31"/>
  <c r="T23" i="31"/>
  <c r="T24" i="31"/>
  <c r="S24" i="31" l="1"/>
  <c r="O24" i="31"/>
  <c r="N24" i="31"/>
  <c r="M24" i="31"/>
  <c r="L24" i="31"/>
  <c r="S23" i="31"/>
  <c r="O23" i="31"/>
  <c r="N23" i="31"/>
  <c r="M23" i="31"/>
  <c r="L23" i="31"/>
  <c r="S22" i="31"/>
  <c r="O22" i="31"/>
  <c r="N22" i="31"/>
  <c r="M22" i="31"/>
  <c r="L22" i="31"/>
  <c r="S21" i="31"/>
  <c r="O21" i="31"/>
  <c r="N21" i="31"/>
  <c r="M21" i="31"/>
  <c r="L21" i="31"/>
  <c r="S20" i="31"/>
  <c r="O20" i="31"/>
  <c r="N20" i="31"/>
  <c r="M20" i="31"/>
  <c r="L20" i="31"/>
  <c r="S19" i="31"/>
  <c r="O19" i="31"/>
  <c r="N19" i="31"/>
  <c r="M19" i="31"/>
  <c r="L19" i="31"/>
  <c r="S18" i="31"/>
  <c r="O18" i="31"/>
  <c r="N18" i="31"/>
  <c r="M18" i="31"/>
  <c r="L18" i="31"/>
  <c r="S17" i="31"/>
  <c r="O17" i="31"/>
  <c r="N17" i="31"/>
  <c r="M17" i="31"/>
  <c r="L17" i="31"/>
  <c r="S15" i="31"/>
  <c r="O15" i="31"/>
  <c r="N15" i="31"/>
  <c r="M15" i="31"/>
  <c r="L15" i="31"/>
  <c r="S14" i="31"/>
  <c r="O14" i="31"/>
  <c r="N14" i="31"/>
  <c r="M14" i="31"/>
  <c r="L14" i="31"/>
  <c r="S13" i="31"/>
  <c r="O13" i="31"/>
  <c r="N13" i="31"/>
  <c r="M13" i="31"/>
  <c r="L13" i="31"/>
  <c r="S9" i="31"/>
  <c r="O9" i="31"/>
  <c r="N9" i="31"/>
  <c r="M9" i="31"/>
  <c r="L9" i="31"/>
  <c r="S5" i="31"/>
  <c r="O5" i="31"/>
  <c r="N5" i="31"/>
  <c r="M5" i="31"/>
  <c r="L5" i="31"/>
  <c r="S4" i="31"/>
  <c r="O4" i="31"/>
  <c r="N4" i="31"/>
  <c r="M4" i="31"/>
  <c r="L4" i="31"/>
  <c r="O3" i="31"/>
  <c r="N3" i="31"/>
  <c r="M3" i="31"/>
  <c r="L3" i="31"/>
  <c r="B18" i="26" l="1"/>
  <c r="B6" i="26" l="1"/>
  <c r="B5" i="26"/>
</calcChain>
</file>

<file path=xl/sharedStrings.xml><?xml version="1.0" encoding="utf-8"?>
<sst xmlns="http://schemas.openxmlformats.org/spreadsheetml/2006/main" count="1817" uniqueCount="450">
  <si>
    <t>Key</t>
  </si>
  <si>
    <t>null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</si>
  <si>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</si>
  <si>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</si>
  <si>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</si>
  <si>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</si>
  <si>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</si>
  <si>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</si>
  <si>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</si>
  <si>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</si>
  <si>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</si>
  <si>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</si>
  <si>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</si>
  <si>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</si>
  <si>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</si>
  <si>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</si>
  <si>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</si>
  <si>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</si>
  <si>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</si>
  <si>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</si>
  <si>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</si>
  <si>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</si>
  <si>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</si>
  <si>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>-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</si>
  <si>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</si>
  <si>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</si>
  <si>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</si>
  <si>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</si>
  <si>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</si>
  <si>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5</t>
  </si>
  <si>
    <t>Anotações 
de ajuda
Classe 3</t>
  </si>
  <si>
    <t>Anotações 
de ajuda
Classe 1</t>
  </si>
  <si>
    <t>Anotações 
de ajuda
Classe 2</t>
  </si>
  <si>
    <t>Fato</t>
  </si>
  <si>
    <t>Indivíduo</t>
  </si>
  <si>
    <t>Valor</t>
  </si>
  <si>
    <t>Chave</t>
  </si>
  <si>
    <t>RaizClass</t>
  </si>
  <si>
    <t>RaizProp</t>
  </si>
  <si>
    <t>RaizData</t>
  </si>
  <si>
    <t>URI</t>
  </si>
  <si>
    <t>Autor</t>
  </si>
  <si>
    <t>Edição</t>
  </si>
  <si>
    <t>ISBN</t>
  </si>
  <si>
    <t>Observações</t>
  </si>
  <si>
    <t>OntologiaPrefixo</t>
  </si>
  <si>
    <t>OntologiaTema</t>
  </si>
  <si>
    <t>BIM</t>
  </si>
  <si>
    <t>https://github.com/JLMenegotto/RepoOnto#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</si>
  <si>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</si>
  <si>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</si>
  <si>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</si>
  <si>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</si>
  <si>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</si>
  <si>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</si>
  <si>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</si>
  <si>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</si>
  <si>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</si>
  <si>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</si>
  <si>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</si>
  <si>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Cidade</t>
  </si>
  <si>
    <t>Explicação</t>
  </si>
  <si>
    <t>Explicación</t>
  </si>
  <si>
    <t>bim:</t>
  </si>
  <si>
    <t>Natureza</t>
  </si>
  <si>
    <t>Disciplina</t>
  </si>
  <si>
    <t>Tema</t>
  </si>
  <si>
    <t>00Raiz</t>
  </si>
  <si>
    <t>00Super
Class
2</t>
  </si>
  <si>
    <t>00Super
Class
3</t>
  </si>
  <si>
    <t>00Super
Class
4</t>
  </si>
  <si>
    <t>00 Super
Class
5</t>
  </si>
  <si>
    <t>000 Tradução Classe 5</t>
  </si>
  <si>
    <t>000 Traducción Classe 5</t>
  </si>
  <si>
    <t>Interop</t>
  </si>
  <si>
    <t>Especie</t>
  </si>
  <si>
    <t>N°</t>
  </si>
  <si>
    <t>Val</t>
  </si>
  <si>
    <t>Projeto</t>
  </si>
  <si>
    <t>Classe</t>
  </si>
  <si>
    <t>Equivalente a</t>
  </si>
  <si>
    <t>Gestão</t>
  </si>
  <si>
    <t>Produzido</t>
  </si>
  <si>
    <t>Informação</t>
  </si>
  <si>
    <t>Contêiner</t>
  </si>
  <si>
    <t>Define um contêiner de informação de acordo à norma NBR 19650-1.</t>
  </si>
  <si>
    <t>Define un contenedor de información de acuerdo con la norma NBR 19650-1.</t>
  </si>
  <si>
    <t>Infraestrutura</t>
  </si>
  <si>
    <t>descrição</t>
  </si>
  <si>
    <t>Veículos</t>
  </si>
  <si>
    <t>Conceitos de elementos veiculares.</t>
  </si>
  <si>
    <t>Formalizar conceitos de elementos de veiculares. NBR 7188 2013</t>
  </si>
  <si>
    <t>Formalizar conceptos de elementos de veiculares marítima. NBR 7188 2013</t>
  </si>
  <si>
    <t>Estrutura sujeita a ação de carga em movimento, com posicionamento variável, aqui chamada de carga móvel, utilizada para transpor um obstáculo natural (rio, córrego, vale etc.).</t>
  </si>
  <si>
    <t>Perfi L padrão ABNT, engastado na estrutura, com a função de proteção lateral da pista rodoviária.</t>
  </si>
  <si>
    <t>Elemento contínuo ou vazado de proteção do pedestre na borda do passeio.</t>
  </si>
  <si>
    <t>Vias locais, em geral municipais, não pavimentadas de uma pista e de padrão técnico modesto.</t>
  </si>
  <si>
    <t>Vias locais, em geral municipais, pavimentadas de uma pista e de padrão técnico modesto.</t>
  </si>
  <si>
    <t>Faixa utilizada por veiculos.</t>
  </si>
  <si>
    <t>Veículo leve para transporte de até 5 passageiros.</t>
  </si>
  <si>
    <t>Similar ao automóvel, mas com compartimento de carga.</t>
  </si>
  <si>
    <t>Veículo misto com cabine e caçamba.</t>
  </si>
  <si>
    <t>Transporte coletivo com mais de 20 passageiros.</t>
  </si>
  <si>
    <t>Transporte coletivo com até 20 passageiros.</t>
  </si>
  <si>
    <t>Veículos adaptados para funções específicas como ambulância, carro de bombeiro, transporte escolar, etc.</t>
  </si>
  <si>
    <t>Automóvel</t>
  </si>
  <si>
    <t>Camioneta</t>
  </si>
  <si>
    <t>Caminhonete</t>
  </si>
  <si>
    <t>Ônibus</t>
  </si>
  <si>
    <t>Microônibus</t>
  </si>
  <si>
    <t>Motocicleta</t>
  </si>
  <si>
    <t>Motoneta</t>
  </si>
  <si>
    <t>Triciclo</t>
  </si>
  <si>
    <t>Quadriciclo</t>
  </si>
  <si>
    <t>Reboque</t>
  </si>
  <si>
    <t>Semirreboque</t>
  </si>
  <si>
    <t>Veículo</t>
  </si>
  <si>
    <t>Veículo.Misto</t>
  </si>
  <si>
    <t>Veículo.Especial</t>
  </si>
  <si>
    <t>Estrada</t>
  </si>
  <si>
    <t>"Catálogo de elementos de infrestrutura de estradas."</t>
  </si>
  <si>
    <t>Sandero</t>
  </si>
  <si>
    <t>"Carro da Reanult modelo Sandero."</t>
  </si>
  <si>
    <t>Faixa.de.Rolamento</t>
  </si>
  <si>
    <t>Elemento com altura superior a 1,5 m, engastado na superestrutura que funciona para evitar a queda do veículo da ponte ou viaduto sobre vias metroviárias e ferroviárias.</t>
  </si>
  <si>
    <t>Proteção</t>
  </si>
  <si>
    <t>Faixa</t>
  </si>
  <si>
    <t>Meio.Fio</t>
  </si>
  <si>
    <t>Elemento que separa a pista de rolamento dos veículos do passeio de pedestres com altura inferior a 35 cm.</t>
  </si>
  <si>
    <t>Ponte</t>
  </si>
  <si>
    <t>Viaduto</t>
  </si>
  <si>
    <t>Passarela</t>
  </si>
  <si>
    <t>Estrutura elevada para que os veículos possam transpor um obstáculo artificial como uma avenida, rodovia etc.</t>
  </si>
  <si>
    <t>Estrutura elevada e longilínea, destinada a que os pedestres possam transpor obstáculos naturais e/ou artificiais. Exclusivamente para pedestres e/ou ciclistas.</t>
  </si>
  <si>
    <t>Edificações com qualquer planta, de vários andares, com rampas de acesso ou elevadores destinados ao estacionamento de veículos leves, para circulação em baixa velocidade.</t>
  </si>
  <si>
    <t>Estrada.Vicinal</t>
  </si>
  <si>
    <t>Rodovia.Vicinal</t>
  </si>
  <si>
    <t>Via</t>
  </si>
  <si>
    <t>Calçada</t>
  </si>
  <si>
    <t>Parte da via pública destinada ao trânsito de pedestres posicionada ao lado das faixas de rolamento. Para o projeto pode ser consultado o Caderno Calçadas Cariocas e a Norma NBR 9050, que trata da acessibilidade em espaços urbanos.</t>
  </si>
  <si>
    <t>Ciclovia</t>
  </si>
  <si>
    <t>Via exclusiva para circulação de bicicletas, separada fisicamente das faixas de veículos motorizados.</t>
  </si>
  <si>
    <t>Ciclofaixa</t>
  </si>
  <si>
    <t>Faixa para ciclistas integrada à faixa de rolamento e delimitapa por faixa pintada no asfalto. É menos segura que a cliclovia.</t>
  </si>
  <si>
    <t>Viela.Urbana</t>
  </si>
  <si>
    <t>Rua.Coletora.Urbana</t>
  </si>
  <si>
    <t>Rua.Local.Urbana</t>
  </si>
  <si>
    <t>Avenida.Expressa</t>
  </si>
  <si>
    <t>Avenida.Arterial</t>
  </si>
  <si>
    <t>Vias urbana pavimentadas de uma pista com largura de 6 a 9 metros.</t>
  </si>
  <si>
    <t>Vias urbana pavimentadas de uma ou duas pista com larguras de 12 a 18  metros.</t>
  </si>
  <si>
    <t>Vias urbanas pavimentadas de grande fluxo de veículos e transporte público com largura de 20 a 30 metros.</t>
  </si>
  <si>
    <t>Vias urbanas de alta velocidade com separação de faixas de 30 a 60 metros.</t>
  </si>
  <si>
    <t xml:space="preserve">Vias urbana pavimentadas de uma pista com largura de 9 a 12 metros. </t>
  </si>
  <si>
    <t>Garagem</t>
  </si>
  <si>
    <t>IfcBridge</t>
  </si>
  <si>
    <t>IfcBearing</t>
  </si>
  <si>
    <t>OST_BridgeBearings</t>
  </si>
  <si>
    <t>OST_BridgeCables</t>
  </si>
  <si>
    <t>OST_PierCaps</t>
  </si>
  <si>
    <t>OST_PierColumns</t>
  </si>
  <si>
    <t>OST_PierPiles</t>
  </si>
  <si>
    <t>OST_PierWalls</t>
  </si>
  <si>
    <t>OST_BridgeArches</t>
  </si>
  <si>
    <t>OST_BridgeTowers</t>
  </si>
  <si>
    <t>IfcBridgePart</t>
  </si>
  <si>
    <t>OST_ApproachSlabs</t>
  </si>
  <si>
    <t>OST_BridgeDecks</t>
  </si>
  <si>
    <t>OST_BridgeFraming</t>
  </si>
  <si>
    <t>OST_BridgeFramingCrossBracing</t>
  </si>
  <si>
    <t>OST_BridgeFramingTrusses</t>
  </si>
  <si>
    <t>OST_BridgeGirders</t>
  </si>
  <si>
    <t>OST_Roads</t>
  </si>
  <si>
    <t>IfcCourse</t>
  </si>
  <si>
    <t>IfcRoadPart</t>
  </si>
  <si>
    <t>ClasseIFC</t>
  </si>
  <si>
    <t>CategoriaRvt</t>
  </si>
  <si>
    <t>OST_PlumbingFixtures</t>
  </si>
  <si>
    <t>IfcFlowTerminal</t>
  </si>
  <si>
    <t>IfcSign</t>
  </si>
  <si>
    <t>OST_Signage</t>
  </si>
  <si>
    <t>IfcLightFixture</t>
  </si>
  <si>
    <t>OST_LightingDevices</t>
  </si>
  <si>
    <t>IfcBuildingElementProxy</t>
  </si>
  <si>
    <t>IfcKerb</t>
  </si>
  <si>
    <t>IfcRailing</t>
  </si>
  <si>
    <t>Obra.de.Arte.Especial</t>
  </si>
  <si>
    <t>AOE.Parte</t>
  </si>
  <si>
    <t>OAE.Aparelho.Apóio</t>
  </si>
  <si>
    <t>OAE.Estaca</t>
  </si>
  <si>
    <t>OAE.Fundação</t>
  </si>
  <si>
    <t>OAE.Encontro</t>
  </si>
  <si>
    <t>OAE.Pilone</t>
  </si>
  <si>
    <t>OAE.Arco</t>
  </si>
  <si>
    <t>OAE.Torre</t>
  </si>
  <si>
    <t>OAE.Mastro</t>
  </si>
  <si>
    <t>OAE.Tabuleiro</t>
  </si>
  <si>
    <t>OAE.Estai</t>
  </si>
  <si>
    <t>OAE.Longarina.de.Bordo</t>
  </si>
  <si>
    <t>OAE.Longarina.Interna</t>
  </si>
  <si>
    <t>OAE.Transversina</t>
  </si>
  <si>
    <t>OAE.Contraventamento</t>
  </si>
  <si>
    <t>OAE.Diafragma</t>
  </si>
  <si>
    <t>OAE.Treliça</t>
  </si>
  <si>
    <t>OAE.Defesa</t>
  </si>
  <si>
    <t>OAE.Rolamento</t>
  </si>
  <si>
    <t>OAE.Leito</t>
  </si>
  <si>
    <t>OAE.Junta</t>
  </si>
  <si>
    <t>OAE.Drenagem</t>
  </si>
  <si>
    <t>OAE.Sinalização</t>
  </si>
  <si>
    <t>OAE.Iluminação</t>
  </si>
  <si>
    <t>Parte de uma Obra de Arte Especial: Tipo de elemento estrutural geralmente utilizado para transmitir as cargas do tabuleiro para o pilone.</t>
  </si>
  <si>
    <t>Parte de uma Obra de Arte Especial: Estacas de fundação da ponte.</t>
  </si>
  <si>
    <t>Parte de uma Obra de Arte Especial: Blocos de fundação da ponte.</t>
  </si>
  <si>
    <t xml:space="preserve">Parte de uma Obra de Arte Especial: Estrutura de encontro entre a rede viaria e as cabeceiras da ponte. </t>
  </si>
  <si>
    <t>Parte de uma Obra de Arte Especial: Pilares de sustentação do tabuleiro também denominados Cais.</t>
  </si>
  <si>
    <t>Parte de uma Obra de Arte Especial: Estrutura de concreto em arco para sustentação da ponte.</t>
  </si>
  <si>
    <t>Parte de uma Obra de Arte Especial: Estrutura vertical de concreto acima do tabuleiro para sustentação dos cabos da ponte.</t>
  </si>
  <si>
    <t>Parte de uma Obra de Arte Especial: Estrutura vertical metálica acima do tabuleiro para sustentação dos cabos da ponte.</t>
  </si>
  <si>
    <t>Parte de uma Obra de Arte Especial: Segmentos do tabuleiro da ponte. os segmentoss podem ser separados por juntas de construção ou de dilatação.</t>
  </si>
  <si>
    <t>Parte de uma Obra de Arte Especial: Cabos de sustentação de uma ponte estaiada.</t>
  </si>
  <si>
    <t>Parte de uma Obra de Arte Especial: Vigas principais no sentido longitudinal no bordo da ponte.</t>
  </si>
  <si>
    <t>Parte de uma Obra de Arte Especial: Vigas principais no sentido longitudinal internas da ponte.</t>
  </si>
  <si>
    <t>Parte de uma Obra de Arte Especial: Vigas no sentido transversal da ponte.</t>
  </si>
  <si>
    <t>Parte de uma Obra de Arte Especial: Contraventamento da ponte.</t>
  </si>
  <si>
    <t>Parte de uma Obra de Arte Especial: Paredes no sentido transversal da ponte.</t>
  </si>
  <si>
    <t>Parte de uma Obra de Arte Especial:  Treliças da ponte.</t>
  </si>
  <si>
    <t>Parte de uma Obra de Arte Especial: Elemento de defesa estrutural da obra de Arte Especial.</t>
  </si>
  <si>
    <t>Parte de uma Obra de Arte Especial: Camada de asfalto da faixa de rolamento do tabuleiro.</t>
  </si>
  <si>
    <t>Parte de uma Obra de Arte Especial: Camada de contrapiso da faixa de rolamento do tabuleiro.</t>
  </si>
  <si>
    <t>Parte de uma Obra de Arte Especial: Junta de dilatação viária do tabuleiro.</t>
  </si>
  <si>
    <t>Parte de uma Obra de Arte Especial: Elemento de drenagem d'água na ponte.</t>
  </si>
  <si>
    <t>Parte de uma Obra de Arte Especial: Elemento de sinalização tipo placas de informação.</t>
  </si>
  <si>
    <t>Parte de uma Obra de Arte Especial: Elemento de iluminação tipo poste de luz.</t>
  </si>
  <si>
    <t>Passagem subterrânea que permite o deslocamento de pessoas, veículos ou trens através de obstáculos naturais ou urbanos.</t>
  </si>
  <si>
    <t>Bicicleta</t>
  </si>
  <si>
    <t>Veículo aberto e motorizado de duas rodas.</t>
  </si>
  <si>
    <t>Veículo aberto e motorizado de três rodas.</t>
  </si>
  <si>
    <t>Veículo aberto e motorizado de quatro rodas.</t>
  </si>
  <si>
    <t>Veículo que transporta cargas e passageiros simultaneamente.</t>
  </si>
  <si>
    <t>Veículo não motorizado acoplado a outro.</t>
  </si>
  <si>
    <t>Veículo aberto de duas rodas alinhadas, movido pelo esforço do próprio usuário por meio de pedais.</t>
  </si>
  <si>
    <t>Caminhão.Baú</t>
  </si>
  <si>
    <t>Caminhão.Tanque</t>
  </si>
  <si>
    <t>Caminhão.Caçamba</t>
  </si>
  <si>
    <t>Caminhão.BiTrem</t>
  </si>
  <si>
    <t>Caminhão.Carroceria</t>
  </si>
  <si>
    <t>Caminhão.Graneleiro</t>
  </si>
  <si>
    <t>Veículo de carga com capacidade elevada para transportar fluídos ou combustíveis.</t>
  </si>
  <si>
    <t>Veículo de carga com estrutura aberta ou semiaberta na parte traseira.</t>
  </si>
  <si>
    <t>Veículo de carga utilizado para transporte de grãos.</t>
  </si>
  <si>
    <t>Caminhão.Frigorífico</t>
  </si>
  <si>
    <t>Veículo de carga de produtos com capacidade elevada com caixa fechada.</t>
  </si>
  <si>
    <t>Veículo de carga com capacidade elevada com dois reboques (ou semirreboques) acoplados ao caminhão-trator.</t>
  </si>
  <si>
    <t>Veículo de carga com capacidade elevada para transportar e descarregar materiais a granel, como areia, brita, terra, entulho ou cascalho. A caçamba pode ser basculante.</t>
  </si>
  <si>
    <t>Veículo de carga utilizado para transportar cargas que precisam ser mantidas em temperaturas controladas. Essencial para garantir a cadeia do frio.</t>
  </si>
  <si>
    <t>Vehículo ligero para transportar hasta 5 pasajeros.</t>
  </si>
  <si>
    <t>Similar al coche, pero con un compartimento de carga.</t>
  </si>
  <si>
    <t>Vehículo mixto con cabina y cubo.</t>
  </si>
  <si>
    <t>Vehículo de carga de productos de alta capacidad con carrocería cerrada.</t>
  </si>
  <si>
    <t>Vehículo de carga con una alta capacidad para transportar fluidos o combustibles.</t>
  </si>
  <si>
    <t>Vehículo de carga con alta capacidad para transportar y descargar materiales a granel como arena, grava, tierra, escombros o grava. El cubo se puede volcar.</t>
  </si>
  <si>
    <t>Vehículo de carga de alta capacidad con dos remolques (o semirremolques) unidos al camión tractor.</t>
  </si>
  <si>
    <t>Vehículo de carga con estructura abierta o semiabierta en la parte trasera.</t>
  </si>
  <si>
    <t>Vehículo de carga utilizado para transportar granos.</t>
  </si>
  <si>
    <t>Vehículo de carga utilizado para transportar carga que necesita mantenerse a temperaturas controladas. Imprescindible para asegurar la cadena de frío.</t>
  </si>
  <si>
    <t>Transporte público con más de 20 pasajeros.</t>
  </si>
  <si>
    <t>Transporte público con capacidad para 20 pasajeros.</t>
  </si>
  <si>
    <t>Un vehículo abierto con dos ruedas alineadas, movido por el propio esfuerzo del usuario mediante pedales.</t>
  </si>
  <si>
    <t>Vehículo abierto y motorizado de dos ruedas.</t>
  </si>
  <si>
    <t>Vehículo abierto y motorizado de tres ruedas.</t>
  </si>
  <si>
    <t>Vehículo abierto y motorizado de cuatro ruedas.</t>
  </si>
  <si>
    <t>Vehículo no motorizado acoplado a otro.</t>
  </si>
  <si>
    <t>Vehículo que transporta carga y pasajeros simultáneamente.</t>
  </si>
  <si>
    <t>Vehículos adaptados para funciones específicas como ambulancia, camión de bomberos, transporte escolar, etc.</t>
  </si>
  <si>
    <t>Carreteras locales, generalmente municipales, sin pavimentar con un carril y de modesto nivel técnico.</t>
  </si>
  <si>
    <t>Carreteras locales, generalmente municipales, pavimentadas con un solo carril y de modesto nivel técnico.</t>
  </si>
  <si>
    <t>Vías urbanas pavimentadas de un carril con un ancho de 6 a 9 metros.</t>
  </si>
  <si>
    <t>Vías urbanas pavimentadas de un carril con un ancho de 9 a 12 metros.</t>
  </si>
  <si>
    <t>Vías urbanas pavimentadas de uno o dos carriles con anchos de 12 a 18 metros.</t>
  </si>
  <si>
    <t>Vías urbanas pavimentadas con un gran flujo de vehículos y transporte público con un ancho de 20 a 30 metros.</t>
  </si>
  <si>
    <t>Vías urbanas de alta velocidad con separación de carriles de 30 a 60 metros.</t>
  </si>
  <si>
    <t>Carril utilizado por vehículos.</t>
  </si>
  <si>
    <t>Elemento que separa la calzada de los vehículos de acera peatonal con una altura inferior a 35 cm.</t>
  </si>
  <si>
    <t>Parte de la vía pública destinada al tráfico peatonal colocada junto a los carriles. Para el proyecto se puede consultar el Cuaderno de Aceras Carioca y la Norma NBR 9050, que trata sobre la accesibilidad en espacios urbanos.</t>
  </si>
  <si>
    <t>Carril para ciclistas integrado en el carril y delimitado por un carril pintado sobre el asfalto. Es menos seguro que la ciclovia.</t>
  </si>
  <si>
    <t>Carril exclusivo para la circulación de bicicletas, separado físicamente de los carriles para vehículos motorizados.</t>
  </si>
  <si>
    <t>Perfil estándar ABNT, empotrado en la estructura, con la función de protección lateral del carril de carretera.</t>
  </si>
  <si>
    <t>Elemento continuo o hueco de protección peatonal en el borde de la acera.</t>
  </si>
  <si>
    <t>Estructura sometida a la acción de la carga en movimiento, con posicionamiento variable, aquí llamada carga móvil, utilizada para superar un obstáculo natural (río, arroyo, valle, etc.).</t>
  </si>
  <si>
    <t>Estructura elevada para que los vehículos puedan superar un obstáculo artificial como una avenida, autopista, etc.</t>
  </si>
  <si>
    <t>Estructura elevada y alargada, destinada a que los peatones superen obstáculos naturales y/o artificiales. Exclusivo para peatones y/o ciclistas.</t>
  </si>
  <si>
    <t>Edificios de cualquier planta, de varias plantas, con rampas de acceso o ascensores destinados al estacionamiento de vehículos ligeros, para la circulación a baja velocidad.</t>
  </si>
  <si>
    <t>Parte de una obra de arte especial: Un tipo de elemento estructural generalmente utilizado para transmitir las cargas desde la plataforma hasta el pilón.</t>
  </si>
  <si>
    <t>Parte de una obra de arte especial: pilotes de cimentación de puentes.</t>
  </si>
  <si>
    <t>Parte de una obra de arte especial: bloques de cimentación de puentes.</t>
  </si>
  <si>
    <t>Parte de una obra de arte especial: Estructura donde la red de carreteras se encuentra con las cabezas de los puentes.</t>
  </si>
  <si>
    <t>Parte de una obra de arte especial: pilares que sostienen la cubierta también llamada muelle.</t>
  </si>
  <si>
    <t>Parte de una obra de arte especial: estructura de hormigón arqueada para soportar el puente.</t>
  </si>
  <si>
    <t>Parte de una obra de arte especial: Estructura vertical de hormigón sobre el tablero para soportar los cables del puente.</t>
  </si>
  <si>
    <t>Parte de una obra de arte especial: Estructura metálica vertical sobre el tablero para soportar los cables del puente.</t>
  </si>
  <si>
    <t>Parte de una obra de arte especial: Segmentos del tablero del puente. Los segmentos se pueden separar mediante juntas de construcción o de dilatación.</t>
  </si>
  <si>
    <t>Parte de una obra de arte especial: Cables de soporte de un puente atirantado.</t>
  </si>
  <si>
    <t>Parte de una obra de arte especial: vigas principales en dirección longitudinal en el borde del puente.</t>
  </si>
  <si>
    <t>Parte de una obra de arte especial: vigas principales en la dirección longitudinal dentro del puente.</t>
  </si>
  <si>
    <t>Parte de una obra de arte especial: vigas en la dirección transversal del puente.</t>
  </si>
  <si>
    <t>Parte de una obra de arte especial: el arriostramiento del puente.</t>
  </si>
  <si>
    <t>Parte de una obra de arte especial: Muros en la dirección transversal del puente.</t>
  </si>
  <si>
    <t>Parte de una obra de arte especial: cerchas de puentes.</t>
  </si>
  <si>
    <t>Parte de una Obra de Arte Especial: Elemento de defensa estructural de la obra de Arte Especial.</t>
  </si>
  <si>
    <t>Parte de una obra de arte especial: Capa de asfalto de la pista de la carretera de la tabla.</t>
  </si>
  <si>
    <t>Parte de una obra de arte especial: Capa de subsuelo de la calzada del tablero.</t>
  </si>
  <si>
    <t>Parte de una obra de arte especial: Junta de expansión de carretera de la plataforma.</t>
  </si>
  <si>
    <t>Parte de una obra de arte especial: elemento de drenaje de agua en el puente.</t>
  </si>
  <si>
    <t>Parte de una obra de arte especial: placas de información tipo elemento de señalización.</t>
  </si>
  <si>
    <t>Parte de una obra de arte especial: elemento de iluminación similar a una farola.</t>
  </si>
  <si>
    <t>IfcVehicle</t>
  </si>
  <si>
    <t>OST_Entourage</t>
  </si>
  <si>
    <t>Contenção.Perfil</t>
  </si>
  <si>
    <t>Contenção.Cortina</t>
  </si>
  <si>
    <t>Contenção.Guardacorpo</t>
  </si>
  <si>
    <t>Contenção.GuardaRail</t>
  </si>
  <si>
    <t>Elemento contínuo de proteção lateral na borda da estrada de alta velocidade.</t>
  </si>
  <si>
    <t>OST_RailingSystem , OST_RailingSystemBaluster , OST_RailingSystemHandRail , OST_RailingSystemHandRailBracket , OST_RailingSystemHardware , OST_RailingSystemPanel , OST_RailingSystemPost , OST_RailingSystemRail , OST_RailingSystemSegment , OST_RailingSystemTermination</t>
  </si>
  <si>
    <t>Elemento con una altura superior a 1,5 m, empotrado en la superestructura que funciona para evitar que el vehículo caiga del puente o viaducto sobre las vías del metro y del ferrocarril.</t>
  </si>
  <si>
    <t>Caminhão.Trator</t>
  </si>
  <si>
    <t>Veículo com cabine e motor para tracionar semirreboques formando um conjunto articulado.</t>
  </si>
  <si>
    <t>Vehículo con cabina y motor para traccionar semirremolques formando un conjunto articulado.</t>
  </si>
  <si>
    <t>Túnel.Terrestre</t>
  </si>
  <si>
    <t>Túnel.Acuático</t>
  </si>
  <si>
    <t>Passagem subfluvial ou marítima que permite o deslocamento de pessoas, veículos ou trens.</t>
  </si>
  <si>
    <t>Paso subterráneo que permite que las personas, los vehículos o los trenes se muevan a través de obstáculos naturales o urbanos.</t>
  </si>
  <si>
    <t>Paso subfluvial o marítimo que permita el movimiento de personas, vehículos o trenes.</t>
  </si>
  <si>
    <t>Ferrovia.Trilho</t>
  </si>
  <si>
    <t>IfcRail</t>
  </si>
  <si>
    <t>Ferrovia</t>
  </si>
  <si>
    <t>IfcRailway</t>
  </si>
  <si>
    <t>Ferrovia.Parte</t>
  </si>
  <si>
    <t>IfcRailwayPart</t>
  </si>
  <si>
    <t>IfcTrackElement</t>
  </si>
  <si>
    <t>Ferrovia que conecta ferrovias entre si ou a localidades específicas.</t>
  </si>
  <si>
    <t>Ferrovia que parte de uma cidade capital como Brasília ou Buenos Aires em direção aos extremos do país.</t>
  </si>
  <si>
    <t>Ferrovia que cruza um país no sentido Norte-Sul.</t>
  </si>
  <si>
    <t>Ferrovia que cruza um país no sentido Leste-Oeste.</t>
  </si>
  <si>
    <t>Ferrovia que cruza um país com orientação nordeste-sudoeste ou noroeste-sudeste.</t>
  </si>
  <si>
    <t>Pode se referir à borda cortante ou perfil do trilho, usado em contextos técnicos.</t>
  </si>
  <si>
    <t>Trilho adicional colocado ao lado do trilho principal em curvas fechadas para evitar descarrilamento.</t>
  </si>
  <si>
    <t>Similar ao checkrail, protege contra descarrilamentos, especialmente em pontes e cruzamentos.</t>
  </si>
  <si>
    <t>Usado em ferrovias de cremalheira, onde locomotivas sobem inclinações íngremes com engrenagens.</t>
  </si>
  <si>
    <t>Trilho</t>
  </si>
  <si>
    <t>O componente básico da ferrovia sobre o qual os trens circulam.</t>
  </si>
  <si>
    <t>Parte do trilho que permanece fixa em aparelhos de mudança de via (AMV), contra a qual o trilho móvel se apoia.</t>
  </si>
  <si>
    <t>Trilho.Fixo</t>
  </si>
  <si>
    <t>Trilho.Dentado</t>
  </si>
  <si>
    <t>Trilho.Segurança</t>
  </si>
  <si>
    <t>Trilho.Contenção</t>
  </si>
  <si>
    <t>Trilho.Lâmina</t>
  </si>
  <si>
    <t>Ferrovia.Radial</t>
  </si>
  <si>
    <t>Ferrovia.NS</t>
  </si>
  <si>
    <t>Ferrovia.EW</t>
  </si>
  <si>
    <t>Ferrovia.Diagonal</t>
  </si>
  <si>
    <t>Ferrovia.Ligação</t>
  </si>
  <si>
    <t>Trecho com juntas especiais para acomodar a expansão térmica dos trilhos.</t>
  </si>
  <si>
    <t>Área lateral à ferrovia, onde ficam equipamentos, sinalização e infraestrutura.</t>
  </si>
  <si>
    <t>Elementos como postes, sinais, caixas de controle ao lado dos trilhos.</t>
  </si>
  <si>
    <t>Trecho reto e contínuo da ferrovia, sem aparelhos de mudança de via.</t>
  </si>
  <si>
    <t>Base da ferrovia: inclui o leito, lastro e fundações que sustentam os trilhos.</t>
  </si>
  <si>
    <t>Conjunto completo de trilhos, dormentes, fixações e base.</t>
  </si>
  <si>
    <t>Elementos individuais que compõem a via férrea, como trilhos e dormentes.</t>
  </si>
  <si>
    <t>Trecho que permite ao trem mudar de trilho, como em cruzamentos ou desvios.</t>
  </si>
  <si>
    <t>Equipamento que impede o movimento de trens em determinadas condições.</t>
  </si>
  <si>
    <t>Dispositivo de segurança que força o trem a sair dos trilhos em caso de emergência.</t>
  </si>
  <si>
    <t>Peça metálica onde os trilhos se cruzam em aparelhos de mudança de via.</t>
  </si>
  <si>
    <t>Parte móvel de um AMV que direciona o trem para diferentes trilhos.</t>
  </si>
  <si>
    <t>Peça transversal que sustenta os trilhos e distribui a carga ao lastro.</t>
  </si>
  <si>
    <t>Equipamento que controla a velocidade dos trens, geralmente via sinalização.</t>
  </si>
  <si>
    <t>Ponto final de um trecho ferroviário, onde termina o traçado.</t>
  </si>
  <si>
    <t>Dispositivo físico que impede o movimento além de um ponto seguro.</t>
  </si>
  <si>
    <t>Partes aéreas da ferrovia, como sinalizadores, eletrificação dos fios ferroviários, etc.</t>
  </si>
  <si>
    <t>Trilho.AMV</t>
  </si>
  <si>
    <t>Trilho.Descarrilador</t>
  </si>
  <si>
    <t>Trilho.Dormente</t>
  </si>
  <si>
    <t>Trilho.Cruz</t>
  </si>
  <si>
    <t>Trilho.Bloqueador</t>
  </si>
  <si>
    <t>Trilho.Lâmina.Desviadora</t>
  </si>
  <si>
    <t>Trilho.Regulador.Velocidade</t>
  </si>
  <si>
    <t>Ferrovia.Simples</t>
  </si>
  <si>
    <t>Ferrovia.Completa</t>
  </si>
  <si>
    <t>Ferrovia.Subestrutura</t>
  </si>
  <si>
    <t>Ferrovia.Superestrutura</t>
  </si>
  <si>
    <t>Ferrovia.Margem</t>
  </si>
  <si>
    <t>Ferrovia.Aerea</t>
  </si>
  <si>
    <t>Ferrovia.Dilatação</t>
  </si>
  <si>
    <t>Trem</t>
  </si>
  <si>
    <t>Vagão.Metro</t>
  </si>
  <si>
    <t>Metro</t>
  </si>
  <si>
    <t>Locomotiva</t>
  </si>
  <si>
    <t>Vagão.Carga</t>
  </si>
  <si>
    <t>Vagão.Passageiro</t>
  </si>
  <si>
    <t>Veículo pesado para rodar sobre trilhos que puxa ou empurra vagões ferroviários. Podem ser elétricas, diesel-elétricas ou a vapor.</t>
  </si>
  <si>
    <t>Veículo pesado para rodar sobre trilhos para transportar mercadorias (grãos, minérios, combustíveis, contêineres).</t>
  </si>
  <si>
    <t>Veículo pesado para rodar sobre trilhos para transportar pessoas, podem ser equipados com banheiros e instalações especiais.</t>
  </si>
  <si>
    <t>Veículo pesado para rodar sobre trilhos para transportar pessoas em entornos urbanos.</t>
  </si>
  <si>
    <t>Vagão.Dormitório</t>
  </si>
  <si>
    <t>Veículo pesado para rodar sobre trilhos para transportar pessoas preparado com instalações para dormir.</t>
  </si>
  <si>
    <t>Ferrovia.Componente</t>
  </si>
  <si>
    <t>Elemento de protección lateral continuo en el borde de la carretera de alta velocidad.</t>
  </si>
  <si>
    <t>Un vehículo ferroviario pesado que tira o empuja vagones de ferrocarril. Pueden ser eléctricos, diésel-eléctricos o de vapor.</t>
  </si>
  <si>
    <t>Vehículo pesado para circular sobre raíles para transportar mercancías (granos, minerales, combustibles, contenedores).</t>
  </si>
  <si>
    <t>Los vehículos pesados para circular sobre raíles para transportar personas, pueden equiparse con aseos e instalaciones especiales.</t>
  </si>
  <si>
    <t>Vehículo ferroviario pesado para transportar personas preparadas con instalaciones para dormir.</t>
  </si>
  <si>
    <t>Vehículo pesado para circular sobre raíles para el transporte de personas en entornos urbanos.</t>
  </si>
  <si>
    <t>Ferrocarril que parte de una ciudad capital como Brasilia o Buenos Aires hacia los extremos del país.</t>
  </si>
  <si>
    <t>Un ferrocarril que cruza un país en dirección Norte-Sur.</t>
  </si>
  <si>
    <t>Un ferrocarril que cruza un país en dirección Este-Oeste.</t>
  </si>
  <si>
    <t>Un ferrocarril que cruza un país con orientación noreste-suroeste o noroeste-sureste.</t>
  </si>
  <si>
    <t>Un ferrocarril que conecta los ferrocarriles entre sí o con localidades específicas.</t>
  </si>
  <si>
    <t>El componente básico del ferrocarril por el que circulan los trenes.</t>
  </si>
  <si>
    <t>Puede referirse al filo o perfil del riel, utilizado en contextos técnicos.</t>
  </si>
  <si>
    <t>Rieles adicionales colocados junto al riel principal en giros bruscos para evitar descarrilamientos.</t>
  </si>
  <si>
    <t>Al igual que el control de velocidad, protege contra descarrilamientos, especialmente en puentes y cruces.</t>
  </si>
  <si>
    <t>Se utiliza en ferrocarriles de cremallera, donde las locomotoras suben pendientes pronunciadas con engranajes.</t>
  </si>
  <si>
    <t>Parte del carril que permanece fijo en los desvíos, contra el que descansa el carril móvil.</t>
  </si>
  <si>
    <t>Una sección que permite que el tren cambie de vía, como en cruces o desvíos.</t>
  </si>
  <si>
    <t>Equipos que impiden la circulación de trenes bajo ciertas condiciones.</t>
  </si>
  <si>
    <t>Dispositivo de seguridad que obliga al tren a salirse de las vías en caso de emergencia.</t>
  </si>
  <si>
    <t>Pieza metálica donde los rieles se cruzan en los desvíos.</t>
  </si>
  <si>
    <t>Parte móvil de un AMV que dirige el tren a diferentes vías.</t>
  </si>
  <si>
    <t>Pieza transversal que soporta los rieles y distribuye la carga al balasto.</t>
  </si>
  <si>
    <t>Equipos que controlan la velocidad de los trenes, generalmente a través de la señalización.</t>
  </si>
  <si>
    <t>Punto final de un tramo ferroviario, donde termina la ruta.</t>
  </si>
  <si>
    <t>Un dispositivo físico que impide el movimiento más allá de un punto seguro.</t>
  </si>
  <si>
    <t>Zona junto a la vía férrea, donde se ubican los equipos, la señalización y la infraestructura.</t>
  </si>
  <si>
    <t>Partes aéreas del ferrocarril, como señalizadores, electrificación de cables ferroviarios, etc.</t>
  </si>
  <si>
    <t>Elementos como postes, señales, cajas de control junto a los rieles.</t>
  </si>
  <si>
    <t>Base de ferrocarril: incluye la cama, el balasto y los cimientos que soportan las vías.</t>
  </si>
  <si>
    <t>Tramo recto y continuo del ferrocarril, sin desvíos ni desvíos.</t>
  </si>
  <si>
    <t>Sección con juntas especiales para acomodar la expansión térmica de los rieles.</t>
  </si>
  <si>
    <t>Elementos individuales que componen el ferrocarril, como rieles y durmientes.</t>
  </si>
  <si>
    <t>Juego completo de rieles, durmientes, fijaciones y base.</t>
  </si>
  <si>
    <t>Trilho.Batente.Veícular</t>
  </si>
  <si>
    <t>Trilho.Batente.Via</t>
  </si>
  <si>
    <t>Ferroviária</t>
  </si>
  <si>
    <t>Ferrovia.Metro</t>
  </si>
  <si>
    <t>Ferrovia urbana. Geralmente subterrânea, mas pode ter trechos no nível urbano.</t>
  </si>
  <si>
    <t>Ferrocarril urbano. Generalmente bajo tierra, pero puede tener tramos a nivel urbano.</t>
  </si>
  <si>
    <t>Monotrilho</t>
  </si>
  <si>
    <t>Sistema ferroviário em que os veículos circulam sobre um único trilho elevado que serve tanto de guia quanto de suporte estrutural.</t>
  </si>
  <si>
    <t>Un sistema ferroviario en el que los vehículos circulan sobre un solo carril elevado que sirve de guía y de soporte estructural.</t>
  </si>
  <si>
    <t>Rodoviária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</si>
</sst>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b/>
      <sz val="6"/>
      <name val="Arial Nova Cond"/>
      <family val="2"/>
    </font>
    <font>
      <i/>
      <sz val="6"/>
      <name val="Arial Nova Cond"/>
      <family val="2"/>
    </font>
    <font>
      <sz val="8"/>
      <color theme="1"/>
      <name val="Arial Nova Cond"/>
      <family val="2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 Light"/>
      <family val="2"/>
    </font>
    <font>
      <b/>
      <i/>
      <sz val="6"/>
      <name val="Arial Nova Cond Light"/>
      <family val="2"/>
    </font>
  </fonts>
  <fills count="2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theme="5" tint="0.59999389629810485"/>
        <bgColor rgb="FFD9F2D0"/>
      </patternFill>
    </fill>
    <fill>
      <patternFill patternType="solid">
        <fgColor theme="5" tint="0.79998168889431442"/>
        <b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rgb="FFFEF2CB"/>
      </patternFill>
    </fill>
    <fill>
      <patternFill patternType="solid">
        <fgColor rgb="FFFBE79D"/>
        <bgColor indexed="64"/>
      </patternFill>
    </fill>
    <fill>
      <patternFill patternType="solid">
        <fgColor theme="5" tint="0.79998168889431442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" fillId="3" borderId="1" xfId="0" applyFont="1" applyFill="1" applyBorder="1" applyAlignment="1">
      <alignment vertical="center"/>
    </xf>
    <xf numFmtId="0" fontId="2" fillId="0" borderId="0" xfId="0" applyFont="1"/>
    <xf numFmtId="0" fontId="5" fillId="0" borderId="0" xfId="0" applyFont="1" applyAlignment="1">
      <alignment vertical="center"/>
    </xf>
    <xf numFmtId="0" fontId="6" fillId="1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11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22" fontId="7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9" fillId="13" borderId="1" xfId="0" applyFont="1" applyFill="1" applyBorder="1" applyAlignment="1">
      <alignment horizontal="center" vertical="center" wrapText="1"/>
    </xf>
    <xf numFmtId="0" fontId="11" fillId="15" borderId="3" xfId="0" applyFont="1" applyFill="1" applyBorder="1" applyAlignment="1">
      <alignment horizontal="center" vertical="center" wrapText="1"/>
    </xf>
    <xf numFmtId="0" fontId="11" fillId="15" borderId="3" xfId="0" applyFont="1" applyFill="1" applyBorder="1" applyAlignment="1">
      <alignment horizontal="left" vertical="center" wrapText="1"/>
    </xf>
    <xf numFmtId="0" fontId="11" fillId="14" borderId="3" xfId="0" applyFont="1" applyFill="1" applyBorder="1" applyAlignment="1">
      <alignment horizontal="left" vertical="center" wrapText="1"/>
    </xf>
    <xf numFmtId="0" fontId="11" fillId="15" borderId="2" xfId="0" applyFont="1" applyFill="1" applyBorder="1" applyAlignment="1">
      <alignment horizontal="center" vertical="center" wrapText="1"/>
    </xf>
    <xf numFmtId="0" fontId="11" fillId="14" borderId="2" xfId="0" applyFont="1" applyFill="1" applyBorder="1" applyAlignment="1">
      <alignment horizontal="left" vertical="center" wrapText="1"/>
    </xf>
    <xf numFmtId="0" fontId="7" fillId="6" borderId="3" xfId="0" applyFont="1" applyFill="1" applyBorder="1" applyAlignment="1">
      <alignment vertical="center"/>
    </xf>
    <xf numFmtId="0" fontId="8" fillId="1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0" fontId="12" fillId="9" borderId="1" xfId="0" applyFont="1" applyFill="1" applyBorder="1" applyAlignment="1">
      <alignment horizontal="left" vertical="center"/>
    </xf>
    <xf numFmtId="164" fontId="7" fillId="8" borderId="1" xfId="0" applyNumberFormat="1" applyFont="1" applyFill="1" applyBorder="1" applyAlignment="1">
      <alignment horizontal="left" vertical="center"/>
    </xf>
    <xf numFmtId="0" fontId="6" fillId="7" borderId="1" xfId="0" applyFont="1" applyFill="1" applyBorder="1" applyAlignment="1">
      <alignment vertical="center"/>
    </xf>
    <xf numFmtId="0" fontId="13" fillId="13" borderId="1" xfId="0" applyFont="1" applyFill="1" applyBorder="1" applyAlignment="1">
      <alignment horizontal="center" vertical="center" wrapText="1"/>
    </xf>
    <xf numFmtId="0" fontId="13" fillId="13" borderId="1" xfId="0" applyFont="1" applyFill="1" applyBorder="1" applyAlignment="1">
      <alignment horizontal="left" vertical="center" wrapText="1"/>
    </xf>
    <xf numFmtId="0" fontId="8" fillId="17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2" fillId="4" borderId="1" xfId="0" applyFont="1" applyFill="1" applyBorder="1" applyAlignment="1">
      <alignment vertical="center"/>
    </xf>
    <xf numFmtId="0" fontId="11" fillId="14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10" borderId="1" xfId="0" applyFont="1" applyFill="1" applyBorder="1" applyAlignment="1">
      <alignment horizontal="left" vertical="center"/>
    </xf>
    <xf numFmtId="0" fontId="6" fillId="12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vertical="center"/>
    </xf>
    <xf numFmtId="0" fontId="7" fillId="19" borderId="3" xfId="0" applyFont="1" applyFill="1" applyBorder="1" applyAlignment="1">
      <alignment vertical="center"/>
    </xf>
    <xf numFmtId="0" fontId="7" fillId="19" borderId="1" xfId="0" applyFont="1" applyFill="1" applyBorder="1" applyAlignment="1">
      <alignment vertical="center"/>
    </xf>
    <xf numFmtId="0" fontId="10" fillId="15" borderId="3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left" vertical="center"/>
    </xf>
    <xf numFmtId="0" fontId="8" fillId="6" borderId="4" xfId="0" applyFont="1" applyFill="1" applyBorder="1" applyAlignment="1">
      <alignment horizontal="left" vertical="center"/>
    </xf>
    <xf numFmtId="0" fontId="12" fillId="20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left" vertical="center"/>
    </xf>
    <xf numFmtId="0" fontId="12" fillId="10" borderId="1" xfId="0" applyFont="1" applyFill="1" applyBorder="1" applyAlignment="1">
      <alignment horizontal="center" vertical="center"/>
    </xf>
    <xf numFmtId="0" fontId="8" fillId="19" borderId="3" xfId="0" applyFont="1" applyFill="1" applyBorder="1" applyAlignment="1">
      <alignment horizontal="left" vertical="center"/>
    </xf>
    <xf numFmtId="0" fontId="12" fillId="6" borderId="1" xfId="0" applyFont="1" applyFill="1" applyBorder="1" applyAlignment="1">
      <alignment vertical="center"/>
    </xf>
    <xf numFmtId="0" fontId="8" fillId="6" borderId="3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vertical="center"/>
    </xf>
    <xf numFmtId="0" fontId="8" fillId="6" borderId="3" xfId="0" applyFont="1" applyFill="1" applyBorder="1" applyAlignment="1">
      <alignment horizontal="left" vertical="center" wrapText="1"/>
    </xf>
    <xf numFmtId="0" fontId="12" fillId="15" borderId="3" xfId="0" applyFont="1" applyFill="1" applyBorder="1" applyAlignment="1">
      <alignment horizontal="center" vertical="center"/>
    </xf>
    <xf numFmtId="0" fontId="8" fillId="18" borderId="3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2" fillId="4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12" fillId="10" borderId="1" xfId="0" applyFont="1" applyFill="1" applyBorder="1" applyAlignment="1">
      <alignment vertical="center"/>
    </xf>
    <xf numFmtId="1" fontId="6" fillId="7" borderId="1" xfId="0" applyNumberFormat="1" applyFont="1" applyFill="1" applyBorder="1" applyAlignment="1">
      <alignment horizontal="left" vertical="center"/>
    </xf>
    <xf numFmtId="1" fontId="12" fillId="10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1" fontId="6" fillId="7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2" fontId="6" fillId="7" borderId="1" xfId="0" applyNumberFormat="1" applyFont="1" applyFill="1" applyBorder="1" applyAlignment="1">
      <alignment horizontal="center" vertical="center"/>
    </xf>
    <xf numFmtId="2" fontId="12" fillId="10" borderId="1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2" fontId="6" fillId="7" borderId="1" xfId="0" applyNumberFormat="1" applyFont="1" applyFill="1" applyBorder="1" applyAlignment="1">
      <alignment horizontal="left" vertical="center"/>
    </xf>
    <xf numFmtId="2" fontId="0" fillId="0" borderId="0" xfId="0" applyNumberFormat="1"/>
    <xf numFmtId="0" fontId="8" fillId="21" borderId="1" xfId="0" applyFont="1" applyFill="1" applyBorder="1" applyAlignment="1">
      <alignment horizontal="left" vertical="center"/>
    </xf>
    <xf numFmtId="0" fontId="8" fillId="21" borderId="4" xfId="0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left" vertical="center" wrapText="1"/>
    </xf>
    <xf numFmtId="0" fontId="12" fillId="22" borderId="1" xfId="0" applyFont="1" applyFill="1" applyBorder="1" applyAlignment="1">
      <alignment horizontal="left" vertical="center"/>
    </xf>
    <xf numFmtId="0" fontId="7" fillId="0" borderId="0" xfId="0" applyFont="1"/>
    <xf numFmtId="0" fontId="7" fillId="19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vertical="center" wrapText="1"/>
    </xf>
    <xf numFmtId="0" fontId="7" fillId="19" borderId="1" xfId="0" applyFont="1" applyFill="1" applyBorder="1" applyAlignment="1">
      <alignment vertical="center" wrapText="1"/>
    </xf>
  </cellXfs>
  <cellStyles count="1">
    <cellStyle name="Normal" xfId="0" builtinId="0"/>
  </cellStyles>
  <dxfs count="13">
    <dxf>
      <font>
        <b val="0"/>
        <i/>
        <u val="none"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u val="none"/>
        <color theme="0" tint="-0.499984740745262"/>
      </font>
    </dxf>
    <dxf>
      <font>
        <b val="0"/>
        <i/>
        <strike val="0"/>
        <color rgb="FFFFFFFF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B613C-8B96-43A0-BB50-A45AC26373E3}">
  <dimension ref="A1:B23"/>
  <sheetViews>
    <sheetView zoomScale="220" zoomScaleNormal="220" workbookViewId="0">
      <pane ySplit="1" topLeftCell="A12" activePane="bottomLeft" state="frozen"/>
      <selection activeCell="C18" sqref="C18"/>
      <selection pane="bottomLeft" activeCell="B26" sqref="B26"/>
    </sheetView>
  </sheetViews>
  <sheetFormatPr defaultColWidth="3.33203125" defaultRowHeight="9.75" customHeight="1" x14ac:dyDescent="0.3"/>
  <cols>
    <col min="1" max="1" width="9.6640625" style="6" customWidth="1"/>
    <col min="2" max="2" width="68.109375" style="6" bestFit="1" customWidth="1"/>
    <col min="3" max="16384" width="3.33203125" style="6"/>
  </cols>
  <sheetData>
    <row r="1" spans="1:2" ht="49.5" customHeight="1" x14ac:dyDescent="0.3">
      <c r="A1" s="7" t="s">
        <v>36</v>
      </c>
      <c r="B1" s="7" t="s">
        <v>35</v>
      </c>
    </row>
    <row r="2" spans="1:2" ht="8.25" customHeight="1" x14ac:dyDescent="0.3">
      <c r="A2" s="8" t="s">
        <v>45</v>
      </c>
      <c r="B2" s="8" t="s">
        <v>63</v>
      </c>
    </row>
    <row r="3" spans="1:2" ht="8.25" customHeight="1" x14ac:dyDescent="0.3">
      <c r="A3" s="8" t="s">
        <v>46</v>
      </c>
      <c r="B3" s="9" t="s">
        <v>89</v>
      </c>
    </row>
    <row r="4" spans="1:2" ht="8.25" customHeight="1" x14ac:dyDescent="0.3">
      <c r="A4" s="8" t="s">
        <v>37</v>
      </c>
      <c r="B4" s="8" t="s">
        <v>47</v>
      </c>
    </row>
    <row r="5" spans="1:2" ht="8.25" customHeight="1" x14ac:dyDescent="0.3">
      <c r="A5" s="8" t="s">
        <v>38</v>
      </c>
      <c r="B5" s="8" t="str">
        <f>_xlfn.CONCAT(B4,"Prop")</f>
        <v>BIMProp</v>
      </c>
    </row>
    <row r="6" spans="1:2" ht="8.25" customHeight="1" x14ac:dyDescent="0.3">
      <c r="A6" s="8" t="s">
        <v>39</v>
      </c>
      <c r="B6" s="8" t="str">
        <f>_xlfn.CONCAT(B4,"Data")</f>
        <v>BIMData</v>
      </c>
    </row>
    <row r="7" spans="1:2" ht="8.25" customHeight="1" x14ac:dyDescent="0.3">
      <c r="A7" s="8" t="s">
        <v>40</v>
      </c>
      <c r="B7" s="8" t="s">
        <v>48</v>
      </c>
    </row>
    <row r="8" spans="1:2" ht="8.25" customHeight="1" x14ac:dyDescent="0.3">
      <c r="A8" s="8" t="s">
        <v>41</v>
      </c>
      <c r="B8" s="8" t="s">
        <v>49</v>
      </c>
    </row>
    <row r="9" spans="1:2" ht="8.25" customHeight="1" x14ac:dyDescent="0.3">
      <c r="A9" s="8" t="s">
        <v>50</v>
      </c>
      <c r="B9" s="8" t="s">
        <v>51</v>
      </c>
    </row>
    <row r="10" spans="1:2" ht="8.25" customHeight="1" x14ac:dyDescent="0.3">
      <c r="A10" s="8" t="s">
        <v>52</v>
      </c>
      <c r="B10" s="8" t="s">
        <v>23</v>
      </c>
    </row>
    <row r="11" spans="1:2" ht="8.25" customHeight="1" x14ac:dyDescent="0.3">
      <c r="A11" s="8" t="s">
        <v>42</v>
      </c>
      <c r="B11" s="8" t="s">
        <v>23</v>
      </c>
    </row>
    <row r="12" spans="1:2" ht="8.25" customHeight="1" x14ac:dyDescent="0.3">
      <c r="A12" s="8" t="s">
        <v>43</v>
      </c>
      <c r="B12" s="8" t="s">
        <v>23</v>
      </c>
    </row>
    <row r="13" spans="1:2" ht="8.25" customHeight="1" x14ac:dyDescent="0.3">
      <c r="A13" s="8" t="s">
        <v>53</v>
      </c>
      <c r="B13" s="8" t="s">
        <v>23</v>
      </c>
    </row>
    <row r="14" spans="1:2" ht="8.25" customHeight="1" x14ac:dyDescent="0.3">
      <c r="A14" s="8" t="s">
        <v>54</v>
      </c>
      <c r="B14" s="8" t="s">
        <v>23</v>
      </c>
    </row>
    <row r="15" spans="1:2" ht="8.25" customHeight="1" x14ac:dyDescent="0.3">
      <c r="A15" s="8" t="s">
        <v>55</v>
      </c>
      <c r="B15" s="8" t="s">
        <v>23</v>
      </c>
    </row>
    <row r="16" spans="1:2" ht="8.25" customHeight="1" x14ac:dyDescent="0.3">
      <c r="A16" s="8" t="s">
        <v>56</v>
      </c>
      <c r="B16" s="8" t="s">
        <v>23</v>
      </c>
    </row>
    <row r="17" spans="1:2" ht="8.25" customHeight="1" x14ac:dyDescent="0.3">
      <c r="A17" s="8" t="s">
        <v>44</v>
      </c>
      <c r="B17" s="10" t="s">
        <v>90</v>
      </c>
    </row>
    <row r="18" spans="1:2" ht="8.25" customHeight="1" x14ac:dyDescent="0.3">
      <c r="A18" s="8" t="s">
        <v>57</v>
      </c>
      <c r="B18" s="11">
        <f ca="1">NOW()</f>
        <v>45923.430777430556</v>
      </c>
    </row>
    <row r="19" spans="1:2" ht="8.25" customHeight="1" x14ac:dyDescent="0.3">
      <c r="A19" s="8" t="s">
        <v>58</v>
      </c>
      <c r="B19" s="8" t="s">
        <v>23</v>
      </c>
    </row>
    <row r="20" spans="1:2" ht="8.25" customHeight="1" x14ac:dyDescent="0.3">
      <c r="A20" s="8" t="s">
        <v>59</v>
      </c>
      <c r="B20" s="8" t="s">
        <v>23</v>
      </c>
    </row>
    <row r="21" spans="1:2" ht="8.25" customHeight="1" x14ac:dyDescent="0.3">
      <c r="A21" s="8" t="s">
        <v>60</v>
      </c>
      <c r="B21" s="8" t="s">
        <v>23</v>
      </c>
    </row>
    <row r="22" spans="1:2" ht="8.25" customHeight="1" x14ac:dyDescent="0.3">
      <c r="A22" s="10" t="s">
        <v>61</v>
      </c>
      <c r="B22" s="12" t="s">
        <v>91</v>
      </c>
    </row>
    <row r="23" spans="1:2" ht="8.25" customHeight="1" x14ac:dyDescent="0.3">
      <c r="A23" s="10" t="s">
        <v>62</v>
      </c>
      <c r="B23" s="12" t="s">
        <v>92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50FD-D5BA-45CD-9CBD-E4284A1EA77F}">
  <dimension ref="A1:Y104"/>
  <sheetViews>
    <sheetView tabSelected="1" zoomScale="220" zoomScaleNormal="220" workbookViewId="0">
      <pane ySplit="1" topLeftCell="A2" activePane="bottomLeft" state="frozen"/>
      <selection pane="bottomLeft" activeCell="E6" sqref="E6"/>
    </sheetView>
  </sheetViews>
  <sheetFormatPr defaultColWidth="9.109375" defaultRowHeight="7.8" customHeight="1" x14ac:dyDescent="0.3"/>
  <cols>
    <col min="1" max="1" width="2.5546875" customWidth="1"/>
    <col min="2" max="2" width="4.6640625" customWidth="1"/>
    <col min="3" max="3" width="7.33203125" customWidth="1"/>
    <col min="4" max="4" width="6" bestFit="1" customWidth="1"/>
    <col min="5" max="5" width="9.77734375" customWidth="1"/>
    <col min="6" max="6" width="23.21875" bestFit="1" customWidth="1"/>
    <col min="7" max="11" width="6.44140625" style="35" bestFit="1" customWidth="1"/>
    <col min="12" max="12" width="6.33203125" customWidth="1"/>
    <col min="13" max="13" width="6.6640625" bestFit="1" customWidth="1"/>
    <col min="14" max="14" width="9.88671875" customWidth="1"/>
    <col min="15" max="15" width="15.5546875" bestFit="1" customWidth="1"/>
    <col min="16" max="16" width="73.33203125" customWidth="1"/>
    <col min="17" max="17" width="75.77734375" customWidth="1"/>
    <col min="18" max="18" width="3.6640625" bestFit="1" customWidth="1"/>
    <col min="19" max="19" width="6.77734375" customWidth="1"/>
    <col min="20" max="20" width="6.44140625" customWidth="1"/>
    <col min="21" max="21" width="9.77734375" customWidth="1"/>
    <col min="22" max="23" width="6.77734375" customWidth="1"/>
    <col min="24" max="24" width="154.21875" bestFit="1" customWidth="1"/>
    <col min="25" max="25" width="9.44140625" customWidth="1"/>
    <col min="26" max="26" width="58.6640625" bestFit="1" customWidth="1"/>
  </cols>
  <sheetData>
    <row r="1" spans="1:25" ht="32.4" customHeight="1" x14ac:dyDescent="0.3">
      <c r="A1" s="14">
        <v>1</v>
      </c>
      <c r="B1" s="15" t="s">
        <v>67</v>
      </c>
      <c r="C1" s="15" t="s">
        <v>68</v>
      </c>
      <c r="D1" s="15" t="s">
        <v>69</v>
      </c>
      <c r="E1" s="15" t="s">
        <v>70</v>
      </c>
      <c r="F1" s="15" t="s">
        <v>71</v>
      </c>
      <c r="G1" s="49" t="s">
        <v>24</v>
      </c>
      <c r="H1" s="49" t="s">
        <v>25</v>
      </c>
      <c r="I1" s="49" t="s">
        <v>26</v>
      </c>
      <c r="J1" s="49" t="s">
        <v>27</v>
      </c>
      <c r="K1" s="49" t="s">
        <v>28</v>
      </c>
      <c r="L1" s="16" t="s">
        <v>31</v>
      </c>
      <c r="M1" s="16" t="s">
        <v>32</v>
      </c>
      <c r="N1" s="16" t="s">
        <v>30</v>
      </c>
      <c r="O1" s="16" t="s">
        <v>29</v>
      </c>
      <c r="P1" s="16" t="s">
        <v>72</v>
      </c>
      <c r="Q1" s="16" t="s">
        <v>73</v>
      </c>
      <c r="R1" s="34" t="s">
        <v>74</v>
      </c>
      <c r="S1" s="16" t="s">
        <v>64</v>
      </c>
      <c r="T1" s="16" t="s">
        <v>75</v>
      </c>
      <c r="U1" s="18" t="s">
        <v>66</v>
      </c>
      <c r="V1" s="16" t="s">
        <v>65</v>
      </c>
      <c r="W1" s="17" t="s">
        <v>0</v>
      </c>
      <c r="X1" s="18" t="s">
        <v>176</v>
      </c>
      <c r="Y1" s="16" t="s">
        <v>175</v>
      </c>
    </row>
    <row r="2" spans="1:25" ht="7.8" customHeight="1" x14ac:dyDescent="0.3">
      <c r="A2" s="41">
        <v>2</v>
      </c>
      <c r="B2" s="51" t="s">
        <v>78</v>
      </c>
      <c r="C2" s="52" t="s">
        <v>81</v>
      </c>
      <c r="D2" s="51" t="s">
        <v>82</v>
      </c>
      <c r="E2" s="59" t="s">
        <v>83</v>
      </c>
      <c r="F2" s="61" t="s">
        <v>84</v>
      </c>
      <c r="G2" s="62" t="s">
        <v>1</v>
      </c>
      <c r="H2" s="62" t="s">
        <v>1</v>
      </c>
      <c r="I2" s="62" t="s">
        <v>1</v>
      </c>
      <c r="J2" s="42" t="s">
        <v>1</v>
      </c>
      <c r="K2" s="42" t="s">
        <v>1</v>
      </c>
      <c r="L2" s="63" t="str">
        <f>CONCATENATE("", C2)</f>
        <v>Gestão</v>
      </c>
      <c r="M2" s="43" t="str">
        <f t="shared" ref="M2" si="0">CONCATENATE("", D2)</f>
        <v>Produzido</v>
      </c>
      <c r="N2" s="43" t="str">
        <f t="shared" ref="N2" si="1">(SUBSTITUTE(SUBSTITUTE(CONCATENATE("",E2),"."," ")," De "," de "))</f>
        <v>Informação</v>
      </c>
      <c r="O2" s="44" t="str">
        <f t="shared" ref="O2" si="2">F2</f>
        <v>Contêiner</v>
      </c>
      <c r="P2" s="44" t="s">
        <v>85</v>
      </c>
      <c r="Q2" s="57" t="s">
        <v>86</v>
      </c>
      <c r="R2" s="45" t="s">
        <v>1</v>
      </c>
      <c r="S2" s="46" t="str">
        <f>SUBSTITUTE(C2, ".", " ")</f>
        <v>Gestão</v>
      </c>
      <c r="T2" s="46" t="str">
        <f t="shared" ref="T2:T3" si="3">SUBSTITUTE(D2, "_", " ")</f>
        <v>Produzido</v>
      </c>
      <c r="U2" s="46" t="str">
        <f>SUBSTITUTE(E2, ".", " ")</f>
        <v>Informação</v>
      </c>
      <c r="V2" s="46" t="s">
        <v>81</v>
      </c>
      <c r="W2" s="20" t="str">
        <f t="shared" ref="W2:W69" si="4">CONCATENATE("Key.",LEFT(C2,3),".",A2)</f>
        <v>Key.Ges.2</v>
      </c>
      <c r="X2" s="46" t="s">
        <v>1</v>
      </c>
      <c r="Y2" s="46" t="s">
        <v>1</v>
      </c>
    </row>
    <row r="3" spans="1:25" ht="7.8" customHeight="1" x14ac:dyDescent="0.3">
      <c r="A3" s="41">
        <v>3</v>
      </c>
      <c r="B3" s="51" t="s">
        <v>78</v>
      </c>
      <c r="C3" s="52" t="s">
        <v>87</v>
      </c>
      <c r="D3" s="51" t="s">
        <v>449</v>
      </c>
      <c r="E3" s="58" t="s">
        <v>116</v>
      </c>
      <c r="F3" s="60" t="s">
        <v>105</v>
      </c>
      <c r="G3" s="50" t="s">
        <v>1</v>
      </c>
      <c r="H3" s="50" t="s">
        <v>1</v>
      </c>
      <c r="I3" s="50" t="s">
        <v>1</v>
      </c>
      <c r="J3" s="50" t="s">
        <v>1</v>
      </c>
      <c r="K3" s="50" t="s">
        <v>1</v>
      </c>
      <c r="L3" s="47" t="str">
        <f t="shared" ref="L3:L22" si="5">_xlfn.CONCAT(C3)</f>
        <v>Infraestrutura</v>
      </c>
      <c r="M3" s="43" t="str">
        <f t="shared" ref="M3:M22" si="6">CONCATENATE("", D3)</f>
        <v>Rodoviária</v>
      </c>
      <c r="N3" s="43" t="str">
        <f t="shared" ref="N3:N22" si="7">(SUBSTITUTE(SUBSTITUTE(CONCATENATE("",E3),"."," ")," De "," de "))</f>
        <v>Veículo</v>
      </c>
      <c r="O3" s="44" t="str">
        <f t="shared" ref="O3:O22" si="8">F3</f>
        <v>Automóvel</v>
      </c>
      <c r="P3" s="48" t="s">
        <v>99</v>
      </c>
      <c r="Q3" s="47" t="s">
        <v>256</v>
      </c>
      <c r="R3" s="45" t="s">
        <v>1</v>
      </c>
      <c r="S3" s="46" t="str">
        <f t="shared" ref="S3:S22" si="9">SUBSTITUTE(C3, "_", " ")</f>
        <v>Infraestrutura</v>
      </c>
      <c r="T3" s="46" t="str">
        <f t="shared" si="3"/>
        <v>Rodoviária</v>
      </c>
      <c r="U3" s="46" t="str">
        <f t="shared" ref="U3" si="10">SUBSTITUTE(E3, "_", " ")</f>
        <v>Veículo</v>
      </c>
      <c r="V3" s="43" t="str">
        <f>C3</f>
        <v>Infraestrutura</v>
      </c>
      <c r="W3" s="20" t="str">
        <f t="shared" si="4"/>
        <v>Key.Inf.3</v>
      </c>
      <c r="X3" s="46" t="s">
        <v>317</v>
      </c>
      <c r="Y3" s="46" t="s">
        <v>316</v>
      </c>
    </row>
    <row r="4" spans="1:25" ht="7.8" customHeight="1" x14ac:dyDescent="0.3">
      <c r="A4" s="41">
        <v>4</v>
      </c>
      <c r="B4" s="51" t="s">
        <v>78</v>
      </c>
      <c r="C4" s="52" t="s">
        <v>87</v>
      </c>
      <c r="D4" s="51" t="s">
        <v>449</v>
      </c>
      <c r="E4" s="58" t="s">
        <v>116</v>
      </c>
      <c r="F4" s="60" t="s">
        <v>106</v>
      </c>
      <c r="G4" s="50" t="s">
        <v>1</v>
      </c>
      <c r="H4" s="50" t="s">
        <v>1</v>
      </c>
      <c r="I4" s="50" t="s">
        <v>1</v>
      </c>
      <c r="J4" s="50" t="s">
        <v>1</v>
      </c>
      <c r="K4" s="50" t="s">
        <v>1</v>
      </c>
      <c r="L4" s="47" t="str">
        <f t="shared" si="5"/>
        <v>Infraestrutura</v>
      </c>
      <c r="M4" s="43" t="str">
        <f t="shared" si="6"/>
        <v>Rodoviária</v>
      </c>
      <c r="N4" s="43" t="str">
        <f t="shared" si="7"/>
        <v>Veículo</v>
      </c>
      <c r="O4" s="44" t="str">
        <f t="shared" si="8"/>
        <v>Camioneta</v>
      </c>
      <c r="P4" s="48" t="s">
        <v>100</v>
      </c>
      <c r="Q4" s="47" t="s">
        <v>257</v>
      </c>
      <c r="R4" s="45" t="s">
        <v>1</v>
      </c>
      <c r="S4" s="46" t="str">
        <f t="shared" si="9"/>
        <v>Infraestrutura</v>
      </c>
      <c r="T4" s="46" t="str">
        <f t="shared" ref="T4:T40" si="11">SUBSTITUTE(D4, "_", " ")</f>
        <v>Rodoviária</v>
      </c>
      <c r="U4" s="43" t="str">
        <f t="shared" ref="U4:U40" si="12">SUBSTITUTE(E4, "_", " ")</f>
        <v>Veículo</v>
      </c>
      <c r="V4" s="43" t="str">
        <f t="shared" ref="V4:V40" si="13">C4</f>
        <v>Infraestrutura</v>
      </c>
      <c r="W4" s="20" t="str">
        <f t="shared" si="4"/>
        <v>Key.Inf.4</v>
      </c>
      <c r="X4" s="46" t="s">
        <v>317</v>
      </c>
      <c r="Y4" s="46" t="s">
        <v>316</v>
      </c>
    </row>
    <row r="5" spans="1:25" ht="7.8" customHeight="1" x14ac:dyDescent="0.3">
      <c r="A5" s="41">
        <v>5</v>
      </c>
      <c r="B5" s="51" t="s">
        <v>78</v>
      </c>
      <c r="C5" s="52" t="s">
        <v>87</v>
      </c>
      <c r="D5" s="51" t="s">
        <v>449</v>
      </c>
      <c r="E5" s="58" t="s">
        <v>116</v>
      </c>
      <c r="F5" s="60" t="s">
        <v>107</v>
      </c>
      <c r="G5" s="50" t="s">
        <v>1</v>
      </c>
      <c r="H5" s="50" t="s">
        <v>1</v>
      </c>
      <c r="I5" s="50" t="s">
        <v>1</v>
      </c>
      <c r="J5" s="50" t="s">
        <v>1</v>
      </c>
      <c r="K5" s="50" t="s">
        <v>1</v>
      </c>
      <c r="L5" s="47" t="str">
        <f t="shared" si="5"/>
        <v>Infraestrutura</v>
      </c>
      <c r="M5" s="43" t="str">
        <f t="shared" si="6"/>
        <v>Rodoviária</v>
      </c>
      <c r="N5" s="43" t="str">
        <f t="shared" si="7"/>
        <v>Veículo</v>
      </c>
      <c r="O5" s="44" t="str">
        <f t="shared" si="8"/>
        <v>Caminhonete</v>
      </c>
      <c r="P5" s="48" t="s">
        <v>101</v>
      </c>
      <c r="Q5" s="47" t="s">
        <v>258</v>
      </c>
      <c r="R5" s="45" t="s">
        <v>1</v>
      </c>
      <c r="S5" s="46" t="str">
        <f t="shared" si="9"/>
        <v>Infraestrutura</v>
      </c>
      <c r="T5" s="46" t="str">
        <f t="shared" si="11"/>
        <v>Rodoviária</v>
      </c>
      <c r="U5" s="43" t="str">
        <f t="shared" si="12"/>
        <v>Veículo</v>
      </c>
      <c r="V5" s="43" t="str">
        <f t="shared" si="13"/>
        <v>Infraestrutura</v>
      </c>
      <c r="W5" s="20" t="str">
        <f t="shared" si="4"/>
        <v>Key.Inf.5</v>
      </c>
      <c r="X5" s="46" t="s">
        <v>317</v>
      </c>
      <c r="Y5" s="46" t="s">
        <v>316</v>
      </c>
    </row>
    <row r="6" spans="1:25" ht="7.8" customHeight="1" x14ac:dyDescent="0.3">
      <c r="A6" s="41">
        <v>6</v>
      </c>
      <c r="B6" s="51" t="s">
        <v>78</v>
      </c>
      <c r="C6" s="52" t="s">
        <v>87</v>
      </c>
      <c r="D6" s="51" t="s">
        <v>449</v>
      </c>
      <c r="E6" s="58" t="s">
        <v>116</v>
      </c>
      <c r="F6" s="60" t="s">
        <v>242</v>
      </c>
      <c r="G6" s="50" t="s">
        <v>1</v>
      </c>
      <c r="H6" s="50" t="s">
        <v>1</v>
      </c>
      <c r="I6" s="50" t="s">
        <v>1</v>
      </c>
      <c r="J6" s="50" t="s">
        <v>1</v>
      </c>
      <c r="K6" s="50" t="s">
        <v>1</v>
      </c>
      <c r="L6" s="47" t="str">
        <f t="shared" ref="L6:L8" si="14">_xlfn.CONCAT(C6)</f>
        <v>Infraestrutura</v>
      </c>
      <c r="M6" s="43" t="str">
        <f t="shared" ref="M6:M8" si="15">CONCATENATE("", D6)</f>
        <v>Rodoviária</v>
      </c>
      <c r="N6" s="43" t="str">
        <f t="shared" ref="N6:N8" si="16">(SUBSTITUTE(SUBSTITUTE(CONCATENATE("",E6),"."," ")," De "," de "))</f>
        <v>Veículo</v>
      </c>
      <c r="O6" s="44" t="str">
        <f t="shared" ref="O6:O8" si="17">F6</f>
        <v>Caminhão.Baú</v>
      </c>
      <c r="P6" s="48" t="s">
        <v>252</v>
      </c>
      <c r="Q6" s="47" t="s">
        <v>259</v>
      </c>
      <c r="R6" s="45" t="s">
        <v>1</v>
      </c>
      <c r="S6" s="46" t="str">
        <f t="shared" ref="S6:S8" si="18">SUBSTITUTE(C6, "_", " ")</f>
        <v>Infraestrutura</v>
      </c>
      <c r="T6" s="46" t="str">
        <f t="shared" ref="T6:T8" si="19">SUBSTITUTE(D6, "_", " ")</f>
        <v>Rodoviária</v>
      </c>
      <c r="U6" s="43" t="str">
        <f t="shared" ref="U6:U8" si="20">SUBSTITUTE(E6, "_", " ")</f>
        <v>Veículo</v>
      </c>
      <c r="V6" s="43" t="str">
        <f t="shared" ref="V6:V8" si="21">C6</f>
        <v>Infraestrutura</v>
      </c>
      <c r="W6" s="20" t="str">
        <f t="shared" si="4"/>
        <v>Key.Inf.6</v>
      </c>
      <c r="X6" s="46" t="s">
        <v>317</v>
      </c>
      <c r="Y6" s="46" t="s">
        <v>316</v>
      </c>
    </row>
    <row r="7" spans="1:25" ht="7.8" customHeight="1" x14ac:dyDescent="0.3">
      <c r="A7" s="41">
        <v>7</v>
      </c>
      <c r="B7" s="51" t="s">
        <v>78</v>
      </c>
      <c r="C7" s="52" t="s">
        <v>87</v>
      </c>
      <c r="D7" s="51" t="s">
        <v>449</v>
      </c>
      <c r="E7" s="58" t="s">
        <v>116</v>
      </c>
      <c r="F7" s="60" t="s">
        <v>243</v>
      </c>
      <c r="G7" s="50" t="s">
        <v>1</v>
      </c>
      <c r="H7" s="50" t="s">
        <v>1</v>
      </c>
      <c r="I7" s="50" t="s">
        <v>1</v>
      </c>
      <c r="J7" s="50" t="s">
        <v>1</v>
      </c>
      <c r="K7" s="50" t="s">
        <v>1</v>
      </c>
      <c r="L7" s="47" t="str">
        <f t="shared" si="14"/>
        <v>Infraestrutura</v>
      </c>
      <c r="M7" s="43" t="str">
        <f t="shared" si="15"/>
        <v>Rodoviária</v>
      </c>
      <c r="N7" s="43" t="str">
        <f t="shared" si="16"/>
        <v>Veículo</v>
      </c>
      <c r="O7" s="44" t="str">
        <f t="shared" si="17"/>
        <v>Caminhão.Tanque</v>
      </c>
      <c r="P7" s="48" t="s">
        <v>248</v>
      </c>
      <c r="Q7" s="47" t="s">
        <v>260</v>
      </c>
      <c r="R7" s="45" t="s">
        <v>1</v>
      </c>
      <c r="S7" s="46" t="str">
        <f t="shared" si="18"/>
        <v>Infraestrutura</v>
      </c>
      <c r="T7" s="46" t="str">
        <f t="shared" si="19"/>
        <v>Rodoviária</v>
      </c>
      <c r="U7" s="43" t="str">
        <f t="shared" si="20"/>
        <v>Veículo</v>
      </c>
      <c r="V7" s="43" t="str">
        <f t="shared" si="21"/>
        <v>Infraestrutura</v>
      </c>
      <c r="W7" s="20" t="str">
        <f t="shared" si="4"/>
        <v>Key.Inf.7</v>
      </c>
      <c r="X7" s="46" t="s">
        <v>317</v>
      </c>
      <c r="Y7" s="46" t="s">
        <v>316</v>
      </c>
    </row>
    <row r="8" spans="1:25" ht="7.8" customHeight="1" x14ac:dyDescent="0.3">
      <c r="A8" s="41">
        <v>8</v>
      </c>
      <c r="B8" s="51" t="s">
        <v>78</v>
      </c>
      <c r="C8" s="52" t="s">
        <v>87</v>
      </c>
      <c r="D8" s="51" t="s">
        <v>449</v>
      </c>
      <c r="E8" s="58" t="s">
        <v>116</v>
      </c>
      <c r="F8" s="60" t="s">
        <v>244</v>
      </c>
      <c r="G8" s="50" t="s">
        <v>1</v>
      </c>
      <c r="H8" s="50" t="s">
        <v>1</v>
      </c>
      <c r="I8" s="50" t="s">
        <v>1</v>
      </c>
      <c r="J8" s="50" t="s">
        <v>1</v>
      </c>
      <c r="K8" s="50" t="s">
        <v>1</v>
      </c>
      <c r="L8" s="47" t="str">
        <f t="shared" si="14"/>
        <v>Infraestrutura</v>
      </c>
      <c r="M8" s="43" t="str">
        <f t="shared" si="15"/>
        <v>Rodoviária</v>
      </c>
      <c r="N8" s="43" t="str">
        <f t="shared" si="16"/>
        <v>Veículo</v>
      </c>
      <c r="O8" s="44" t="str">
        <f t="shared" si="17"/>
        <v>Caminhão.Caçamba</v>
      </c>
      <c r="P8" s="48" t="s">
        <v>254</v>
      </c>
      <c r="Q8" s="47" t="s">
        <v>261</v>
      </c>
      <c r="R8" s="45" t="s">
        <v>1</v>
      </c>
      <c r="S8" s="46" t="str">
        <f t="shared" si="18"/>
        <v>Infraestrutura</v>
      </c>
      <c r="T8" s="46" t="str">
        <f t="shared" si="19"/>
        <v>Rodoviária</v>
      </c>
      <c r="U8" s="43" t="str">
        <f t="shared" si="20"/>
        <v>Veículo</v>
      </c>
      <c r="V8" s="43" t="str">
        <f t="shared" si="21"/>
        <v>Infraestrutura</v>
      </c>
      <c r="W8" s="20" t="str">
        <f t="shared" si="4"/>
        <v>Key.Inf.8</v>
      </c>
      <c r="X8" s="46" t="s">
        <v>317</v>
      </c>
      <c r="Y8" s="46" t="s">
        <v>316</v>
      </c>
    </row>
    <row r="9" spans="1:25" ht="7.8" customHeight="1" x14ac:dyDescent="0.3">
      <c r="A9" s="41">
        <v>9</v>
      </c>
      <c r="B9" s="51" t="s">
        <v>78</v>
      </c>
      <c r="C9" s="52" t="s">
        <v>87</v>
      </c>
      <c r="D9" s="51" t="s">
        <v>449</v>
      </c>
      <c r="E9" s="58" t="s">
        <v>116</v>
      </c>
      <c r="F9" s="60" t="s">
        <v>245</v>
      </c>
      <c r="G9" s="50" t="s">
        <v>1</v>
      </c>
      <c r="H9" s="50" t="s">
        <v>1</v>
      </c>
      <c r="I9" s="50" t="s">
        <v>1</v>
      </c>
      <c r="J9" s="50" t="s">
        <v>1</v>
      </c>
      <c r="K9" s="50" t="s">
        <v>1</v>
      </c>
      <c r="L9" s="47" t="str">
        <f t="shared" si="5"/>
        <v>Infraestrutura</v>
      </c>
      <c r="M9" s="43" t="str">
        <f t="shared" si="6"/>
        <v>Rodoviária</v>
      </c>
      <c r="N9" s="43" t="str">
        <f t="shared" si="7"/>
        <v>Veículo</v>
      </c>
      <c r="O9" s="44" t="str">
        <f t="shared" si="8"/>
        <v>Caminhão.BiTrem</v>
      </c>
      <c r="P9" s="48" t="s">
        <v>253</v>
      </c>
      <c r="Q9" s="47" t="s">
        <v>262</v>
      </c>
      <c r="R9" s="45" t="s">
        <v>1</v>
      </c>
      <c r="S9" s="46" t="str">
        <f t="shared" si="9"/>
        <v>Infraestrutura</v>
      </c>
      <c r="T9" s="46" t="str">
        <f t="shared" si="11"/>
        <v>Rodoviária</v>
      </c>
      <c r="U9" s="43" t="str">
        <f t="shared" si="12"/>
        <v>Veículo</v>
      </c>
      <c r="V9" s="43" t="str">
        <f t="shared" si="13"/>
        <v>Infraestrutura</v>
      </c>
      <c r="W9" s="20" t="str">
        <f t="shared" si="4"/>
        <v>Key.Inf.9</v>
      </c>
      <c r="X9" s="46" t="s">
        <v>317</v>
      </c>
      <c r="Y9" s="46" t="s">
        <v>316</v>
      </c>
    </row>
    <row r="10" spans="1:25" ht="7.8" customHeight="1" x14ac:dyDescent="0.3">
      <c r="A10" s="41">
        <v>10</v>
      </c>
      <c r="B10" s="51" t="s">
        <v>78</v>
      </c>
      <c r="C10" s="52" t="s">
        <v>87</v>
      </c>
      <c r="D10" s="51" t="s">
        <v>449</v>
      </c>
      <c r="E10" s="58" t="s">
        <v>116</v>
      </c>
      <c r="F10" s="60" t="s">
        <v>246</v>
      </c>
      <c r="G10" s="50" t="s">
        <v>1</v>
      </c>
      <c r="H10" s="50" t="s">
        <v>1</v>
      </c>
      <c r="I10" s="50" t="s">
        <v>1</v>
      </c>
      <c r="J10" s="50" t="s">
        <v>1</v>
      </c>
      <c r="K10" s="50" t="s">
        <v>1</v>
      </c>
      <c r="L10" s="47" t="str">
        <f t="shared" ref="L10:L12" si="22">_xlfn.CONCAT(C10)</f>
        <v>Infraestrutura</v>
      </c>
      <c r="M10" s="43" t="str">
        <f t="shared" ref="M10:M12" si="23">CONCATENATE("", D10)</f>
        <v>Rodoviária</v>
      </c>
      <c r="N10" s="43" t="str">
        <f t="shared" ref="N10:N12" si="24">(SUBSTITUTE(SUBSTITUTE(CONCATENATE("",E10),"."," ")," De "," de "))</f>
        <v>Veículo</v>
      </c>
      <c r="O10" s="44" t="str">
        <f t="shared" ref="O10:O12" si="25">F10</f>
        <v>Caminhão.Carroceria</v>
      </c>
      <c r="P10" s="48" t="s">
        <v>249</v>
      </c>
      <c r="Q10" s="47" t="s">
        <v>263</v>
      </c>
      <c r="R10" s="45" t="s">
        <v>1</v>
      </c>
      <c r="S10" s="46" t="str">
        <f t="shared" ref="S10:S12" si="26">SUBSTITUTE(C10, "_", " ")</f>
        <v>Infraestrutura</v>
      </c>
      <c r="T10" s="46" t="str">
        <f t="shared" ref="T10:T12" si="27">SUBSTITUTE(D10, "_", " ")</f>
        <v>Rodoviária</v>
      </c>
      <c r="U10" s="43" t="str">
        <f t="shared" ref="U10:U12" si="28">SUBSTITUTE(E10, "_", " ")</f>
        <v>Veículo</v>
      </c>
      <c r="V10" s="43" t="str">
        <f t="shared" ref="V10:V12" si="29">C10</f>
        <v>Infraestrutura</v>
      </c>
      <c r="W10" s="20" t="str">
        <f t="shared" si="4"/>
        <v>Key.Inf.10</v>
      </c>
      <c r="X10" s="46" t="s">
        <v>317</v>
      </c>
      <c r="Y10" s="46" t="s">
        <v>316</v>
      </c>
    </row>
    <row r="11" spans="1:25" ht="7.8" customHeight="1" x14ac:dyDescent="0.3">
      <c r="A11" s="41">
        <v>11</v>
      </c>
      <c r="B11" s="51" t="s">
        <v>78</v>
      </c>
      <c r="C11" s="52" t="s">
        <v>87</v>
      </c>
      <c r="D11" s="51" t="s">
        <v>449</v>
      </c>
      <c r="E11" s="58" t="s">
        <v>116</v>
      </c>
      <c r="F11" s="60" t="s">
        <v>247</v>
      </c>
      <c r="G11" s="50" t="s">
        <v>1</v>
      </c>
      <c r="H11" s="50" t="s">
        <v>1</v>
      </c>
      <c r="I11" s="50" t="s">
        <v>1</v>
      </c>
      <c r="J11" s="50" t="s">
        <v>1</v>
      </c>
      <c r="K11" s="50" t="s">
        <v>1</v>
      </c>
      <c r="L11" s="47" t="str">
        <f t="shared" si="22"/>
        <v>Infraestrutura</v>
      </c>
      <c r="M11" s="43" t="str">
        <f t="shared" si="23"/>
        <v>Rodoviária</v>
      </c>
      <c r="N11" s="43" t="str">
        <f t="shared" si="24"/>
        <v>Veículo</v>
      </c>
      <c r="O11" s="44" t="str">
        <f t="shared" si="25"/>
        <v>Caminhão.Graneleiro</v>
      </c>
      <c r="P11" s="48" t="s">
        <v>250</v>
      </c>
      <c r="Q11" s="47" t="s">
        <v>264</v>
      </c>
      <c r="R11" s="45" t="s">
        <v>1</v>
      </c>
      <c r="S11" s="46" t="str">
        <f t="shared" si="26"/>
        <v>Infraestrutura</v>
      </c>
      <c r="T11" s="46" t="str">
        <f t="shared" si="27"/>
        <v>Rodoviária</v>
      </c>
      <c r="U11" s="43" t="str">
        <f t="shared" si="28"/>
        <v>Veículo</v>
      </c>
      <c r="V11" s="43" t="str">
        <f t="shared" si="29"/>
        <v>Infraestrutura</v>
      </c>
      <c r="W11" s="20" t="str">
        <f t="shared" si="4"/>
        <v>Key.Inf.11</v>
      </c>
      <c r="X11" s="46" t="s">
        <v>317</v>
      </c>
      <c r="Y11" s="46" t="s">
        <v>316</v>
      </c>
    </row>
    <row r="12" spans="1:25" ht="7.8" customHeight="1" x14ac:dyDescent="0.3">
      <c r="A12" s="41">
        <v>12</v>
      </c>
      <c r="B12" s="51" t="s">
        <v>78</v>
      </c>
      <c r="C12" s="52" t="s">
        <v>87</v>
      </c>
      <c r="D12" s="51" t="s">
        <v>449</v>
      </c>
      <c r="E12" s="58" t="s">
        <v>116</v>
      </c>
      <c r="F12" s="60" t="s">
        <v>251</v>
      </c>
      <c r="G12" s="50" t="s">
        <v>1</v>
      </c>
      <c r="H12" s="50" t="s">
        <v>1</v>
      </c>
      <c r="I12" s="50" t="s">
        <v>1</v>
      </c>
      <c r="J12" s="50" t="s">
        <v>1</v>
      </c>
      <c r="K12" s="50" t="s">
        <v>1</v>
      </c>
      <c r="L12" s="47" t="str">
        <f t="shared" si="22"/>
        <v>Infraestrutura</v>
      </c>
      <c r="M12" s="43" t="str">
        <f t="shared" si="23"/>
        <v>Rodoviária</v>
      </c>
      <c r="N12" s="43" t="str">
        <f t="shared" si="24"/>
        <v>Veículo</v>
      </c>
      <c r="O12" s="44" t="str">
        <f t="shared" si="25"/>
        <v>Caminhão.Frigorífico</v>
      </c>
      <c r="P12" s="48" t="s">
        <v>255</v>
      </c>
      <c r="Q12" s="47" t="s">
        <v>265</v>
      </c>
      <c r="R12" s="45" t="s">
        <v>1</v>
      </c>
      <c r="S12" s="46" t="str">
        <f t="shared" si="26"/>
        <v>Infraestrutura</v>
      </c>
      <c r="T12" s="46" t="str">
        <f t="shared" si="27"/>
        <v>Rodoviária</v>
      </c>
      <c r="U12" s="43" t="str">
        <f t="shared" si="28"/>
        <v>Veículo</v>
      </c>
      <c r="V12" s="43" t="str">
        <f t="shared" si="29"/>
        <v>Infraestrutura</v>
      </c>
      <c r="W12" s="20" t="str">
        <f t="shared" si="4"/>
        <v>Key.Inf.12</v>
      </c>
      <c r="X12" s="46" t="s">
        <v>317</v>
      </c>
      <c r="Y12" s="46" t="s">
        <v>316</v>
      </c>
    </row>
    <row r="13" spans="1:25" ht="7.8" customHeight="1" x14ac:dyDescent="0.3">
      <c r="A13" s="41">
        <v>13</v>
      </c>
      <c r="B13" s="51" t="s">
        <v>78</v>
      </c>
      <c r="C13" s="52" t="s">
        <v>87</v>
      </c>
      <c r="D13" s="51" t="s">
        <v>449</v>
      </c>
      <c r="E13" s="58" t="s">
        <v>116</v>
      </c>
      <c r="F13" s="60" t="s">
        <v>325</v>
      </c>
      <c r="G13" s="50" t="s">
        <v>1</v>
      </c>
      <c r="H13" s="50" t="s">
        <v>1</v>
      </c>
      <c r="I13" s="50" t="s">
        <v>1</v>
      </c>
      <c r="J13" s="50" t="s">
        <v>1</v>
      </c>
      <c r="K13" s="50" t="s">
        <v>1</v>
      </c>
      <c r="L13" s="47" t="str">
        <f t="shared" si="5"/>
        <v>Infraestrutura</v>
      </c>
      <c r="M13" s="43" t="str">
        <f t="shared" si="6"/>
        <v>Rodoviária</v>
      </c>
      <c r="N13" s="43" t="str">
        <f t="shared" si="7"/>
        <v>Veículo</v>
      </c>
      <c r="O13" s="44" t="str">
        <f t="shared" si="8"/>
        <v>Caminhão.Trator</v>
      </c>
      <c r="P13" s="48" t="s">
        <v>326</v>
      </c>
      <c r="Q13" s="47" t="s">
        <v>327</v>
      </c>
      <c r="R13" s="45" t="s">
        <v>1</v>
      </c>
      <c r="S13" s="46" t="str">
        <f t="shared" si="9"/>
        <v>Infraestrutura</v>
      </c>
      <c r="T13" s="46" t="str">
        <f t="shared" si="11"/>
        <v>Rodoviária</v>
      </c>
      <c r="U13" s="43" t="str">
        <f t="shared" si="12"/>
        <v>Veículo</v>
      </c>
      <c r="V13" s="43" t="str">
        <f t="shared" si="13"/>
        <v>Infraestrutura</v>
      </c>
      <c r="W13" s="20" t="str">
        <f t="shared" si="4"/>
        <v>Key.Inf.13</v>
      </c>
      <c r="X13" s="46" t="s">
        <v>317</v>
      </c>
      <c r="Y13" s="46" t="s">
        <v>316</v>
      </c>
    </row>
    <row r="14" spans="1:25" ht="7.8" customHeight="1" x14ac:dyDescent="0.3">
      <c r="A14" s="41">
        <v>14</v>
      </c>
      <c r="B14" s="51" t="s">
        <v>78</v>
      </c>
      <c r="C14" s="52" t="s">
        <v>87</v>
      </c>
      <c r="D14" s="51" t="s">
        <v>449</v>
      </c>
      <c r="E14" s="58" t="s">
        <v>116</v>
      </c>
      <c r="F14" s="60" t="s">
        <v>108</v>
      </c>
      <c r="G14" s="50" t="s">
        <v>1</v>
      </c>
      <c r="H14" s="50" t="s">
        <v>1</v>
      </c>
      <c r="I14" s="50" t="s">
        <v>1</v>
      </c>
      <c r="J14" s="50" t="s">
        <v>1</v>
      </c>
      <c r="K14" s="50" t="s">
        <v>1</v>
      </c>
      <c r="L14" s="47" t="str">
        <f t="shared" si="5"/>
        <v>Infraestrutura</v>
      </c>
      <c r="M14" s="43" t="str">
        <f t="shared" si="6"/>
        <v>Rodoviária</v>
      </c>
      <c r="N14" s="43" t="str">
        <f t="shared" si="7"/>
        <v>Veículo</v>
      </c>
      <c r="O14" s="44" t="str">
        <f t="shared" si="8"/>
        <v>Ônibus</v>
      </c>
      <c r="P14" s="48" t="s">
        <v>102</v>
      </c>
      <c r="Q14" s="47" t="s">
        <v>266</v>
      </c>
      <c r="R14" s="45" t="s">
        <v>1</v>
      </c>
      <c r="S14" s="46" t="str">
        <f t="shared" si="9"/>
        <v>Infraestrutura</v>
      </c>
      <c r="T14" s="46" t="str">
        <f t="shared" si="11"/>
        <v>Rodoviária</v>
      </c>
      <c r="U14" s="43" t="str">
        <f t="shared" si="12"/>
        <v>Veículo</v>
      </c>
      <c r="V14" s="43" t="str">
        <f t="shared" si="13"/>
        <v>Infraestrutura</v>
      </c>
      <c r="W14" s="20" t="str">
        <f t="shared" si="4"/>
        <v>Key.Inf.14</v>
      </c>
      <c r="X14" s="46" t="s">
        <v>317</v>
      </c>
      <c r="Y14" s="46" t="s">
        <v>316</v>
      </c>
    </row>
    <row r="15" spans="1:25" ht="7.8" customHeight="1" x14ac:dyDescent="0.3">
      <c r="A15" s="41">
        <v>15</v>
      </c>
      <c r="B15" s="51" t="s">
        <v>78</v>
      </c>
      <c r="C15" s="52" t="s">
        <v>87</v>
      </c>
      <c r="D15" s="51" t="s">
        <v>449</v>
      </c>
      <c r="E15" s="58" t="s">
        <v>116</v>
      </c>
      <c r="F15" s="60" t="s">
        <v>109</v>
      </c>
      <c r="G15" s="50" t="s">
        <v>1</v>
      </c>
      <c r="H15" s="50" t="s">
        <v>1</v>
      </c>
      <c r="I15" s="50" t="s">
        <v>1</v>
      </c>
      <c r="J15" s="50" t="s">
        <v>1</v>
      </c>
      <c r="K15" s="50" t="s">
        <v>1</v>
      </c>
      <c r="L15" s="47" t="str">
        <f t="shared" si="5"/>
        <v>Infraestrutura</v>
      </c>
      <c r="M15" s="43" t="str">
        <f t="shared" si="6"/>
        <v>Rodoviária</v>
      </c>
      <c r="N15" s="43" t="str">
        <f t="shared" si="7"/>
        <v>Veículo</v>
      </c>
      <c r="O15" s="44" t="str">
        <f t="shared" si="8"/>
        <v>Microônibus</v>
      </c>
      <c r="P15" s="48" t="s">
        <v>103</v>
      </c>
      <c r="Q15" s="47" t="s">
        <v>267</v>
      </c>
      <c r="R15" s="45" t="s">
        <v>1</v>
      </c>
      <c r="S15" s="46" t="str">
        <f t="shared" si="9"/>
        <v>Infraestrutura</v>
      </c>
      <c r="T15" s="46" t="str">
        <f t="shared" si="11"/>
        <v>Rodoviária</v>
      </c>
      <c r="U15" s="43" t="str">
        <f t="shared" si="12"/>
        <v>Veículo</v>
      </c>
      <c r="V15" s="43" t="str">
        <f t="shared" si="13"/>
        <v>Infraestrutura</v>
      </c>
      <c r="W15" s="20" t="str">
        <f t="shared" si="4"/>
        <v>Key.Inf.15</v>
      </c>
      <c r="X15" s="46" t="s">
        <v>317</v>
      </c>
      <c r="Y15" s="46" t="s">
        <v>316</v>
      </c>
    </row>
    <row r="16" spans="1:25" ht="7.8" customHeight="1" x14ac:dyDescent="0.3">
      <c r="A16" s="41">
        <v>16</v>
      </c>
      <c r="B16" s="51" t="s">
        <v>78</v>
      </c>
      <c r="C16" s="52" t="s">
        <v>87</v>
      </c>
      <c r="D16" s="51" t="s">
        <v>449</v>
      </c>
      <c r="E16" s="58" t="s">
        <v>116</v>
      </c>
      <c r="F16" s="60" t="s">
        <v>235</v>
      </c>
      <c r="G16" s="50" t="s">
        <v>1</v>
      </c>
      <c r="H16" s="50" t="s">
        <v>1</v>
      </c>
      <c r="I16" s="50" t="s">
        <v>1</v>
      </c>
      <c r="J16" s="50" t="s">
        <v>1</v>
      </c>
      <c r="K16" s="50" t="s">
        <v>1</v>
      </c>
      <c r="L16" s="47" t="str">
        <f t="shared" ref="L16" si="30">_xlfn.CONCAT(C16)</f>
        <v>Infraestrutura</v>
      </c>
      <c r="M16" s="43" t="str">
        <f t="shared" ref="M16" si="31">CONCATENATE("", D16)</f>
        <v>Rodoviária</v>
      </c>
      <c r="N16" s="43" t="str">
        <f t="shared" ref="N16" si="32">(SUBSTITUTE(SUBSTITUTE(CONCATENATE("",E16),"."," ")," De "," de "))</f>
        <v>Veículo</v>
      </c>
      <c r="O16" s="44" t="str">
        <f t="shared" ref="O16" si="33">F16</f>
        <v>Bicicleta</v>
      </c>
      <c r="P16" s="48" t="s">
        <v>241</v>
      </c>
      <c r="Q16" s="47" t="s">
        <v>268</v>
      </c>
      <c r="R16" s="45" t="s">
        <v>1</v>
      </c>
      <c r="S16" s="46" t="str">
        <f t="shared" ref="S16" si="34">SUBSTITUTE(C16, "_", " ")</f>
        <v>Infraestrutura</v>
      </c>
      <c r="T16" s="46" t="str">
        <f t="shared" ref="T16" si="35">SUBSTITUTE(D16, "_", " ")</f>
        <v>Rodoviária</v>
      </c>
      <c r="U16" s="43" t="str">
        <f t="shared" ref="U16" si="36">SUBSTITUTE(E16, "_", " ")</f>
        <v>Veículo</v>
      </c>
      <c r="V16" s="43" t="str">
        <f t="shared" ref="V16" si="37">C16</f>
        <v>Infraestrutura</v>
      </c>
      <c r="W16" s="20" t="str">
        <f t="shared" si="4"/>
        <v>Key.Inf.16</v>
      </c>
      <c r="X16" s="46" t="s">
        <v>317</v>
      </c>
      <c r="Y16" s="46" t="s">
        <v>316</v>
      </c>
    </row>
    <row r="17" spans="1:25" ht="7.8" customHeight="1" x14ac:dyDescent="0.3">
      <c r="A17" s="41">
        <v>17</v>
      </c>
      <c r="B17" s="51" t="s">
        <v>78</v>
      </c>
      <c r="C17" s="52" t="s">
        <v>87</v>
      </c>
      <c r="D17" s="51" t="s">
        <v>449</v>
      </c>
      <c r="E17" s="58" t="s">
        <v>116</v>
      </c>
      <c r="F17" s="60" t="s">
        <v>110</v>
      </c>
      <c r="G17" s="50" t="s">
        <v>1</v>
      </c>
      <c r="H17" s="50" t="s">
        <v>1</v>
      </c>
      <c r="I17" s="50" t="s">
        <v>1</v>
      </c>
      <c r="J17" s="50" t="s">
        <v>1</v>
      </c>
      <c r="K17" s="50" t="s">
        <v>1</v>
      </c>
      <c r="L17" s="47" t="str">
        <f t="shared" si="5"/>
        <v>Infraestrutura</v>
      </c>
      <c r="M17" s="43" t="str">
        <f t="shared" si="6"/>
        <v>Rodoviária</v>
      </c>
      <c r="N17" s="43" t="str">
        <f t="shared" si="7"/>
        <v>Veículo</v>
      </c>
      <c r="O17" s="44" t="str">
        <f t="shared" si="8"/>
        <v>Motocicleta</v>
      </c>
      <c r="P17" s="48" t="s">
        <v>236</v>
      </c>
      <c r="Q17" s="47" t="s">
        <v>269</v>
      </c>
      <c r="R17" s="45" t="s">
        <v>1</v>
      </c>
      <c r="S17" s="46" t="str">
        <f t="shared" si="9"/>
        <v>Infraestrutura</v>
      </c>
      <c r="T17" s="46" t="str">
        <f t="shared" si="11"/>
        <v>Rodoviária</v>
      </c>
      <c r="U17" s="43" t="str">
        <f t="shared" si="12"/>
        <v>Veículo</v>
      </c>
      <c r="V17" s="43" t="str">
        <f t="shared" si="13"/>
        <v>Infraestrutura</v>
      </c>
      <c r="W17" s="20" t="str">
        <f t="shared" si="4"/>
        <v>Key.Inf.17</v>
      </c>
      <c r="X17" s="46" t="s">
        <v>317</v>
      </c>
      <c r="Y17" s="46" t="s">
        <v>316</v>
      </c>
    </row>
    <row r="18" spans="1:25" ht="7.8" customHeight="1" x14ac:dyDescent="0.3">
      <c r="A18" s="41">
        <v>18</v>
      </c>
      <c r="B18" s="51" t="s">
        <v>78</v>
      </c>
      <c r="C18" s="52" t="s">
        <v>87</v>
      </c>
      <c r="D18" s="51" t="s">
        <v>449</v>
      </c>
      <c r="E18" s="58" t="s">
        <v>116</v>
      </c>
      <c r="F18" s="60" t="s">
        <v>111</v>
      </c>
      <c r="G18" s="50" t="s">
        <v>1</v>
      </c>
      <c r="H18" s="50" t="s">
        <v>1</v>
      </c>
      <c r="I18" s="50" t="s">
        <v>1</v>
      </c>
      <c r="J18" s="50" t="s">
        <v>1</v>
      </c>
      <c r="K18" s="50" t="s">
        <v>1</v>
      </c>
      <c r="L18" s="47" t="str">
        <f t="shared" si="5"/>
        <v>Infraestrutura</v>
      </c>
      <c r="M18" s="43" t="str">
        <f t="shared" si="6"/>
        <v>Rodoviária</v>
      </c>
      <c r="N18" s="43" t="str">
        <f t="shared" si="7"/>
        <v>Veículo</v>
      </c>
      <c r="O18" s="44" t="str">
        <f t="shared" si="8"/>
        <v>Motoneta</v>
      </c>
      <c r="P18" s="48" t="s">
        <v>236</v>
      </c>
      <c r="Q18" s="47" t="s">
        <v>269</v>
      </c>
      <c r="R18" s="45" t="s">
        <v>1</v>
      </c>
      <c r="S18" s="46" t="str">
        <f t="shared" si="9"/>
        <v>Infraestrutura</v>
      </c>
      <c r="T18" s="46" t="str">
        <f t="shared" si="11"/>
        <v>Rodoviária</v>
      </c>
      <c r="U18" s="43" t="str">
        <f t="shared" si="12"/>
        <v>Veículo</v>
      </c>
      <c r="V18" s="43" t="str">
        <f t="shared" si="13"/>
        <v>Infraestrutura</v>
      </c>
      <c r="W18" s="20" t="str">
        <f t="shared" si="4"/>
        <v>Key.Inf.18</v>
      </c>
      <c r="X18" s="46" t="s">
        <v>317</v>
      </c>
      <c r="Y18" s="46" t="s">
        <v>316</v>
      </c>
    </row>
    <row r="19" spans="1:25" ht="7.8" customHeight="1" x14ac:dyDescent="0.3">
      <c r="A19" s="41">
        <v>19</v>
      </c>
      <c r="B19" s="51" t="s">
        <v>78</v>
      </c>
      <c r="C19" s="52" t="s">
        <v>87</v>
      </c>
      <c r="D19" s="51" t="s">
        <v>449</v>
      </c>
      <c r="E19" s="58" t="s">
        <v>116</v>
      </c>
      <c r="F19" s="60" t="s">
        <v>112</v>
      </c>
      <c r="G19" s="50" t="s">
        <v>1</v>
      </c>
      <c r="H19" s="50" t="s">
        <v>1</v>
      </c>
      <c r="I19" s="50" t="s">
        <v>1</v>
      </c>
      <c r="J19" s="50" t="s">
        <v>1</v>
      </c>
      <c r="K19" s="50" t="s">
        <v>1</v>
      </c>
      <c r="L19" s="47" t="str">
        <f t="shared" si="5"/>
        <v>Infraestrutura</v>
      </c>
      <c r="M19" s="43" t="str">
        <f t="shared" si="6"/>
        <v>Rodoviária</v>
      </c>
      <c r="N19" s="43" t="str">
        <f t="shared" si="7"/>
        <v>Veículo</v>
      </c>
      <c r="O19" s="44" t="str">
        <f t="shared" si="8"/>
        <v>Triciclo</v>
      </c>
      <c r="P19" s="48" t="s">
        <v>237</v>
      </c>
      <c r="Q19" s="47" t="s">
        <v>270</v>
      </c>
      <c r="R19" s="45" t="s">
        <v>1</v>
      </c>
      <c r="S19" s="46" t="str">
        <f t="shared" si="9"/>
        <v>Infraestrutura</v>
      </c>
      <c r="T19" s="46" t="str">
        <f t="shared" si="11"/>
        <v>Rodoviária</v>
      </c>
      <c r="U19" s="43" t="str">
        <f t="shared" si="12"/>
        <v>Veículo</v>
      </c>
      <c r="V19" s="43" t="str">
        <f t="shared" si="13"/>
        <v>Infraestrutura</v>
      </c>
      <c r="W19" s="20" t="str">
        <f t="shared" si="4"/>
        <v>Key.Inf.19</v>
      </c>
      <c r="X19" s="46" t="s">
        <v>317</v>
      </c>
      <c r="Y19" s="46" t="s">
        <v>316</v>
      </c>
    </row>
    <row r="20" spans="1:25" ht="7.8" customHeight="1" x14ac:dyDescent="0.3">
      <c r="A20" s="41">
        <v>20</v>
      </c>
      <c r="B20" s="51" t="s">
        <v>78</v>
      </c>
      <c r="C20" s="52" t="s">
        <v>87</v>
      </c>
      <c r="D20" s="51" t="s">
        <v>449</v>
      </c>
      <c r="E20" s="58" t="s">
        <v>116</v>
      </c>
      <c r="F20" s="60" t="s">
        <v>113</v>
      </c>
      <c r="G20" s="50" t="s">
        <v>1</v>
      </c>
      <c r="H20" s="50" t="s">
        <v>1</v>
      </c>
      <c r="I20" s="50" t="s">
        <v>1</v>
      </c>
      <c r="J20" s="50" t="s">
        <v>1</v>
      </c>
      <c r="K20" s="50" t="s">
        <v>1</v>
      </c>
      <c r="L20" s="47" t="str">
        <f t="shared" si="5"/>
        <v>Infraestrutura</v>
      </c>
      <c r="M20" s="43" t="str">
        <f t="shared" si="6"/>
        <v>Rodoviária</v>
      </c>
      <c r="N20" s="43" t="str">
        <f t="shared" si="7"/>
        <v>Veículo</v>
      </c>
      <c r="O20" s="44" t="str">
        <f t="shared" si="8"/>
        <v>Quadriciclo</v>
      </c>
      <c r="P20" s="48" t="s">
        <v>238</v>
      </c>
      <c r="Q20" s="47" t="s">
        <v>271</v>
      </c>
      <c r="R20" s="45" t="s">
        <v>1</v>
      </c>
      <c r="S20" s="46" t="str">
        <f t="shared" si="9"/>
        <v>Infraestrutura</v>
      </c>
      <c r="T20" s="46" t="str">
        <f t="shared" si="11"/>
        <v>Rodoviária</v>
      </c>
      <c r="U20" s="43" t="str">
        <f t="shared" si="12"/>
        <v>Veículo</v>
      </c>
      <c r="V20" s="43" t="str">
        <f t="shared" si="13"/>
        <v>Infraestrutura</v>
      </c>
      <c r="W20" s="20" t="str">
        <f t="shared" si="4"/>
        <v>Key.Inf.20</v>
      </c>
      <c r="X20" s="46" t="s">
        <v>317</v>
      </c>
      <c r="Y20" s="46" t="s">
        <v>316</v>
      </c>
    </row>
    <row r="21" spans="1:25" ht="7.8" customHeight="1" x14ac:dyDescent="0.3">
      <c r="A21" s="41">
        <v>21</v>
      </c>
      <c r="B21" s="51" t="s">
        <v>78</v>
      </c>
      <c r="C21" s="52" t="s">
        <v>87</v>
      </c>
      <c r="D21" s="51" t="s">
        <v>449</v>
      </c>
      <c r="E21" s="58" t="s">
        <v>116</v>
      </c>
      <c r="F21" s="60" t="s">
        <v>114</v>
      </c>
      <c r="G21" s="50" t="s">
        <v>1</v>
      </c>
      <c r="H21" s="50" t="s">
        <v>1</v>
      </c>
      <c r="I21" s="50" t="s">
        <v>1</v>
      </c>
      <c r="J21" s="50" t="s">
        <v>1</v>
      </c>
      <c r="K21" s="50" t="s">
        <v>1</v>
      </c>
      <c r="L21" s="47" t="str">
        <f t="shared" si="5"/>
        <v>Infraestrutura</v>
      </c>
      <c r="M21" s="43" t="str">
        <f t="shared" si="6"/>
        <v>Rodoviária</v>
      </c>
      <c r="N21" s="43" t="str">
        <f t="shared" si="7"/>
        <v>Veículo</v>
      </c>
      <c r="O21" s="44" t="str">
        <f t="shared" si="8"/>
        <v>Reboque</v>
      </c>
      <c r="P21" s="48" t="s">
        <v>240</v>
      </c>
      <c r="Q21" s="47" t="s">
        <v>272</v>
      </c>
      <c r="R21" s="45" t="s">
        <v>1</v>
      </c>
      <c r="S21" s="46" t="str">
        <f t="shared" si="9"/>
        <v>Infraestrutura</v>
      </c>
      <c r="T21" s="46" t="str">
        <f t="shared" si="11"/>
        <v>Rodoviária</v>
      </c>
      <c r="U21" s="43" t="str">
        <f t="shared" si="12"/>
        <v>Veículo</v>
      </c>
      <c r="V21" s="43" t="str">
        <f t="shared" si="13"/>
        <v>Infraestrutura</v>
      </c>
      <c r="W21" s="20" t="str">
        <f t="shared" si="4"/>
        <v>Key.Inf.21</v>
      </c>
      <c r="X21" s="46" t="s">
        <v>317</v>
      </c>
      <c r="Y21" s="46" t="s">
        <v>316</v>
      </c>
    </row>
    <row r="22" spans="1:25" ht="7.8" customHeight="1" x14ac:dyDescent="0.3">
      <c r="A22" s="41">
        <v>22</v>
      </c>
      <c r="B22" s="51" t="s">
        <v>78</v>
      </c>
      <c r="C22" s="52" t="s">
        <v>87</v>
      </c>
      <c r="D22" s="51" t="s">
        <v>449</v>
      </c>
      <c r="E22" s="58" t="s">
        <v>116</v>
      </c>
      <c r="F22" s="60" t="s">
        <v>115</v>
      </c>
      <c r="G22" s="50" t="s">
        <v>1</v>
      </c>
      <c r="H22" s="50" t="s">
        <v>1</v>
      </c>
      <c r="I22" s="50" t="s">
        <v>1</v>
      </c>
      <c r="J22" s="50" t="s">
        <v>1</v>
      </c>
      <c r="K22" s="50" t="s">
        <v>1</v>
      </c>
      <c r="L22" s="47" t="str">
        <f t="shared" si="5"/>
        <v>Infraestrutura</v>
      </c>
      <c r="M22" s="43" t="str">
        <f t="shared" si="6"/>
        <v>Rodoviária</v>
      </c>
      <c r="N22" s="43" t="str">
        <f t="shared" si="7"/>
        <v>Veículo</v>
      </c>
      <c r="O22" s="44" t="str">
        <f t="shared" si="8"/>
        <v>Semirreboque</v>
      </c>
      <c r="P22" s="48" t="s">
        <v>240</v>
      </c>
      <c r="Q22" s="47" t="s">
        <v>272</v>
      </c>
      <c r="R22" s="45" t="s">
        <v>1</v>
      </c>
      <c r="S22" s="46" t="str">
        <f t="shared" si="9"/>
        <v>Infraestrutura</v>
      </c>
      <c r="T22" s="46" t="str">
        <f t="shared" si="11"/>
        <v>Rodoviária</v>
      </c>
      <c r="U22" s="43" t="str">
        <f t="shared" si="12"/>
        <v>Veículo</v>
      </c>
      <c r="V22" s="43" t="str">
        <f t="shared" si="13"/>
        <v>Infraestrutura</v>
      </c>
      <c r="W22" s="20" t="str">
        <f t="shared" si="4"/>
        <v>Key.Inf.22</v>
      </c>
      <c r="X22" s="46" t="s">
        <v>317</v>
      </c>
      <c r="Y22" s="46" t="s">
        <v>316</v>
      </c>
    </row>
    <row r="23" spans="1:25" ht="7.8" customHeight="1" x14ac:dyDescent="0.3">
      <c r="A23" s="41">
        <v>23</v>
      </c>
      <c r="B23" s="51" t="s">
        <v>78</v>
      </c>
      <c r="C23" s="52" t="s">
        <v>87</v>
      </c>
      <c r="D23" s="51" t="s">
        <v>449</v>
      </c>
      <c r="E23" s="58" t="s">
        <v>116</v>
      </c>
      <c r="F23" s="60" t="s">
        <v>117</v>
      </c>
      <c r="G23" s="50" t="s">
        <v>1</v>
      </c>
      <c r="H23" s="50" t="s">
        <v>1</v>
      </c>
      <c r="I23" s="50" t="s">
        <v>1</v>
      </c>
      <c r="J23" s="50" t="s">
        <v>1</v>
      </c>
      <c r="K23" s="50" t="s">
        <v>1</v>
      </c>
      <c r="L23" s="47" t="str">
        <f t="shared" ref="L23:L40" si="38">_xlfn.CONCAT(C23)</f>
        <v>Infraestrutura</v>
      </c>
      <c r="M23" s="43" t="str">
        <f t="shared" ref="M23:M40" si="39">CONCATENATE("", D23)</f>
        <v>Rodoviária</v>
      </c>
      <c r="N23" s="43" t="str">
        <f t="shared" ref="N23:N40" si="40">(SUBSTITUTE(SUBSTITUTE(CONCATENATE("",E23),"."," ")," De "," de "))</f>
        <v>Veículo</v>
      </c>
      <c r="O23" s="44" t="str">
        <f t="shared" ref="O23:O40" si="41">F23</f>
        <v>Veículo.Misto</v>
      </c>
      <c r="P23" s="48" t="s">
        <v>239</v>
      </c>
      <c r="Q23" s="47" t="s">
        <v>273</v>
      </c>
      <c r="R23" s="45" t="s">
        <v>1</v>
      </c>
      <c r="S23" s="46" t="str">
        <f t="shared" ref="S23:S40" si="42">SUBSTITUTE(C23, "_", " ")</f>
        <v>Infraestrutura</v>
      </c>
      <c r="T23" s="46" t="str">
        <f t="shared" si="11"/>
        <v>Rodoviária</v>
      </c>
      <c r="U23" s="43" t="str">
        <f t="shared" si="12"/>
        <v>Veículo</v>
      </c>
      <c r="V23" s="43" t="str">
        <f t="shared" si="13"/>
        <v>Infraestrutura</v>
      </c>
      <c r="W23" s="20" t="str">
        <f t="shared" si="4"/>
        <v>Key.Inf.23</v>
      </c>
      <c r="X23" s="46" t="s">
        <v>317</v>
      </c>
      <c r="Y23" s="46" t="s">
        <v>316</v>
      </c>
    </row>
    <row r="24" spans="1:25" ht="7.8" customHeight="1" x14ac:dyDescent="0.3">
      <c r="A24" s="41">
        <v>24</v>
      </c>
      <c r="B24" s="51" t="s">
        <v>78</v>
      </c>
      <c r="C24" s="52" t="s">
        <v>87</v>
      </c>
      <c r="D24" s="51" t="s">
        <v>449</v>
      </c>
      <c r="E24" s="58" t="s">
        <v>116</v>
      </c>
      <c r="F24" s="60" t="s">
        <v>118</v>
      </c>
      <c r="G24" s="50" t="s">
        <v>1</v>
      </c>
      <c r="H24" s="50" t="s">
        <v>1</v>
      </c>
      <c r="I24" s="50" t="s">
        <v>1</v>
      </c>
      <c r="J24" s="50" t="s">
        <v>1</v>
      </c>
      <c r="K24" s="50" t="s">
        <v>1</v>
      </c>
      <c r="L24" s="47" t="str">
        <f t="shared" si="38"/>
        <v>Infraestrutura</v>
      </c>
      <c r="M24" s="43" t="str">
        <f t="shared" si="39"/>
        <v>Rodoviária</v>
      </c>
      <c r="N24" s="43" t="str">
        <f t="shared" si="40"/>
        <v>Veículo</v>
      </c>
      <c r="O24" s="44" t="str">
        <f t="shared" si="41"/>
        <v>Veículo.Especial</v>
      </c>
      <c r="P24" s="48" t="s">
        <v>104</v>
      </c>
      <c r="Q24" s="47" t="s">
        <v>274</v>
      </c>
      <c r="R24" s="45" t="s">
        <v>1</v>
      </c>
      <c r="S24" s="46" t="str">
        <f t="shared" si="42"/>
        <v>Infraestrutura</v>
      </c>
      <c r="T24" s="46" t="str">
        <f t="shared" si="11"/>
        <v>Rodoviária</v>
      </c>
      <c r="U24" s="43" t="str">
        <f t="shared" si="12"/>
        <v>Veículo</v>
      </c>
      <c r="V24" s="43" t="str">
        <f t="shared" si="13"/>
        <v>Infraestrutura</v>
      </c>
      <c r="W24" s="20" t="str">
        <f t="shared" si="4"/>
        <v>Key.Inf.24</v>
      </c>
      <c r="X24" s="46" t="s">
        <v>317</v>
      </c>
      <c r="Y24" s="46" t="s">
        <v>316</v>
      </c>
    </row>
    <row r="25" spans="1:25" ht="7.8" customHeight="1" x14ac:dyDescent="0.3">
      <c r="A25" s="41">
        <v>25</v>
      </c>
      <c r="B25" s="51" t="s">
        <v>78</v>
      </c>
      <c r="C25" s="52" t="s">
        <v>87</v>
      </c>
      <c r="D25" s="51" t="s">
        <v>449</v>
      </c>
      <c r="E25" s="58" t="s">
        <v>137</v>
      </c>
      <c r="F25" s="60" t="s">
        <v>135</v>
      </c>
      <c r="G25" s="50" t="s">
        <v>1</v>
      </c>
      <c r="H25" s="50" t="s">
        <v>1</v>
      </c>
      <c r="I25" s="50" t="s">
        <v>1</v>
      </c>
      <c r="J25" s="50" t="s">
        <v>1</v>
      </c>
      <c r="K25" s="50" t="s">
        <v>1</v>
      </c>
      <c r="L25" s="47" t="str">
        <f t="shared" ref="L25" si="43">_xlfn.CONCAT(C25)</f>
        <v>Infraestrutura</v>
      </c>
      <c r="M25" s="43" t="str">
        <f t="shared" ref="M25" si="44">CONCATENATE("", D25)</f>
        <v>Rodoviária</v>
      </c>
      <c r="N25" s="43" t="str">
        <f t="shared" ref="N25" si="45">(SUBSTITUTE(SUBSTITUTE(CONCATENATE("",E25),"."," ")," De "," de "))</f>
        <v>Via</v>
      </c>
      <c r="O25" s="44" t="str">
        <f t="shared" ref="O25" si="46">F25</f>
        <v>Estrada.Vicinal</v>
      </c>
      <c r="P25" s="48" t="s">
        <v>96</v>
      </c>
      <c r="Q25" s="47" t="s">
        <v>275</v>
      </c>
      <c r="R25" s="45" t="s">
        <v>1</v>
      </c>
      <c r="S25" s="46" t="str">
        <f t="shared" ref="S25" si="47">SUBSTITUTE(C25, "_", " ")</f>
        <v>Infraestrutura</v>
      </c>
      <c r="T25" s="46" t="str">
        <f t="shared" ref="T25" si="48">SUBSTITUTE(D25, "_", " ")</f>
        <v>Rodoviária</v>
      </c>
      <c r="U25" s="43" t="str">
        <f t="shared" ref="U25" si="49">SUBSTITUTE(E25, "_", " ")</f>
        <v>Via</v>
      </c>
      <c r="V25" s="43" t="str">
        <f t="shared" ref="V25" si="50">C25</f>
        <v>Infraestrutura</v>
      </c>
      <c r="W25" s="20" t="str">
        <f t="shared" si="4"/>
        <v>Key.Inf.25</v>
      </c>
      <c r="X25" s="44" t="s">
        <v>172</v>
      </c>
      <c r="Y25" s="81" t="s">
        <v>173</v>
      </c>
    </row>
    <row r="26" spans="1:25" ht="7.8" customHeight="1" x14ac:dyDescent="0.3">
      <c r="A26" s="41">
        <v>26</v>
      </c>
      <c r="B26" s="51" t="s">
        <v>78</v>
      </c>
      <c r="C26" s="52" t="s">
        <v>87</v>
      </c>
      <c r="D26" s="51" t="s">
        <v>449</v>
      </c>
      <c r="E26" s="58" t="s">
        <v>137</v>
      </c>
      <c r="F26" s="60" t="s">
        <v>136</v>
      </c>
      <c r="G26" s="50" t="s">
        <v>1</v>
      </c>
      <c r="H26" s="50" t="s">
        <v>1</v>
      </c>
      <c r="I26" s="50" t="s">
        <v>1</v>
      </c>
      <c r="J26" s="50" t="s">
        <v>1</v>
      </c>
      <c r="K26" s="50" t="s">
        <v>1</v>
      </c>
      <c r="L26" s="47" t="str">
        <f t="shared" si="38"/>
        <v>Infraestrutura</v>
      </c>
      <c r="M26" s="43" t="str">
        <f t="shared" si="39"/>
        <v>Rodoviária</v>
      </c>
      <c r="N26" s="43" t="str">
        <f t="shared" si="40"/>
        <v>Via</v>
      </c>
      <c r="O26" s="44" t="str">
        <f t="shared" si="41"/>
        <v>Rodovia.Vicinal</v>
      </c>
      <c r="P26" s="48" t="s">
        <v>97</v>
      </c>
      <c r="Q26" s="47" t="s">
        <v>276</v>
      </c>
      <c r="R26" s="45" t="s">
        <v>1</v>
      </c>
      <c r="S26" s="46" t="str">
        <f t="shared" si="42"/>
        <v>Infraestrutura</v>
      </c>
      <c r="T26" s="46" t="str">
        <f t="shared" si="11"/>
        <v>Rodoviária</v>
      </c>
      <c r="U26" s="43" t="str">
        <f t="shared" si="12"/>
        <v>Via</v>
      </c>
      <c r="V26" s="43" t="str">
        <f t="shared" si="13"/>
        <v>Infraestrutura</v>
      </c>
      <c r="W26" s="20" t="str">
        <f t="shared" si="4"/>
        <v>Key.Inf.26</v>
      </c>
      <c r="X26" s="44" t="s">
        <v>172</v>
      </c>
      <c r="Y26" s="81" t="s">
        <v>173</v>
      </c>
    </row>
    <row r="27" spans="1:25" ht="7.8" customHeight="1" x14ac:dyDescent="0.3">
      <c r="A27" s="41">
        <v>27</v>
      </c>
      <c r="B27" s="51" t="s">
        <v>78</v>
      </c>
      <c r="C27" s="52" t="s">
        <v>87</v>
      </c>
      <c r="D27" s="51" t="s">
        <v>449</v>
      </c>
      <c r="E27" s="58" t="s">
        <v>137</v>
      </c>
      <c r="F27" s="60" t="s">
        <v>144</v>
      </c>
      <c r="G27" s="50" t="s">
        <v>1</v>
      </c>
      <c r="H27" s="50" t="s">
        <v>1</v>
      </c>
      <c r="I27" s="50" t="s">
        <v>1</v>
      </c>
      <c r="J27" s="50" t="s">
        <v>1</v>
      </c>
      <c r="K27" s="50" t="s">
        <v>1</v>
      </c>
      <c r="L27" s="47" t="str">
        <f t="shared" si="38"/>
        <v>Infraestrutura</v>
      </c>
      <c r="M27" s="43" t="str">
        <f t="shared" si="39"/>
        <v>Rodoviária</v>
      </c>
      <c r="N27" s="43" t="str">
        <f t="shared" si="40"/>
        <v>Via</v>
      </c>
      <c r="O27" s="44" t="str">
        <f t="shared" si="41"/>
        <v>Viela.Urbana</v>
      </c>
      <c r="P27" s="48" t="s">
        <v>149</v>
      </c>
      <c r="Q27" s="47" t="s">
        <v>277</v>
      </c>
      <c r="R27" s="45" t="s">
        <v>1</v>
      </c>
      <c r="S27" s="46" t="str">
        <f t="shared" si="42"/>
        <v>Infraestrutura</v>
      </c>
      <c r="T27" s="46" t="str">
        <f t="shared" si="11"/>
        <v>Rodoviária</v>
      </c>
      <c r="U27" s="43" t="str">
        <f t="shared" si="12"/>
        <v>Via</v>
      </c>
      <c r="V27" s="43" t="str">
        <f t="shared" si="13"/>
        <v>Infraestrutura</v>
      </c>
      <c r="W27" s="20" t="str">
        <f t="shared" si="4"/>
        <v>Key.Inf.27</v>
      </c>
      <c r="X27" s="44" t="s">
        <v>172</v>
      </c>
      <c r="Y27" s="81" t="s">
        <v>173</v>
      </c>
    </row>
    <row r="28" spans="1:25" ht="7.8" customHeight="1" x14ac:dyDescent="0.3">
      <c r="A28" s="41">
        <v>28</v>
      </c>
      <c r="B28" s="51" t="s">
        <v>78</v>
      </c>
      <c r="C28" s="52" t="s">
        <v>87</v>
      </c>
      <c r="D28" s="51" t="s">
        <v>449</v>
      </c>
      <c r="E28" s="58" t="s">
        <v>137</v>
      </c>
      <c r="F28" s="60" t="s">
        <v>146</v>
      </c>
      <c r="G28" s="50" t="s">
        <v>1</v>
      </c>
      <c r="H28" s="50" t="s">
        <v>1</v>
      </c>
      <c r="I28" s="50" t="s">
        <v>1</v>
      </c>
      <c r="J28" s="50" t="s">
        <v>1</v>
      </c>
      <c r="K28" s="50" t="s">
        <v>1</v>
      </c>
      <c r="L28" s="47" t="str">
        <f t="shared" ref="L28" si="51">_xlfn.CONCAT(C28)</f>
        <v>Infraestrutura</v>
      </c>
      <c r="M28" s="43" t="str">
        <f t="shared" ref="M28" si="52">CONCATENATE("", D28)</f>
        <v>Rodoviária</v>
      </c>
      <c r="N28" s="43" t="str">
        <f t="shared" ref="N28" si="53">(SUBSTITUTE(SUBSTITUTE(CONCATENATE("",E28),"."," ")," De "," de "))</f>
        <v>Via</v>
      </c>
      <c r="O28" s="44" t="str">
        <f t="shared" ref="O28" si="54">F28</f>
        <v>Rua.Local.Urbana</v>
      </c>
      <c r="P28" s="48" t="s">
        <v>153</v>
      </c>
      <c r="Q28" s="47" t="s">
        <v>278</v>
      </c>
      <c r="R28" s="45" t="s">
        <v>1</v>
      </c>
      <c r="S28" s="46" t="str">
        <f t="shared" ref="S28" si="55">SUBSTITUTE(C28, "_", " ")</f>
        <v>Infraestrutura</v>
      </c>
      <c r="T28" s="46" t="str">
        <f t="shared" ref="T28" si="56">SUBSTITUTE(D28, "_", " ")</f>
        <v>Rodoviária</v>
      </c>
      <c r="U28" s="43" t="str">
        <f t="shared" ref="U28" si="57">SUBSTITUTE(E28, "_", " ")</f>
        <v>Via</v>
      </c>
      <c r="V28" s="43" t="str">
        <f t="shared" ref="V28" si="58">C28</f>
        <v>Infraestrutura</v>
      </c>
      <c r="W28" s="20" t="str">
        <f t="shared" si="4"/>
        <v>Key.Inf.28</v>
      </c>
      <c r="X28" s="44" t="s">
        <v>172</v>
      </c>
      <c r="Y28" s="81" t="s">
        <v>173</v>
      </c>
    </row>
    <row r="29" spans="1:25" ht="7.8" customHeight="1" x14ac:dyDescent="0.3">
      <c r="A29" s="41">
        <v>29</v>
      </c>
      <c r="B29" s="51" t="s">
        <v>78</v>
      </c>
      <c r="C29" s="52" t="s">
        <v>87</v>
      </c>
      <c r="D29" s="51" t="s">
        <v>449</v>
      </c>
      <c r="E29" s="58" t="s">
        <v>137</v>
      </c>
      <c r="F29" s="60" t="s">
        <v>145</v>
      </c>
      <c r="G29" s="50" t="s">
        <v>1</v>
      </c>
      <c r="H29" s="50" t="s">
        <v>1</v>
      </c>
      <c r="I29" s="50" t="s">
        <v>1</v>
      </c>
      <c r="J29" s="50" t="s">
        <v>1</v>
      </c>
      <c r="K29" s="50" t="s">
        <v>1</v>
      </c>
      <c r="L29" s="47" t="str">
        <f t="shared" ref="L29" si="59">_xlfn.CONCAT(C29)</f>
        <v>Infraestrutura</v>
      </c>
      <c r="M29" s="43" t="str">
        <f t="shared" ref="M29" si="60">CONCATENATE("", D29)</f>
        <v>Rodoviária</v>
      </c>
      <c r="N29" s="43" t="str">
        <f t="shared" ref="N29" si="61">(SUBSTITUTE(SUBSTITUTE(CONCATENATE("",E29),"."," ")," De "," de "))</f>
        <v>Via</v>
      </c>
      <c r="O29" s="44" t="str">
        <f t="shared" ref="O29" si="62">F29</f>
        <v>Rua.Coletora.Urbana</v>
      </c>
      <c r="P29" s="48" t="s">
        <v>150</v>
      </c>
      <c r="Q29" s="47" t="s">
        <v>279</v>
      </c>
      <c r="R29" s="45" t="s">
        <v>1</v>
      </c>
      <c r="S29" s="46" t="str">
        <f t="shared" ref="S29" si="63">SUBSTITUTE(C29, "_", " ")</f>
        <v>Infraestrutura</v>
      </c>
      <c r="T29" s="46" t="str">
        <f t="shared" ref="T29" si="64">SUBSTITUTE(D29, "_", " ")</f>
        <v>Rodoviária</v>
      </c>
      <c r="U29" s="43" t="str">
        <f t="shared" ref="U29" si="65">SUBSTITUTE(E29, "_", " ")</f>
        <v>Via</v>
      </c>
      <c r="V29" s="43" t="str">
        <f t="shared" ref="V29" si="66">C29</f>
        <v>Infraestrutura</v>
      </c>
      <c r="W29" s="20" t="str">
        <f t="shared" si="4"/>
        <v>Key.Inf.29</v>
      </c>
      <c r="X29" s="44" t="s">
        <v>172</v>
      </c>
      <c r="Y29" s="81" t="s">
        <v>173</v>
      </c>
    </row>
    <row r="30" spans="1:25" ht="7.8" customHeight="1" x14ac:dyDescent="0.3">
      <c r="A30" s="41">
        <v>30</v>
      </c>
      <c r="B30" s="51" t="s">
        <v>78</v>
      </c>
      <c r="C30" s="52" t="s">
        <v>87</v>
      </c>
      <c r="D30" s="51" t="s">
        <v>449</v>
      </c>
      <c r="E30" s="58" t="s">
        <v>137</v>
      </c>
      <c r="F30" s="60" t="s">
        <v>148</v>
      </c>
      <c r="G30" s="50" t="s">
        <v>1</v>
      </c>
      <c r="H30" s="50" t="s">
        <v>1</v>
      </c>
      <c r="I30" s="50" t="s">
        <v>1</v>
      </c>
      <c r="J30" s="50" t="s">
        <v>1</v>
      </c>
      <c r="K30" s="50" t="s">
        <v>1</v>
      </c>
      <c r="L30" s="47" t="str">
        <f t="shared" si="38"/>
        <v>Infraestrutura</v>
      </c>
      <c r="M30" s="43" t="str">
        <f t="shared" si="39"/>
        <v>Rodoviária</v>
      </c>
      <c r="N30" s="43" t="str">
        <f t="shared" si="40"/>
        <v>Via</v>
      </c>
      <c r="O30" s="44" t="str">
        <f t="shared" si="41"/>
        <v>Avenida.Arterial</v>
      </c>
      <c r="P30" s="48" t="s">
        <v>151</v>
      </c>
      <c r="Q30" s="47" t="s">
        <v>280</v>
      </c>
      <c r="R30" s="45" t="s">
        <v>1</v>
      </c>
      <c r="S30" s="46" t="str">
        <f t="shared" si="42"/>
        <v>Infraestrutura</v>
      </c>
      <c r="T30" s="46" t="str">
        <f t="shared" si="11"/>
        <v>Rodoviária</v>
      </c>
      <c r="U30" s="43" t="str">
        <f t="shared" si="12"/>
        <v>Via</v>
      </c>
      <c r="V30" s="43" t="str">
        <f t="shared" si="13"/>
        <v>Infraestrutura</v>
      </c>
      <c r="W30" s="20" t="str">
        <f t="shared" si="4"/>
        <v>Key.Inf.30</v>
      </c>
      <c r="X30" s="44" t="s">
        <v>172</v>
      </c>
      <c r="Y30" s="81" t="s">
        <v>173</v>
      </c>
    </row>
    <row r="31" spans="1:25" ht="7.8" customHeight="1" x14ac:dyDescent="0.3">
      <c r="A31" s="41">
        <v>31</v>
      </c>
      <c r="B31" s="51" t="s">
        <v>78</v>
      </c>
      <c r="C31" s="52" t="s">
        <v>87</v>
      </c>
      <c r="D31" s="51" t="s">
        <v>449</v>
      </c>
      <c r="E31" s="58" t="s">
        <v>137</v>
      </c>
      <c r="F31" s="60" t="s">
        <v>147</v>
      </c>
      <c r="G31" s="50" t="s">
        <v>1</v>
      </c>
      <c r="H31" s="50" t="s">
        <v>1</v>
      </c>
      <c r="I31" s="50" t="s">
        <v>1</v>
      </c>
      <c r="J31" s="50" t="s">
        <v>1</v>
      </c>
      <c r="K31" s="50" t="s">
        <v>1</v>
      </c>
      <c r="L31" s="47" t="str">
        <f t="shared" ref="L31" si="67">_xlfn.CONCAT(C31)</f>
        <v>Infraestrutura</v>
      </c>
      <c r="M31" s="43" t="str">
        <f t="shared" ref="M31" si="68">CONCATENATE("", D31)</f>
        <v>Rodoviária</v>
      </c>
      <c r="N31" s="43" t="str">
        <f t="shared" ref="N31" si="69">(SUBSTITUTE(SUBSTITUTE(CONCATENATE("",E31),"."," ")," De "," de "))</f>
        <v>Via</v>
      </c>
      <c r="O31" s="44" t="str">
        <f t="shared" ref="O31" si="70">F31</f>
        <v>Avenida.Expressa</v>
      </c>
      <c r="P31" s="48" t="s">
        <v>152</v>
      </c>
      <c r="Q31" s="47" t="s">
        <v>281</v>
      </c>
      <c r="R31" s="45" t="s">
        <v>1</v>
      </c>
      <c r="S31" s="46" t="str">
        <f t="shared" ref="S31" si="71">SUBSTITUTE(C31, "_", " ")</f>
        <v>Infraestrutura</v>
      </c>
      <c r="T31" s="46" t="str">
        <f t="shared" ref="T31" si="72">SUBSTITUTE(D31, "_", " ")</f>
        <v>Rodoviária</v>
      </c>
      <c r="U31" s="43" t="str">
        <f t="shared" ref="U31" si="73">SUBSTITUTE(E31, "_", " ")</f>
        <v>Via</v>
      </c>
      <c r="V31" s="43" t="str">
        <f t="shared" ref="V31" si="74">C31</f>
        <v>Infraestrutura</v>
      </c>
      <c r="W31" s="20" t="str">
        <f t="shared" si="4"/>
        <v>Key.Inf.31</v>
      </c>
      <c r="X31" s="44" t="s">
        <v>172</v>
      </c>
      <c r="Y31" s="81" t="s">
        <v>173</v>
      </c>
    </row>
    <row r="32" spans="1:25" ht="7.8" customHeight="1" x14ac:dyDescent="0.3">
      <c r="A32" s="41">
        <v>32</v>
      </c>
      <c r="B32" s="51" t="s">
        <v>78</v>
      </c>
      <c r="C32" s="52" t="s">
        <v>87</v>
      </c>
      <c r="D32" s="51" t="s">
        <v>449</v>
      </c>
      <c r="E32" s="58" t="s">
        <v>126</v>
      </c>
      <c r="F32" s="60" t="s">
        <v>123</v>
      </c>
      <c r="G32" s="50" t="s">
        <v>1</v>
      </c>
      <c r="H32" s="50" t="s">
        <v>1</v>
      </c>
      <c r="I32" s="50" t="s">
        <v>1</v>
      </c>
      <c r="J32" s="50" t="s">
        <v>1</v>
      </c>
      <c r="K32" s="50" t="s">
        <v>1</v>
      </c>
      <c r="L32" s="47" t="str">
        <f t="shared" ref="L32:L35" si="75">_xlfn.CONCAT(C32)</f>
        <v>Infraestrutura</v>
      </c>
      <c r="M32" s="43" t="str">
        <f t="shared" ref="M32:M35" si="76">CONCATENATE("", D32)</f>
        <v>Rodoviária</v>
      </c>
      <c r="N32" s="43" t="str">
        <f t="shared" ref="N32:N35" si="77">(SUBSTITUTE(SUBSTITUTE(CONCATENATE("",E32),"."," ")," De "," de "))</f>
        <v>Faixa</v>
      </c>
      <c r="O32" s="44" t="str">
        <f t="shared" ref="O32:O35" si="78">F32</f>
        <v>Faixa.de.Rolamento</v>
      </c>
      <c r="P32" s="48" t="s">
        <v>98</v>
      </c>
      <c r="Q32" s="47" t="s">
        <v>282</v>
      </c>
      <c r="R32" s="45" t="s">
        <v>1</v>
      </c>
      <c r="S32" s="46" t="str">
        <f t="shared" ref="S32:S35" si="79">SUBSTITUTE(C32, "_", " ")</f>
        <v>Infraestrutura</v>
      </c>
      <c r="T32" s="46" t="str">
        <f t="shared" ref="T32:T35" si="80">SUBSTITUTE(D32, "_", " ")</f>
        <v>Rodoviária</v>
      </c>
      <c r="U32" s="43" t="str">
        <f t="shared" ref="U32:U35" si="81">SUBSTITUTE(E32, "_", " ")</f>
        <v>Faixa</v>
      </c>
      <c r="V32" s="43" t="str">
        <f t="shared" ref="V32:V35" si="82">C32</f>
        <v>Infraestrutura</v>
      </c>
      <c r="W32" s="20" t="str">
        <f t="shared" si="4"/>
        <v>Key.Inf.32</v>
      </c>
      <c r="X32" s="44" t="s">
        <v>172</v>
      </c>
      <c r="Y32" s="81" t="s">
        <v>173</v>
      </c>
    </row>
    <row r="33" spans="1:25" ht="7.8" customHeight="1" x14ac:dyDescent="0.3">
      <c r="A33" s="41">
        <v>33</v>
      </c>
      <c r="B33" s="51" t="s">
        <v>78</v>
      </c>
      <c r="C33" s="52" t="s">
        <v>87</v>
      </c>
      <c r="D33" s="51" t="s">
        <v>449</v>
      </c>
      <c r="E33" s="58" t="s">
        <v>126</v>
      </c>
      <c r="F33" s="60" t="s">
        <v>127</v>
      </c>
      <c r="G33" s="50" t="s">
        <v>1</v>
      </c>
      <c r="H33" s="50" t="s">
        <v>1</v>
      </c>
      <c r="I33" s="50" t="s">
        <v>1</v>
      </c>
      <c r="J33" s="50" t="s">
        <v>1</v>
      </c>
      <c r="K33" s="50" t="s">
        <v>1</v>
      </c>
      <c r="L33" s="47" t="str">
        <f t="shared" si="75"/>
        <v>Infraestrutura</v>
      </c>
      <c r="M33" s="43" t="str">
        <f t="shared" si="76"/>
        <v>Rodoviária</v>
      </c>
      <c r="N33" s="43" t="str">
        <f t="shared" si="77"/>
        <v>Faixa</v>
      </c>
      <c r="O33" s="44" t="str">
        <f t="shared" si="78"/>
        <v>Meio.Fio</v>
      </c>
      <c r="P33" s="48" t="s">
        <v>128</v>
      </c>
      <c r="Q33" s="47" t="s">
        <v>283</v>
      </c>
      <c r="R33" s="45" t="s">
        <v>1</v>
      </c>
      <c r="S33" s="46" t="str">
        <f t="shared" si="79"/>
        <v>Infraestrutura</v>
      </c>
      <c r="T33" s="46" t="str">
        <f t="shared" si="80"/>
        <v>Rodoviária</v>
      </c>
      <c r="U33" s="43" t="str">
        <f t="shared" si="81"/>
        <v>Faixa</v>
      </c>
      <c r="V33" s="43" t="str">
        <f t="shared" si="82"/>
        <v>Infraestrutura</v>
      </c>
      <c r="W33" s="20" t="str">
        <f t="shared" si="4"/>
        <v>Key.Inf.33</v>
      </c>
      <c r="X33" s="44" t="s">
        <v>172</v>
      </c>
      <c r="Y33" s="81" t="s">
        <v>184</v>
      </c>
    </row>
    <row r="34" spans="1:25" ht="7.8" customHeight="1" x14ac:dyDescent="0.3">
      <c r="A34" s="41">
        <v>34</v>
      </c>
      <c r="B34" s="51" t="s">
        <v>78</v>
      </c>
      <c r="C34" s="52" t="s">
        <v>87</v>
      </c>
      <c r="D34" s="51" t="s">
        <v>449</v>
      </c>
      <c r="E34" s="58" t="s">
        <v>126</v>
      </c>
      <c r="F34" s="60" t="s">
        <v>138</v>
      </c>
      <c r="G34" s="50" t="s">
        <v>1</v>
      </c>
      <c r="H34" s="50" t="s">
        <v>1</v>
      </c>
      <c r="I34" s="50" t="s">
        <v>1</v>
      </c>
      <c r="J34" s="50" t="s">
        <v>1</v>
      </c>
      <c r="K34" s="50" t="s">
        <v>1</v>
      </c>
      <c r="L34" s="47" t="str">
        <f t="shared" si="75"/>
        <v>Infraestrutura</v>
      </c>
      <c r="M34" s="43" t="str">
        <f t="shared" si="76"/>
        <v>Rodoviária</v>
      </c>
      <c r="N34" s="43" t="str">
        <f t="shared" si="77"/>
        <v>Faixa</v>
      </c>
      <c r="O34" s="44" t="str">
        <f t="shared" si="78"/>
        <v>Calçada</v>
      </c>
      <c r="P34" s="48" t="s">
        <v>139</v>
      </c>
      <c r="Q34" s="47" t="s">
        <v>284</v>
      </c>
      <c r="R34" s="45" t="s">
        <v>1</v>
      </c>
      <c r="S34" s="46" t="str">
        <f t="shared" si="79"/>
        <v>Infraestrutura</v>
      </c>
      <c r="T34" s="46" t="str">
        <f t="shared" si="80"/>
        <v>Rodoviária</v>
      </c>
      <c r="U34" s="43" t="str">
        <f t="shared" si="81"/>
        <v>Faixa</v>
      </c>
      <c r="V34" s="43" t="str">
        <f t="shared" si="82"/>
        <v>Infraestrutura</v>
      </c>
      <c r="W34" s="20" t="str">
        <f t="shared" si="4"/>
        <v>Key.Inf.34</v>
      </c>
      <c r="X34" s="44" t="s">
        <v>172</v>
      </c>
      <c r="Y34" s="81" t="s">
        <v>173</v>
      </c>
    </row>
    <row r="35" spans="1:25" ht="7.8" customHeight="1" x14ac:dyDescent="0.3">
      <c r="A35" s="41">
        <v>35</v>
      </c>
      <c r="B35" s="51" t="s">
        <v>78</v>
      </c>
      <c r="C35" s="52" t="s">
        <v>87</v>
      </c>
      <c r="D35" s="51" t="s">
        <v>449</v>
      </c>
      <c r="E35" s="58" t="s">
        <v>126</v>
      </c>
      <c r="F35" s="60" t="s">
        <v>142</v>
      </c>
      <c r="G35" s="50" t="s">
        <v>1</v>
      </c>
      <c r="H35" s="50" t="s">
        <v>1</v>
      </c>
      <c r="I35" s="50" t="s">
        <v>1</v>
      </c>
      <c r="J35" s="50" t="s">
        <v>1</v>
      </c>
      <c r="K35" s="50" t="s">
        <v>1</v>
      </c>
      <c r="L35" s="47" t="str">
        <f t="shared" si="75"/>
        <v>Infraestrutura</v>
      </c>
      <c r="M35" s="43" t="str">
        <f t="shared" si="76"/>
        <v>Rodoviária</v>
      </c>
      <c r="N35" s="43" t="str">
        <f t="shared" si="77"/>
        <v>Faixa</v>
      </c>
      <c r="O35" s="44" t="str">
        <f t="shared" si="78"/>
        <v>Ciclofaixa</v>
      </c>
      <c r="P35" s="48" t="s">
        <v>143</v>
      </c>
      <c r="Q35" s="47" t="s">
        <v>285</v>
      </c>
      <c r="R35" s="45" t="s">
        <v>1</v>
      </c>
      <c r="S35" s="46" t="str">
        <f t="shared" si="79"/>
        <v>Infraestrutura</v>
      </c>
      <c r="T35" s="46" t="str">
        <f t="shared" si="80"/>
        <v>Rodoviária</v>
      </c>
      <c r="U35" s="43" t="str">
        <f t="shared" si="81"/>
        <v>Faixa</v>
      </c>
      <c r="V35" s="43" t="str">
        <f t="shared" si="82"/>
        <v>Infraestrutura</v>
      </c>
      <c r="W35" s="20" t="str">
        <f t="shared" si="4"/>
        <v>Key.Inf.35</v>
      </c>
      <c r="X35" s="44" t="s">
        <v>172</v>
      </c>
      <c r="Y35" s="81" t="s">
        <v>173</v>
      </c>
    </row>
    <row r="36" spans="1:25" ht="7.8" customHeight="1" x14ac:dyDescent="0.3">
      <c r="A36" s="41">
        <v>36</v>
      </c>
      <c r="B36" s="51" t="s">
        <v>78</v>
      </c>
      <c r="C36" s="52" t="s">
        <v>87</v>
      </c>
      <c r="D36" s="51" t="s">
        <v>449</v>
      </c>
      <c r="E36" s="58" t="s">
        <v>126</v>
      </c>
      <c r="F36" s="60" t="s">
        <v>140</v>
      </c>
      <c r="G36" s="50" t="s">
        <v>1</v>
      </c>
      <c r="H36" s="50" t="s">
        <v>1</v>
      </c>
      <c r="I36" s="50" t="s">
        <v>1</v>
      </c>
      <c r="J36" s="50" t="s">
        <v>1</v>
      </c>
      <c r="K36" s="50" t="s">
        <v>1</v>
      </c>
      <c r="L36" s="47" t="str">
        <f t="shared" si="38"/>
        <v>Infraestrutura</v>
      </c>
      <c r="M36" s="43" t="str">
        <f t="shared" si="39"/>
        <v>Rodoviária</v>
      </c>
      <c r="N36" s="43" t="str">
        <f t="shared" si="40"/>
        <v>Faixa</v>
      </c>
      <c r="O36" s="44" t="str">
        <f t="shared" si="41"/>
        <v>Ciclovia</v>
      </c>
      <c r="P36" s="48" t="s">
        <v>141</v>
      </c>
      <c r="Q36" s="47" t="s">
        <v>286</v>
      </c>
      <c r="R36" s="45" t="s">
        <v>1</v>
      </c>
      <c r="S36" s="46" t="str">
        <f t="shared" si="42"/>
        <v>Infraestrutura</v>
      </c>
      <c r="T36" s="46" t="str">
        <f t="shared" si="11"/>
        <v>Rodoviária</v>
      </c>
      <c r="U36" s="43" t="str">
        <f t="shared" si="12"/>
        <v>Faixa</v>
      </c>
      <c r="V36" s="43" t="str">
        <f t="shared" si="13"/>
        <v>Infraestrutura</v>
      </c>
      <c r="W36" s="20" t="str">
        <f t="shared" si="4"/>
        <v>Key.Inf.36</v>
      </c>
      <c r="X36" s="44" t="s">
        <v>172</v>
      </c>
      <c r="Y36" s="81" t="s">
        <v>173</v>
      </c>
    </row>
    <row r="37" spans="1:25" ht="7.8" customHeight="1" x14ac:dyDescent="0.3">
      <c r="A37" s="41">
        <v>37</v>
      </c>
      <c r="B37" s="51" t="s">
        <v>78</v>
      </c>
      <c r="C37" s="52" t="s">
        <v>87</v>
      </c>
      <c r="D37" s="51" t="s">
        <v>449</v>
      </c>
      <c r="E37" s="58" t="s">
        <v>125</v>
      </c>
      <c r="F37" s="60" t="s">
        <v>318</v>
      </c>
      <c r="G37" s="50" t="s">
        <v>1</v>
      </c>
      <c r="H37" s="50" t="s">
        <v>1</v>
      </c>
      <c r="I37" s="50" t="s">
        <v>1</v>
      </c>
      <c r="J37" s="50" t="s">
        <v>1</v>
      </c>
      <c r="K37" s="50" t="s">
        <v>1</v>
      </c>
      <c r="L37" s="47" t="str">
        <f t="shared" ref="L37:L39" si="83">_xlfn.CONCAT(C37)</f>
        <v>Infraestrutura</v>
      </c>
      <c r="M37" s="43" t="str">
        <f t="shared" ref="M37:M39" si="84">CONCATENATE("", D37)</f>
        <v>Rodoviária</v>
      </c>
      <c r="N37" s="43" t="str">
        <f t="shared" ref="N37:N39" si="85">(SUBSTITUTE(SUBSTITUTE(CONCATENATE("",E37),"."," ")," De "," de "))</f>
        <v>Proteção</v>
      </c>
      <c r="O37" s="44" t="str">
        <f t="shared" ref="O37:O39" si="86">F37</f>
        <v>Contenção.Perfil</v>
      </c>
      <c r="P37" s="48" t="s">
        <v>94</v>
      </c>
      <c r="Q37" s="47" t="s">
        <v>287</v>
      </c>
      <c r="R37" s="45" t="s">
        <v>1</v>
      </c>
      <c r="S37" s="46" t="str">
        <f t="shared" ref="S37:S39" si="87">SUBSTITUTE(C37, "_", " ")</f>
        <v>Infraestrutura</v>
      </c>
      <c r="T37" s="46" t="str">
        <f t="shared" ref="T37:T39" si="88">SUBSTITUTE(D37, "_", " ")</f>
        <v>Rodoviária</v>
      </c>
      <c r="U37" s="43" t="str">
        <f t="shared" ref="U37:U39" si="89">SUBSTITUTE(E37, "_", " ")</f>
        <v>Proteção</v>
      </c>
      <c r="V37" s="43" t="str">
        <f t="shared" ref="V37:V39" si="90">C37</f>
        <v>Infraestrutura</v>
      </c>
      <c r="W37" s="20" t="str">
        <f t="shared" si="4"/>
        <v>Key.Inf.37</v>
      </c>
      <c r="X37" s="44" t="s">
        <v>323</v>
      </c>
      <c r="Y37" s="46" t="s">
        <v>185</v>
      </c>
    </row>
    <row r="38" spans="1:25" ht="7.8" customHeight="1" x14ac:dyDescent="0.3">
      <c r="A38" s="41">
        <v>38</v>
      </c>
      <c r="B38" s="51" t="s">
        <v>78</v>
      </c>
      <c r="C38" s="52" t="s">
        <v>87</v>
      </c>
      <c r="D38" s="51" t="s">
        <v>449</v>
      </c>
      <c r="E38" s="58" t="s">
        <v>125</v>
      </c>
      <c r="F38" s="60" t="s">
        <v>319</v>
      </c>
      <c r="G38" s="50" t="s">
        <v>1</v>
      </c>
      <c r="H38" s="50" t="s">
        <v>1</v>
      </c>
      <c r="I38" s="50" t="s">
        <v>1</v>
      </c>
      <c r="J38" s="50" t="s">
        <v>1</v>
      </c>
      <c r="K38" s="50" t="s">
        <v>1</v>
      </c>
      <c r="L38" s="47" t="str">
        <f t="shared" si="83"/>
        <v>Infraestrutura</v>
      </c>
      <c r="M38" s="43" t="str">
        <f t="shared" si="84"/>
        <v>Rodoviária</v>
      </c>
      <c r="N38" s="43" t="str">
        <f t="shared" si="85"/>
        <v>Proteção</v>
      </c>
      <c r="O38" s="44" t="str">
        <f t="shared" si="86"/>
        <v>Contenção.Cortina</v>
      </c>
      <c r="P38" s="48" t="s">
        <v>124</v>
      </c>
      <c r="Q38" s="47" t="s">
        <v>324</v>
      </c>
      <c r="R38" s="45" t="s">
        <v>1</v>
      </c>
      <c r="S38" s="46" t="str">
        <f t="shared" si="87"/>
        <v>Infraestrutura</v>
      </c>
      <c r="T38" s="46" t="str">
        <f t="shared" si="88"/>
        <v>Rodoviária</v>
      </c>
      <c r="U38" s="43" t="str">
        <f t="shared" si="89"/>
        <v>Proteção</v>
      </c>
      <c r="V38" s="43" t="str">
        <f t="shared" si="90"/>
        <v>Infraestrutura</v>
      </c>
      <c r="W38" s="20" t="str">
        <f t="shared" si="4"/>
        <v>Key.Inf.38</v>
      </c>
      <c r="X38" s="44" t="s">
        <v>323</v>
      </c>
      <c r="Y38" s="46" t="s">
        <v>185</v>
      </c>
    </row>
    <row r="39" spans="1:25" ht="7.8" customHeight="1" x14ac:dyDescent="0.3">
      <c r="A39" s="41">
        <v>39</v>
      </c>
      <c r="B39" s="51" t="s">
        <v>78</v>
      </c>
      <c r="C39" s="52" t="s">
        <v>87</v>
      </c>
      <c r="D39" s="51" t="s">
        <v>449</v>
      </c>
      <c r="E39" s="58" t="s">
        <v>125</v>
      </c>
      <c r="F39" s="60" t="s">
        <v>320</v>
      </c>
      <c r="G39" s="50" t="s">
        <v>1</v>
      </c>
      <c r="H39" s="50" t="s">
        <v>1</v>
      </c>
      <c r="I39" s="50" t="s">
        <v>1</v>
      </c>
      <c r="J39" s="50" t="s">
        <v>1</v>
      </c>
      <c r="K39" s="50" t="s">
        <v>1</v>
      </c>
      <c r="L39" s="47" t="str">
        <f t="shared" si="83"/>
        <v>Infraestrutura</v>
      </c>
      <c r="M39" s="43" t="str">
        <f t="shared" si="84"/>
        <v>Rodoviária</v>
      </c>
      <c r="N39" s="43" t="str">
        <f t="shared" si="85"/>
        <v>Proteção</v>
      </c>
      <c r="O39" s="44" t="str">
        <f t="shared" si="86"/>
        <v>Contenção.Guardacorpo</v>
      </c>
      <c r="P39" s="48" t="s">
        <v>95</v>
      </c>
      <c r="Q39" s="47" t="s">
        <v>288</v>
      </c>
      <c r="R39" s="45" t="s">
        <v>1</v>
      </c>
      <c r="S39" s="46" t="str">
        <f t="shared" si="87"/>
        <v>Infraestrutura</v>
      </c>
      <c r="T39" s="46" t="str">
        <f t="shared" si="88"/>
        <v>Rodoviária</v>
      </c>
      <c r="U39" s="43" t="str">
        <f t="shared" si="89"/>
        <v>Proteção</v>
      </c>
      <c r="V39" s="43" t="str">
        <f t="shared" si="90"/>
        <v>Infraestrutura</v>
      </c>
      <c r="W39" s="20" t="str">
        <f t="shared" si="4"/>
        <v>Key.Inf.39</v>
      </c>
      <c r="X39" s="44" t="s">
        <v>323</v>
      </c>
      <c r="Y39" s="46" t="s">
        <v>185</v>
      </c>
    </row>
    <row r="40" spans="1:25" ht="7.8" customHeight="1" x14ac:dyDescent="0.3">
      <c r="A40" s="41">
        <v>40</v>
      </c>
      <c r="B40" s="51" t="s">
        <v>78</v>
      </c>
      <c r="C40" s="52" t="s">
        <v>87</v>
      </c>
      <c r="D40" s="51" t="s">
        <v>449</v>
      </c>
      <c r="E40" s="58" t="s">
        <v>125</v>
      </c>
      <c r="F40" s="60" t="s">
        <v>321</v>
      </c>
      <c r="G40" s="50" t="s">
        <v>1</v>
      </c>
      <c r="H40" s="50" t="s">
        <v>1</v>
      </c>
      <c r="I40" s="50" t="s">
        <v>1</v>
      </c>
      <c r="J40" s="50" t="s">
        <v>1</v>
      </c>
      <c r="K40" s="50" t="s">
        <v>1</v>
      </c>
      <c r="L40" s="47" t="str">
        <f t="shared" si="38"/>
        <v>Infraestrutura</v>
      </c>
      <c r="M40" s="43" t="str">
        <f t="shared" si="39"/>
        <v>Rodoviária</v>
      </c>
      <c r="N40" s="43" t="str">
        <f t="shared" si="40"/>
        <v>Proteção</v>
      </c>
      <c r="O40" s="44" t="str">
        <f t="shared" si="41"/>
        <v>Contenção.GuardaRail</v>
      </c>
      <c r="P40" s="48" t="s">
        <v>322</v>
      </c>
      <c r="Q40" s="47" t="s">
        <v>406</v>
      </c>
      <c r="R40" s="45" t="s">
        <v>1</v>
      </c>
      <c r="S40" s="46" t="str">
        <f t="shared" si="42"/>
        <v>Infraestrutura</v>
      </c>
      <c r="T40" s="46" t="str">
        <f t="shared" si="11"/>
        <v>Rodoviária</v>
      </c>
      <c r="U40" s="43" t="str">
        <f t="shared" si="12"/>
        <v>Proteção</v>
      </c>
      <c r="V40" s="43" t="str">
        <f t="shared" si="13"/>
        <v>Infraestrutura</v>
      </c>
      <c r="W40" s="20" t="str">
        <f t="shared" si="4"/>
        <v>Key.Inf.40</v>
      </c>
      <c r="X40" s="44" t="s">
        <v>323</v>
      </c>
      <c r="Y40" s="46" t="s">
        <v>185</v>
      </c>
    </row>
    <row r="41" spans="1:25" ht="7.8" customHeight="1" x14ac:dyDescent="0.3">
      <c r="A41" s="41">
        <v>41</v>
      </c>
      <c r="B41" s="51" t="s">
        <v>78</v>
      </c>
      <c r="C41" s="52" t="s">
        <v>87</v>
      </c>
      <c r="D41" s="51" t="s">
        <v>449</v>
      </c>
      <c r="E41" s="58" t="s">
        <v>186</v>
      </c>
      <c r="F41" s="60" t="s">
        <v>129</v>
      </c>
      <c r="G41" s="50" t="s">
        <v>1</v>
      </c>
      <c r="H41" s="50" t="s">
        <v>1</v>
      </c>
      <c r="I41" s="50" t="s">
        <v>1</v>
      </c>
      <c r="J41" s="50" t="s">
        <v>1</v>
      </c>
      <c r="K41" s="50" t="s">
        <v>1</v>
      </c>
      <c r="L41" s="47" t="str">
        <f t="shared" ref="L41:L46" si="91">_xlfn.CONCAT(C41)</f>
        <v>Infraestrutura</v>
      </c>
      <c r="M41" s="43" t="str">
        <f t="shared" ref="M41:M46" si="92">CONCATENATE("", D41)</f>
        <v>Rodoviária</v>
      </c>
      <c r="N41" s="43" t="str">
        <f t="shared" ref="N41:N67" si="93">(SUBSTITUTE(SUBSTITUTE(CONCATENATE("",E41),"."," ")," De "," de "))</f>
        <v>Obra de Arte Especial</v>
      </c>
      <c r="O41" s="44" t="str">
        <f t="shared" ref="O41:O67" si="94">F41</f>
        <v>Ponte</v>
      </c>
      <c r="P41" s="48" t="s">
        <v>93</v>
      </c>
      <c r="Q41" s="47" t="s">
        <v>289</v>
      </c>
      <c r="R41" s="45" t="s">
        <v>1</v>
      </c>
      <c r="S41" s="46" t="str">
        <f t="shared" ref="S41:S46" si="95">SUBSTITUTE(C41, "_", " ")</f>
        <v>Infraestrutura</v>
      </c>
      <c r="T41" s="46" t="str">
        <f t="shared" ref="T41:T46" si="96">SUBSTITUTE(D41, "_", " ")</f>
        <v>Rodoviária</v>
      </c>
      <c r="U41" s="43" t="str">
        <f t="shared" ref="U41:U46" si="97">SUBSTITUTE(E41, "_", " ")</f>
        <v>Obra.de.Arte.Especial</v>
      </c>
      <c r="V41" s="43" t="str">
        <f t="shared" ref="V41:V46" si="98">C41</f>
        <v>Infraestrutura</v>
      </c>
      <c r="W41" s="20" t="str">
        <f t="shared" si="4"/>
        <v>Key.Inf.41</v>
      </c>
      <c r="X41" s="46" t="s">
        <v>1</v>
      </c>
      <c r="Y41" s="46" t="s">
        <v>155</v>
      </c>
    </row>
    <row r="42" spans="1:25" ht="7.8" customHeight="1" x14ac:dyDescent="0.3">
      <c r="A42" s="41">
        <v>42</v>
      </c>
      <c r="B42" s="51" t="s">
        <v>78</v>
      </c>
      <c r="C42" s="52" t="s">
        <v>87</v>
      </c>
      <c r="D42" s="51" t="s">
        <v>449</v>
      </c>
      <c r="E42" s="58" t="s">
        <v>186</v>
      </c>
      <c r="F42" s="60" t="s">
        <v>130</v>
      </c>
      <c r="G42" s="50" t="s">
        <v>1</v>
      </c>
      <c r="H42" s="50" t="s">
        <v>1</v>
      </c>
      <c r="I42" s="50" t="s">
        <v>1</v>
      </c>
      <c r="J42" s="50" t="s">
        <v>1</v>
      </c>
      <c r="K42" s="50" t="s">
        <v>1</v>
      </c>
      <c r="L42" s="47" t="str">
        <f t="shared" si="91"/>
        <v>Infraestrutura</v>
      </c>
      <c r="M42" s="43" t="str">
        <f t="shared" si="92"/>
        <v>Rodoviária</v>
      </c>
      <c r="N42" s="43" t="str">
        <f t="shared" si="93"/>
        <v>Obra de Arte Especial</v>
      </c>
      <c r="O42" s="44" t="str">
        <f t="shared" si="94"/>
        <v>Viaduto</v>
      </c>
      <c r="P42" s="48" t="s">
        <v>132</v>
      </c>
      <c r="Q42" s="47" t="s">
        <v>290</v>
      </c>
      <c r="R42" s="45" t="s">
        <v>1</v>
      </c>
      <c r="S42" s="46" t="str">
        <f t="shared" si="95"/>
        <v>Infraestrutura</v>
      </c>
      <c r="T42" s="46" t="str">
        <f t="shared" si="96"/>
        <v>Rodoviária</v>
      </c>
      <c r="U42" s="43" t="str">
        <f t="shared" si="97"/>
        <v>Obra.de.Arte.Especial</v>
      </c>
      <c r="V42" s="43" t="str">
        <f t="shared" si="98"/>
        <v>Infraestrutura</v>
      </c>
      <c r="W42" s="20" t="str">
        <f t="shared" si="4"/>
        <v>Key.Inf.42</v>
      </c>
      <c r="X42" s="46" t="s">
        <v>1</v>
      </c>
      <c r="Y42" s="46" t="s">
        <v>155</v>
      </c>
    </row>
    <row r="43" spans="1:25" ht="7.8" customHeight="1" x14ac:dyDescent="0.3">
      <c r="A43" s="41">
        <v>43</v>
      </c>
      <c r="B43" s="51" t="s">
        <v>78</v>
      </c>
      <c r="C43" s="52" t="s">
        <v>87</v>
      </c>
      <c r="D43" s="51" t="s">
        <v>449</v>
      </c>
      <c r="E43" s="58" t="s">
        <v>186</v>
      </c>
      <c r="F43" s="60" t="s">
        <v>131</v>
      </c>
      <c r="G43" s="50" t="s">
        <v>1</v>
      </c>
      <c r="H43" s="50" t="s">
        <v>1</v>
      </c>
      <c r="I43" s="50" t="s">
        <v>1</v>
      </c>
      <c r="J43" s="50" t="s">
        <v>1</v>
      </c>
      <c r="K43" s="50" t="s">
        <v>1</v>
      </c>
      <c r="L43" s="47" t="str">
        <f t="shared" si="91"/>
        <v>Infraestrutura</v>
      </c>
      <c r="M43" s="43" t="str">
        <f t="shared" si="92"/>
        <v>Rodoviária</v>
      </c>
      <c r="N43" s="43" t="str">
        <f t="shared" si="93"/>
        <v>Obra de Arte Especial</v>
      </c>
      <c r="O43" s="44" t="str">
        <f t="shared" si="94"/>
        <v>Passarela</v>
      </c>
      <c r="P43" s="48" t="s">
        <v>133</v>
      </c>
      <c r="Q43" s="47" t="s">
        <v>291</v>
      </c>
      <c r="R43" s="45" t="s">
        <v>1</v>
      </c>
      <c r="S43" s="46" t="str">
        <f t="shared" si="95"/>
        <v>Infraestrutura</v>
      </c>
      <c r="T43" s="46" t="str">
        <f t="shared" si="96"/>
        <v>Rodoviária</v>
      </c>
      <c r="U43" s="43" t="str">
        <f t="shared" si="97"/>
        <v>Obra.de.Arte.Especial</v>
      </c>
      <c r="V43" s="43" t="str">
        <f t="shared" si="98"/>
        <v>Infraestrutura</v>
      </c>
      <c r="W43" s="20" t="str">
        <f t="shared" si="4"/>
        <v>Key.Inf.43</v>
      </c>
      <c r="X43" s="46" t="s">
        <v>1</v>
      </c>
      <c r="Y43" s="46" t="s">
        <v>155</v>
      </c>
    </row>
    <row r="44" spans="1:25" ht="7.8" customHeight="1" x14ac:dyDescent="0.3">
      <c r="A44" s="41">
        <v>44</v>
      </c>
      <c r="B44" s="51" t="s">
        <v>78</v>
      </c>
      <c r="C44" s="52" t="s">
        <v>87</v>
      </c>
      <c r="D44" s="51" t="s">
        <v>449</v>
      </c>
      <c r="E44" s="58" t="s">
        <v>186</v>
      </c>
      <c r="F44" s="60" t="s">
        <v>328</v>
      </c>
      <c r="G44" s="50" t="s">
        <v>1</v>
      </c>
      <c r="H44" s="50" t="s">
        <v>1</v>
      </c>
      <c r="I44" s="50" t="s">
        <v>1</v>
      </c>
      <c r="J44" s="50" t="s">
        <v>1</v>
      </c>
      <c r="K44" s="50" t="s">
        <v>1</v>
      </c>
      <c r="L44" s="47" t="str">
        <f t="shared" si="91"/>
        <v>Infraestrutura</v>
      </c>
      <c r="M44" s="43" t="str">
        <f t="shared" si="92"/>
        <v>Rodoviária</v>
      </c>
      <c r="N44" s="43" t="str">
        <f t="shared" si="93"/>
        <v>Obra de Arte Especial</v>
      </c>
      <c r="O44" s="44" t="str">
        <f t="shared" si="94"/>
        <v>Túnel.Terrestre</v>
      </c>
      <c r="P44" s="48" t="s">
        <v>234</v>
      </c>
      <c r="Q44" s="47" t="s">
        <v>331</v>
      </c>
      <c r="R44" s="45" t="s">
        <v>1</v>
      </c>
      <c r="S44" s="46" t="str">
        <f t="shared" si="95"/>
        <v>Infraestrutura</v>
      </c>
      <c r="T44" s="46" t="str">
        <f t="shared" si="96"/>
        <v>Rodoviária</v>
      </c>
      <c r="U44" s="43" t="str">
        <f t="shared" si="97"/>
        <v>Obra.de.Arte.Especial</v>
      </c>
      <c r="V44" s="43" t="str">
        <f t="shared" si="98"/>
        <v>Infraestrutura</v>
      </c>
      <c r="W44" s="20" t="str">
        <f t="shared" si="4"/>
        <v>Key.Inf.44</v>
      </c>
      <c r="X44" s="46" t="s">
        <v>1</v>
      </c>
      <c r="Y44" s="46" t="s">
        <v>183</v>
      </c>
    </row>
    <row r="45" spans="1:25" ht="7.8" customHeight="1" x14ac:dyDescent="0.3">
      <c r="A45" s="41">
        <v>45</v>
      </c>
      <c r="B45" s="51" t="s">
        <v>78</v>
      </c>
      <c r="C45" s="52" t="s">
        <v>87</v>
      </c>
      <c r="D45" s="51" t="s">
        <v>449</v>
      </c>
      <c r="E45" s="58" t="s">
        <v>186</v>
      </c>
      <c r="F45" s="60" t="s">
        <v>329</v>
      </c>
      <c r="G45" s="50" t="s">
        <v>1</v>
      </c>
      <c r="H45" s="50" t="s">
        <v>1</v>
      </c>
      <c r="I45" s="50" t="s">
        <v>1</v>
      </c>
      <c r="J45" s="50" t="s">
        <v>1</v>
      </c>
      <c r="K45" s="50" t="s">
        <v>1</v>
      </c>
      <c r="L45" s="47" t="str">
        <f t="shared" ref="L45" si="99">_xlfn.CONCAT(C45)</f>
        <v>Infraestrutura</v>
      </c>
      <c r="M45" s="43" t="str">
        <f t="shared" ref="M45" si="100">CONCATENATE("", D45)</f>
        <v>Rodoviária</v>
      </c>
      <c r="N45" s="43" t="str">
        <f t="shared" ref="N45" si="101">(SUBSTITUTE(SUBSTITUTE(CONCATENATE("",E45),"."," ")," De "," de "))</f>
        <v>Obra de Arte Especial</v>
      </c>
      <c r="O45" s="44" t="str">
        <f t="shared" ref="O45" si="102">F45</f>
        <v>Túnel.Acuático</v>
      </c>
      <c r="P45" s="48" t="s">
        <v>330</v>
      </c>
      <c r="Q45" s="47" t="s">
        <v>332</v>
      </c>
      <c r="R45" s="45" t="s">
        <v>1</v>
      </c>
      <c r="S45" s="46" t="str">
        <f t="shared" ref="S45" si="103">SUBSTITUTE(C45, "_", " ")</f>
        <v>Infraestrutura</v>
      </c>
      <c r="T45" s="46" t="str">
        <f t="shared" ref="T45" si="104">SUBSTITUTE(D45, "_", " ")</f>
        <v>Rodoviária</v>
      </c>
      <c r="U45" s="43" t="str">
        <f t="shared" ref="U45" si="105">SUBSTITUTE(E45, "_", " ")</f>
        <v>Obra.de.Arte.Especial</v>
      </c>
      <c r="V45" s="43" t="str">
        <f t="shared" ref="V45" si="106">C45</f>
        <v>Infraestrutura</v>
      </c>
      <c r="W45" s="20" t="str">
        <f t="shared" si="4"/>
        <v>Key.Inf.45</v>
      </c>
      <c r="X45" s="46" t="s">
        <v>1</v>
      </c>
      <c r="Y45" s="46" t="s">
        <v>183</v>
      </c>
    </row>
    <row r="46" spans="1:25" ht="7.8" customHeight="1" x14ac:dyDescent="0.3">
      <c r="A46" s="41">
        <v>46</v>
      </c>
      <c r="B46" s="51" t="s">
        <v>78</v>
      </c>
      <c r="C46" s="52" t="s">
        <v>87</v>
      </c>
      <c r="D46" s="51" t="s">
        <v>449</v>
      </c>
      <c r="E46" s="58" t="s">
        <v>186</v>
      </c>
      <c r="F46" s="60" t="s">
        <v>154</v>
      </c>
      <c r="G46" s="50" t="s">
        <v>1</v>
      </c>
      <c r="H46" s="50" t="s">
        <v>1</v>
      </c>
      <c r="I46" s="50" t="s">
        <v>1</v>
      </c>
      <c r="J46" s="50" t="s">
        <v>1</v>
      </c>
      <c r="K46" s="50" t="s">
        <v>1</v>
      </c>
      <c r="L46" s="47" t="str">
        <f t="shared" si="91"/>
        <v>Infraestrutura</v>
      </c>
      <c r="M46" s="43" t="str">
        <f t="shared" si="92"/>
        <v>Rodoviária</v>
      </c>
      <c r="N46" s="43" t="str">
        <f t="shared" si="93"/>
        <v>Obra de Arte Especial</v>
      </c>
      <c r="O46" s="44" t="str">
        <f t="shared" si="94"/>
        <v>Garagem</v>
      </c>
      <c r="P46" s="48" t="s">
        <v>134</v>
      </c>
      <c r="Q46" s="47" t="s">
        <v>292</v>
      </c>
      <c r="R46" s="45" t="s">
        <v>1</v>
      </c>
      <c r="S46" s="46" t="str">
        <f t="shared" si="95"/>
        <v>Infraestrutura</v>
      </c>
      <c r="T46" s="46" t="str">
        <f t="shared" si="96"/>
        <v>Rodoviária</v>
      </c>
      <c r="U46" s="43" t="str">
        <f t="shared" si="97"/>
        <v>Obra.de.Arte.Especial</v>
      </c>
      <c r="V46" s="43" t="str">
        <f t="shared" si="98"/>
        <v>Infraestrutura</v>
      </c>
      <c r="W46" s="20" t="str">
        <f t="shared" si="4"/>
        <v>Key.Inf.46</v>
      </c>
      <c r="X46" s="46" t="s">
        <v>1</v>
      </c>
      <c r="Y46" s="46" t="s">
        <v>183</v>
      </c>
    </row>
    <row r="47" spans="1:25" ht="7.8" customHeight="1" x14ac:dyDescent="0.3">
      <c r="A47" s="41">
        <v>47</v>
      </c>
      <c r="B47" s="79" t="s">
        <v>78</v>
      </c>
      <c r="C47" s="80" t="s">
        <v>87</v>
      </c>
      <c r="D47" s="51" t="s">
        <v>449</v>
      </c>
      <c r="E47" s="58" t="s">
        <v>187</v>
      </c>
      <c r="F47" s="79" t="s">
        <v>188</v>
      </c>
      <c r="G47" s="42" t="s">
        <v>1</v>
      </c>
      <c r="H47" s="42" t="s">
        <v>1</v>
      </c>
      <c r="I47" s="42" t="s">
        <v>1</v>
      </c>
      <c r="J47" s="42" t="s">
        <v>1</v>
      </c>
      <c r="K47" s="42" t="s">
        <v>1</v>
      </c>
      <c r="L47" s="43" t="str">
        <f t="shared" ref="L47:M67" si="107">CONCATENATE("", C47)</f>
        <v>Infraestrutura</v>
      </c>
      <c r="M47" s="43" t="str">
        <f t="shared" si="107"/>
        <v>Rodoviária</v>
      </c>
      <c r="N47" s="43" t="str">
        <f t="shared" si="93"/>
        <v>AOE Parte</v>
      </c>
      <c r="O47" s="44" t="str">
        <f t="shared" si="94"/>
        <v>OAE.Aparelho.Apóio</v>
      </c>
      <c r="P47" s="44" t="s">
        <v>211</v>
      </c>
      <c r="Q47" s="47" t="s">
        <v>293</v>
      </c>
      <c r="R47" s="45" t="s">
        <v>1</v>
      </c>
      <c r="S47" s="46" t="str">
        <f t="shared" ref="S47:U67" si="108">SUBSTITUTE(C47, "_", " ")</f>
        <v>Infraestrutura</v>
      </c>
      <c r="T47" s="46" t="str">
        <f t="shared" si="108"/>
        <v>Rodoviária</v>
      </c>
      <c r="U47" s="46" t="str">
        <f t="shared" si="108"/>
        <v>AOE.Parte</v>
      </c>
      <c r="V47" s="46" t="str">
        <f t="shared" ref="V47:V67" si="109">SUBSTITUTE(C47, "_", " ")</f>
        <v>Infraestrutura</v>
      </c>
      <c r="W47" s="20" t="str">
        <f t="shared" si="4"/>
        <v>Key.Inf.47</v>
      </c>
      <c r="X47" s="46" t="s">
        <v>157</v>
      </c>
      <c r="Y47" s="46" t="s">
        <v>156</v>
      </c>
    </row>
    <row r="48" spans="1:25" ht="7.8" customHeight="1" x14ac:dyDescent="0.3">
      <c r="A48" s="41">
        <v>48</v>
      </c>
      <c r="B48" s="79" t="s">
        <v>78</v>
      </c>
      <c r="C48" s="80" t="s">
        <v>87</v>
      </c>
      <c r="D48" s="51" t="s">
        <v>449</v>
      </c>
      <c r="E48" s="58" t="s">
        <v>187</v>
      </c>
      <c r="F48" s="79" t="s">
        <v>189</v>
      </c>
      <c r="G48" s="42" t="s">
        <v>1</v>
      </c>
      <c r="H48" s="42" t="s">
        <v>1</v>
      </c>
      <c r="I48" s="42" t="s">
        <v>1</v>
      </c>
      <c r="J48" s="42" t="s">
        <v>1</v>
      </c>
      <c r="K48" s="42" t="s">
        <v>1</v>
      </c>
      <c r="L48" s="43" t="str">
        <f t="shared" ref="L48" si="110">CONCATENATE("", C48)</f>
        <v>Infraestrutura</v>
      </c>
      <c r="M48" s="43" t="str">
        <f t="shared" ref="M48" si="111">CONCATENATE("", D48)</f>
        <v>Rodoviária</v>
      </c>
      <c r="N48" s="43" t="str">
        <f t="shared" ref="N48" si="112">(SUBSTITUTE(SUBSTITUTE(CONCATENATE("",E48),"."," ")," De "," de "))</f>
        <v>AOE Parte</v>
      </c>
      <c r="O48" s="44" t="str">
        <f t="shared" ref="O48" si="113">F48</f>
        <v>OAE.Estaca</v>
      </c>
      <c r="P48" s="44" t="s">
        <v>212</v>
      </c>
      <c r="Q48" s="47" t="s">
        <v>294</v>
      </c>
      <c r="R48" s="45" t="s">
        <v>1</v>
      </c>
      <c r="S48" s="46" t="str">
        <f t="shared" ref="S48" si="114">SUBSTITUTE(C48, "_", " ")</f>
        <v>Infraestrutura</v>
      </c>
      <c r="T48" s="46" t="str">
        <f t="shared" ref="T48" si="115">SUBSTITUTE(D48, "_", " ")</f>
        <v>Rodoviária</v>
      </c>
      <c r="U48" s="46" t="str">
        <f t="shared" ref="U48" si="116">SUBSTITUTE(E48, "_", " ")</f>
        <v>AOE.Parte</v>
      </c>
      <c r="V48" s="46" t="str">
        <f t="shared" ref="V48" si="117">SUBSTITUTE(C48, "_", " ")</f>
        <v>Infraestrutura</v>
      </c>
      <c r="W48" s="20" t="str">
        <f t="shared" si="4"/>
        <v>Key.Inf.48</v>
      </c>
      <c r="X48" s="46" t="s">
        <v>161</v>
      </c>
      <c r="Y48" s="46" t="s">
        <v>165</v>
      </c>
    </row>
    <row r="49" spans="1:25" ht="7.8" customHeight="1" x14ac:dyDescent="0.3">
      <c r="A49" s="41">
        <v>49</v>
      </c>
      <c r="B49" s="79" t="s">
        <v>78</v>
      </c>
      <c r="C49" s="80" t="s">
        <v>87</v>
      </c>
      <c r="D49" s="51" t="s">
        <v>449</v>
      </c>
      <c r="E49" s="58" t="s">
        <v>187</v>
      </c>
      <c r="F49" s="79" t="s">
        <v>190</v>
      </c>
      <c r="G49" s="42" t="s">
        <v>1</v>
      </c>
      <c r="H49" s="42" t="s">
        <v>1</v>
      </c>
      <c r="I49" s="42" t="s">
        <v>1</v>
      </c>
      <c r="J49" s="42" t="s">
        <v>1</v>
      </c>
      <c r="K49" s="42" t="s">
        <v>1</v>
      </c>
      <c r="L49" s="43" t="str">
        <f t="shared" si="107"/>
        <v>Infraestrutura</v>
      </c>
      <c r="M49" s="43" t="str">
        <f t="shared" si="107"/>
        <v>Rodoviária</v>
      </c>
      <c r="N49" s="43" t="str">
        <f t="shared" si="93"/>
        <v>AOE Parte</v>
      </c>
      <c r="O49" s="44" t="str">
        <f t="shared" si="94"/>
        <v>OAE.Fundação</v>
      </c>
      <c r="P49" s="44" t="s">
        <v>213</v>
      </c>
      <c r="Q49" s="47" t="s">
        <v>295</v>
      </c>
      <c r="R49" s="45" t="s">
        <v>1</v>
      </c>
      <c r="S49" s="46" t="str">
        <f t="shared" si="108"/>
        <v>Infraestrutura</v>
      </c>
      <c r="T49" s="46" t="str">
        <f t="shared" si="108"/>
        <v>Rodoviária</v>
      </c>
      <c r="U49" s="46" t="str">
        <f t="shared" si="108"/>
        <v>AOE.Parte</v>
      </c>
      <c r="V49" s="46" t="str">
        <f t="shared" si="109"/>
        <v>Infraestrutura</v>
      </c>
      <c r="W49" s="20" t="str">
        <f t="shared" si="4"/>
        <v>Key.Inf.49</v>
      </c>
      <c r="X49" s="46" t="s">
        <v>159</v>
      </c>
      <c r="Y49" s="46" t="s">
        <v>165</v>
      </c>
    </row>
    <row r="50" spans="1:25" ht="7.8" customHeight="1" x14ac:dyDescent="0.3">
      <c r="A50" s="41">
        <v>50</v>
      </c>
      <c r="B50" s="79" t="s">
        <v>78</v>
      </c>
      <c r="C50" s="80" t="s">
        <v>87</v>
      </c>
      <c r="D50" s="51" t="s">
        <v>449</v>
      </c>
      <c r="E50" s="58" t="s">
        <v>187</v>
      </c>
      <c r="F50" s="79" t="s">
        <v>191</v>
      </c>
      <c r="G50" s="42" t="s">
        <v>1</v>
      </c>
      <c r="H50" s="42" t="s">
        <v>1</v>
      </c>
      <c r="I50" s="42" t="s">
        <v>1</v>
      </c>
      <c r="J50" s="42" t="s">
        <v>1</v>
      </c>
      <c r="K50" s="42" t="s">
        <v>1</v>
      </c>
      <c r="L50" s="43" t="str">
        <f t="shared" si="107"/>
        <v>Infraestrutura</v>
      </c>
      <c r="M50" s="43" t="str">
        <f t="shared" si="107"/>
        <v>Rodoviária</v>
      </c>
      <c r="N50" s="43" t="str">
        <f t="shared" si="93"/>
        <v>AOE Parte</v>
      </c>
      <c r="O50" s="44" t="str">
        <f t="shared" si="94"/>
        <v>OAE.Encontro</v>
      </c>
      <c r="P50" s="44" t="s">
        <v>214</v>
      </c>
      <c r="Q50" s="47" t="s">
        <v>296</v>
      </c>
      <c r="R50" s="45" t="s">
        <v>1</v>
      </c>
      <c r="S50" s="46" t="str">
        <f t="shared" si="108"/>
        <v>Infraestrutura</v>
      </c>
      <c r="T50" s="46" t="str">
        <f t="shared" si="108"/>
        <v>Rodoviária</v>
      </c>
      <c r="U50" s="46" t="str">
        <f t="shared" si="108"/>
        <v>AOE.Parte</v>
      </c>
      <c r="V50" s="46" t="str">
        <f t="shared" si="109"/>
        <v>Infraestrutura</v>
      </c>
      <c r="W50" s="20" t="str">
        <f t="shared" si="4"/>
        <v>Key.Inf.50</v>
      </c>
      <c r="X50" s="46" t="s">
        <v>166</v>
      </c>
      <c r="Y50" s="46" t="s">
        <v>165</v>
      </c>
    </row>
    <row r="51" spans="1:25" ht="7.8" customHeight="1" x14ac:dyDescent="0.3">
      <c r="A51" s="41">
        <v>51</v>
      </c>
      <c r="B51" s="79" t="s">
        <v>78</v>
      </c>
      <c r="C51" s="80" t="s">
        <v>87</v>
      </c>
      <c r="D51" s="51" t="s">
        <v>449</v>
      </c>
      <c r="E51" s="58" t="s">
        <v>187</v>
      </c>
      <c r="F51" s="79" t="s">
        <v>192</v>
      </c>
      <c r="G51" s="42" t="s">
        <v>1</v>
      </c>
      <c r="H51" s="42" t="s">
        <v>1</v>
      </c>
      <c r="I51" s="42" t="s">
        <v>1</v>
      </c>
      <c r="J51" s="42" t="s">
        <v>1</v>
      </c>
      <c r="K51" s="42" t="s">
        <v>1</v>
      </c>
      <c r="L51" s="43" t="str">
        <f t="shared" ref="L51:L53" si="118">CONCATENATE("", C51)</f>
        <v>Infraestrutura</v>
      </c>
      <c r="M51" s="43" t="str">
        <f t="shared" ref="M51:M53" si="119">CONCATENATE("", D51)</f>
        <v>Rodoviária</v>
      </c>
      <c r="N51" s="43" t="str">
        <f t="shared" ref="N51:N53" si="120">(SUBSTITUTE(SUBSTITUTE(CONCATENATE("",E51),"."," ")," De "," de "))</f>
        <v>AOE Parte</v>
      </c>
      <c r="O51" s="44" t="str">
        <f t="shared" ref="O51:O53" si="121">F51</f>
        <v>OAE.Pilone</v>
      </c>
      <c r="P51" s="44" t="s">
        <v>215</v>
      </c>
      <c r="Q51" s="47" t="s">
        <v>297</v>
      </c>
      <c r="R51" s="45" t="s">
        <v>1</v>
      </c>
      <c r="S51" s="46" t="str">
        <f t="shared" ref="S51:S53" si="122">SUBSTITUTE(C51, "_", " ")</f>
        <v>Infraestrutura</v>
      </c>
      <c r="T51" s="46" t="str">
        <f t="shared" ref="T51:T53" si="123">SUBSTITUTE(D51, "_", " ")</f>
        <v>Rodoviária</v>
      </c>
      <c r="U51" s="46" t="str">
        <f t="shared" ref="U51:U53" si="124">SUBSTITUTE(E51, "_", " ")</f>
        <v>AOE.Parte</v>
      </c>
      <c r="V51" s="46" t="str">
        <f t="shared" ref="V51:V53" si="125">SUBSTITUTE(C51, "_", " ")</f>
        <v>Infraestrutura</v>
      </c>
      <c r="W51" s="20" t="str">
        <f t="shared" si="4"/>
        <v>Key.Inf.51</v>
      </c>
      <c r="X51" s="46" t="s">
        <v>160</v>
      </c>
      <c r="Y51" s="46" t="s">
        <v>165</v>
      </c>
    </row>
    <row r="52" spans="1:25" ht="7.8" customHeight="1" x14ac:dyDescent="0.3">
      <c r="A52" s="41">
        <v>52</v>
      </c>
      <c r="B52" s="79" t="s">
        <v>78</v>
      </c>
      <c r="C52" s="80" t="s">
        <v>87</v>
      </c>
      <c r="D52" s="51" t="s">
        <v>449</v>
      </c>
      <c r="E52" s="58" t="s">
        <v>187</v>
      </c>
      <c r="F52" s="79" t="s">
        <v>193</v>
      </c>
      <c r="G52" s="42" t="s">
        <v>1</v>
      </c>
      <c r="H52" s="42" t="s">
        <v>1</v>
      </c>
      <c r="I52" s="42" t="s">
        <v>1</v>
      </c>
      <c r="J52" s="42" t="s">
        <v>1</v>
      </c>
      <c r="K52" s="42" t="s">
        <v>1</v>
      </c>
      <c r="L52" s="43" t="str">
        <f t="shared" ref="L52" si="126">CONCATENATE("", C52)</f>
        <v>Infraestrutura</v>
      </c>
      <c r="M52" s="43" t="str">
        <f t="shared" ref="M52" si="127">CONCATENATE("", D52)</f>
        <v>Rodoviária</v>
      </c>
      <c r="N52" s="43" t="str">
        <f t="shared" ref="N52" si="128">(SUBSTITUTE(SUBSTITUTE(CONCATENATE("",E52),"."," ")," De "," de "))</f>
        <v>AOE Parte</v>
      </c>
      <c r="O52" s="44" t="str">
        <f t="shared" ref="O52" si="129">F52</f>
        <v>OAE.Arco</v>
      </c>
      <c r="P52" s="44" t="s">
        <v>216</v>
      </c>
      <c r="Q52" s="47" t="s">
        <v>298</v>
      </c>
      <c r="R52" s="45" t="s">
        <v>1</v>
      </c>
      <c r="S52" s="46" t="str">
        <f t="shared" ref="S52" si="130">SUBSTITUTE(C52, "_", " ")</f>
        <v>Infraestrutura</v>
      </c>
      <c r="T52" s="46" t="str">
        <f t="shared" ref="T52" si="131">SUBSTITUTE(D52, "_", " ")</f>
        <v>Rodoviária</v>
      </c>
      <c r="U52" s="46" t="str">
        <f t="shared" ref="U52" si="132">SUBSTITUTE(E52, "_", " ")</f>
        <v>AOE.Parte</v>
      </c>
      <c r="V52" s="46" t="str">
        <f t="shared" ref="V52" si="133">SUBSTITUTE(C52, "_", " ")</f>
        <v>Infraestrutura</v>
      </c>
      <c r="W52" s="20" t="str">
        <f t="shared" si="4"/>
        <v>Key.Inf.52</v>
      </c>
      <c r="X52" s="46" t="s">
        <v>163</v>
      </c>
      <c r="Y52" s="46" t="s">
        <v>165</v>
      </c>
    </row>
    <row r="53" spans="1:25" ht="7.8" customHeight="1" x14ac:dyDescent="0.3">
      <c r="A53" s="41">
        <v>53</v>
      </c>
      <c r="B53" s="79" t="s">
        <v>78</v>
      </c>
      <c r="C53" s="80" t="s">
        <v>87</v>
      </c>
      <c r="D53" s="51" t="s">
        <v>449</v>
      </c>
      <c r="E53" s="58" t="s">
        <v>187</v>
      </c>
      <c r="F53" s="79" t="s">
        <v>194</v>
      </c>
      <c r="G53" s="42" t="s">
        <v>1</v>
      </c>
      <c r="H53" s="42" t="s">
        <v>1</v>
      </c>
      <c r="I53" s="42" t="s">
        <v>1</v>
      </c>
      <c r="J53" s="42" t="s">
        <v>1</v>
      </c>
      <c r="K53" s="42" t="s">
        <v>1</v>
      </c>
      <c r="L53" s="43" t="str">
        <f t="shared" si="118"/>
        <v>Infraestrutura</v>
      </c>
      <c r="M53" s="43" t="str">
        <f t="shared" si="119"/>
        <v>Rodoviária</v>
      </c>
      <c r="N53" s="43" t="str">
        <f t="shared" si="120"/>
        <v>AOE Parte</v>
      </c>
      <c r="O53" s="44" t="str">
        <f t="shared" si="121"/>
        <v>OAE.Torre</v>
      </c>
      <c r="P53" s="44" t="s">
        <v>217</v>
      </c>
      <c r="Q53" s="47" t="s">
        <v>299</v>
      </c>
      <c r="R53" s="45" t="s">
        <v>1</v>
      </c>
      <c r="S53" s="46" t="str">
        <f t="shared" si="122"/>
        <v>Infraestrutura</v>
      </c>
      <c r="T53" s="46" t="str">
        <f t="shared" si="123"/>
        <v>Rodoviária</v>
      </c>
      <c r="U53" s="46" t="str">
        <f t="shared" si="124"/>
        <v>AOE.Parte</v>
      </c>
      <c r="V53" s="46" t="str">
        <f t="shared" si="125"/>
        <v>Infraestrutura</v>
      </c>
      <c r="W53" s="20" t="str">
        <f t="shared" si="4"/>
        <v>Key.Inf.53</v>
      </c>
      <c r="X53" s="46" t="s">
        <v>164</v>
      </c>
      <c r="Y53" s="46" t="s">
        <v>165</v>
      </c>
    </row>
    <row r="54" spans="1:25" ht="7.8" customHeight="1" x14ac:dyDescent="0.3">
      <c r="A54" s="41">
        <v>54</v>
      </c>
      <c r="B54" s="79" t="s">
        <v>78</v>
      </c>
      <c r="C54" s="80" t="s">
        <v>87</v>
      </c>
      <c r="D54" s="51" t="s">
        <v>449</v>
      </c>
      <c r="E54" s="58" t="s">
        <v>187</v>
      </c>
      <c r="F54" s="79" t="s">
        <v>195</v>
      </c>
      <c r="G54" s="42" t="s">
        <v>1</v>
      </c>
      <c r="H54" s="42" t="s">
        <v>1</v>
      </c>
      <c r="I54" s="42" t="s">
        <v>1</v>
      </c>
      <c r="J54" s="42" t="s">
        <v>1</v>
      </c>
      <c r="K54" s="42" t="s">
        <v>1</v>
      </c>
      <c r="L54" s="43" t="str">
        <f t="shared" si="107"/>
        <v>Infraestrutura</v>
      </c>
      <c r="M54" s="43" t="str">
        <f t="shared" si="107"/>
        <v>Rodoviária</v>
      </c>
      <c r="N54" s="43" t="str">
        <f t="shared" si="93"/>
        <v>AOE Parte</v>
      </c>
      <c r="O54" s="44" t="str">
        <f t="shared" si="94"/>
        <v>OAE.Mastro</v>
      </c>
      <c r="P54" s="44" t="s">
        <v>218</v>
      </c>
      <c r="Q54" s="47" t="s">
        <v>300</v>
      </c>
      <c r="R54" s="45" t="s">
        <v>1</v>
      </c>
      <c r="S54" s="46" t="str">
        <f t="shared" si="108"/>
        <v>Infraestrutura</v>
      </c>
      <c r="T54" s="46" t="str">
        <f t="shared" si="108"/>
        <v>Rodoviária</v>
      </c>
      <c r="U54" s="46" t="str">
        <f t="shared" si="108"/>
        <v>AOE.Parte</v>
      </c>
      <c r="V54" s="46" t="str">
        <f t="shared" si="109"/>
        <v>Infraestrutura</v>
      </c>
      <c r="W54" s="20" t="str">
        <f t="shared" si="4"/>
        <v>Key.Inf.54</v>
      </c>
      <c r="X54" s="46" t="s">
        <v>164</v>
      </c>
      <c r="Y54" s="46" t="s">
        <v>165</v>
      </c>
    </row>
    <row r="55" spans="1:25" ht="7.8" customHeight="1" x14ac:dyDescent="0.3">
      <c r="A55" s="41">
        <v>55</v>
      </c>
      <c r="B55" s="79" t="s">
        <v>78</v>
      </c>
      <c r="C55" s="80" t="s">
        <v>87</v>
      </c>
      <c r="D55" s="51" t="s">
        <v>449</v>
      </c>
      <c r="E55" s="58" t="s">
        <v>187</v>
      </c>
      <c r="F55" s="79" t="s">
        <v>196</v>
      </c>
      <c r="G55" s="42" t="s">
        <v>1</v>
      </c>
      <c r="H55" s="42" t="s">
        <v>1</v>
      </c>
      <c r="I55" s="42" t="s">
        <v>1</v>
      </c>
      <c r="J55" s="42" t="s">
        <v>1</v>
      </c>
      <c r="K55" s="42" t="s">
        <v>1</v>
      </c>
      <c r="L55" s="43" t="str">
        <f t="shared" ref="L55" si="134">CONCATENATE("", C55)</f>
        <v>Infraestrutura</v>
      </c>
      <c r="M55" s="43" t="str">
        <f t="shared" ref="M55" si="135">CONCATENATE("", D55)</f>
        <v>Rodoviária</v>
      </c>
      <c r="N55" s="43" t="str">
        <f t="shared" ref="N55" si="136">(SUBSTITUTE(SUBSTITUTE(CONCATENATE("",E55),"."," ")," De "," de "))</f>
        <v>AOE Parte</v>
      </c>
      <c r="O55" s="44" t="str">
        <f t="shared" ref="O55" si="137">F55</f>
        <v>OAE.Tabuleiro</v>
      </c>
      <c r="P55" s="44" t="s">
        <v>219</v>
      </c>
      <c r="Q55" s="47" t="s">
        <v>301</v>
      </c>
      <c r="R55" s="45" t="s">
        <v>1</v>
      </c>
      <c r="S55" s="46" t="str">
        <f t="shared" ref="S55" si="138">SUBSTITUTE(C55, "_", " ")</f>
        <v>Infraestrutura</v>
      </c>
      <c r="T55" s="46" t="str">
        <f t="shared" ref="T55" si="139">SUBSTITUTE(D55, "_", " ")</f>
        <v>Rodoviária</v>
      </c>
      <c r="U55" s="46" t="str">
        <f t="shared" ref="U55" si="140">SUBSTITUTE(E55, "_", " ")</f>
        <v>AOE.Parte</v>
      </c>
      <c r="V55" s="46" t="str">
        <f t="shared" ref="V55" si="141">SUBSTITUTE(C55, "_", " ")</f>
        <v>Infraestrutura</v>
      </c>
      <c r="W55" s="20" t="str">
        <f t="shared" si="4"/>
        <v>Key.Inf.55</v>
      </c>
      <c r="X55" s="46" t="s">
        <v>167</v>
      </c>
      <c r="Y55" s="46" t="s">
        <v>165</v>
      </c>
    </row>
    <row r="56" spans="1:25" ht="7.8" customHeight="1" x14ac:dyDescent="0.3">
      <c r="A56" s="41">
        <v>56</v>
      </c>
      <c r="B56" s="79" t="s">
        <v>78</v>
      </c>
      <c r="C56" s="80" t="s">
        <v>87</v>
      </c>
      <c r="D56" s="51" t="s">
        <v>449</v>
      </c>
      <c r="E56" s="58" t="s">
        <v>187</v>
      </c>
      <c r="F56" s="79" t="s">
        <v>197</v>
      </c>
      <c r="G56" s="42" t="s">
        <v>1</v>
      </c>
      <c r="H56" s="42" t="s">
        <v>1</v>
      </c>
      <c r="I56" s="42" t="s">
        <v>1</v>
      </c>
      <c r="J56" s="42" t="s">
        <v>1</v>
      </c>
      <c r="K56" s="42" t="s">
        <v>1</v>
      </c>
      <c r="L56" s="43" t="str">
        <f t="shared" ref="L56:L59" si="142">CONCATENATE("", C56)</f>
        <v>Infraestrutura</v>
      </c>
      <c r="M56" s="43" t="str">
        <f t="shared" ref="M56:M59" si="143">CONCATENATE("", D56)</f>
        <v>Rodoviária</v>
      </c>
      <c r="N56" s="43" t="str">
        <f t="shared" ref="N56:N59" si="144">(SUBSTITUTE(SUBSTITUTE(CONCATENATE("",E56),"."," ")," De "," de "))</f>
        <v>AOE Parte</v>
      </c>
      <c r="O56" s="44" t="str">
        <f t="shared" ref="O56:O59" si="145">F56</f>
        <v>OAE.Estai</v>
      </c>
      <c r="P56" s="44" t="s">
        <v>220</v>
      </c>
      <c r="Q56" s="47" t="s">
        <v>302</v>
      </c>
      <c r="R56" s="45" t="s">
        <v>1</v>
      </c>
      <c r="S56" s="46" t="str">
        <f t="shared" ref="S56:S59" si="146">SUBSTITUTE(C56, "_", " ")</f>
        <v>Infraestrutura</v>
      </c>
      <c r="T56" s="46" t="str">
        <f t="shared" ref="T56:T59" si="147">SUBSTITUTE(D56, "_", " ")</f>
        <v>Rodoviária</v>
      </c>
      <c r="U56" s="46" t="str">
        <f t="shared" ref="U56:U59" si="148">SUBSTITUTE(E56, "_", " ")</f>
        <v>AOE.Parte</v>
      </c>
      <c r="V56" s="46" t="str">
        <f t="shared" ref="V56:V59" si="149">SUBSTITUTE(C56, "_", " ")</f>
        <v>Infraestrutura</v>
      </c>
      <c r="W56" s="20" t="str">
        <f t="shared" si="4"/>
        <v>Key.Inf.56</v>
      </c>
      <c r="X56" s="46" t="s">
        <v>158</v>
      </c>
      <c r="Y56" s="46" t="s">
        <v>165</v>
      </c>
    </row>
    <row r="57" spans="1:25" ht="7.8" customHeight="1" x14ac:dyDescent="0.3">
      <c r="A57" s="41">
        <v>57</v>
      </c>
      <c r="B57" s="79" t="s">
        <v>78</v>
      </c>
      <c r="C57" s="80" t="s">
        <v>87</v>
      </c>
      <c r="D57" s="51" t="s">
        <v>449</v>
      </c>
      <c r="E57" s="58" t="s">
        <v>187</v>
      </c>
      <c r="F57" s="79" t="s">
        <v>198</v>
      </c>
      <c r="G57" s="42" t="s">
        <v>1</v>
      </c>
      <c r="H57" s="42" t="s">
        <v>1</v>
      </c>
      <c r="I57" s="42" t="s">
        <v>1</v>
      </c>
      <c r="J57" s="42" t="s">
        <v>1</v>
      </c>
      <c r="K57" s="42" t="s">
        <v>1</v>
      </c>
      <c r="L57" s="43" t="str">
        <f t="shared" ref="L57" si="150">CONCATENATE("", C57)</f>
        <v>Infraestrutura</v>
      </c>
      <c r="M57" s="43" t="str">
        <f t="shared" ref="M57" si="151">CONCATENATE("", D57)</f>
        <v>Rodoviária</v>
      </c>
      <c r="N57" s="43" t="str">
        <f t="shared" ref="N57" si="152">(SUBSTITUTE(SUBSTITUTE(CONCATENATE("",E57),"."," ")," De "," de "))</f>
        <v>AOE Parte</v>
      </c>
      <c r="O57" s="44" t="str">
        <f t="shared" ref="O57" si="153">F57</f>
        <v>OAE.Longarina.de.Bordo</v>
      </c>
      <c r="P57" s="44" t="s">
        <v>221</v>
      </c>
      <c r="Q57" s="47" t="s">
        <v>303</v>
      </c>
      <c r="R57" s="45" t="s">
        <v>1</v>
      </c>
      <c r="S57" s="46" t="str">
        <f t="shared" ref="S57" si="154">SUBSTITUTE(C57, "_", " ")</f>
        <v>Infraestrutura</v>
      </c>
      <c r="T57" s="46" t="str">
        <f t="shared" ref="T57" si="155">SUBSTITUTE(D57, "_", " ")</f>
        <v>Rodoviária</v>
      </c>
      <c r="U57" s="46" t="str">
        <f t="shared" ref="U57" si="156">SUBSTITUTE(E57, "_", " ")</f>
        <v>AOE.Parte</v>
      </c>
      <c r="V57" s="46" t="str">
        <f t="shared" ref="V57" si="157">SUBSTITUTE(C57, "_", " ")</f>
        <v>Infraestrutura</v>
      </c>
      <c r="W57" s="20" t="str">
        <f t="shared" si="4"/>
        <v>Key.Inf.57</v>
      </c>
      <c r="X57" s="46" t="s">
        <v>171</v>
      </c>
      <c r="Y57" s="46" t="s">
        <v>165</v>
      </c>
    </row>
    <row r="58" spans="1:25" ht="7.8" customHeight="1" x14ac:dyDescent="0.3">
      <c r="A58" s="41">
        <v>58</v>
      </c>
      <c r="B58" s="79" t="s">
        <v>78</v>
      </c>
      <c r="C58" s="80" t="s">
        <v>87</v>
      </c>
      <c r="D58" s="51" t="s">
        <v>449</v>
      </c>
      <c r="E58" s="58" t="s">
        <v>187</v>
      </c>
      <c r="F58" s="79" t="s">
        <v>199</v>
      </c>
      <c r="G58" s="42" t="s">
        <v>1</v>
      </c>
      <c r="H58" s="42" t="s">
        <v>1</v>
      </c>
      <c r="I58" s="42" t="s">
        <v>1</v>
      </c>
      <c r="J58" s="42" t="s">
        <v>1</v>
      </c>
      <c r="K58" s="42" t="s">
        <v>1</v>
      </c>
      <c r="L58" s="43" t="str">
        <f t="shared" si="142"/>
        <v>Infraestrutura</v>
      </c>
      <c r="M58" s="43" t="str">
        <f t="shared" si="143"/>
        <v>Rodoviária</v>
      </c>
      <c r="N58" s="43" t="str">
        <f t="shared" si="144"/>
        <v>AOE Parte</v>
      </c>
      <c r="O58" s="44" t="str">
        <f t="shared" si="145"/>
        <v>OAE.Longarina.Interna</v>
      </c>
      <c r="P58" s="44" t="s">
        <v>222</v>
      </c>
      <c r="Q58" s="47" t="s">
        <v>304</v>
      </c>
      <c r="R58" s="45" t="s">
        <v>1</v>
      </c>
      <c r="S58" s="46" t="str">
        <f t="shared" si="146"/>
        <v>Infraestrutura</v>
      </c>
      <c r="T58" s="46" t="str">
        <f t="shared" si="147"/>
        <v>Rodoviária</v>
      </c>
      <c r="U58" s="46" t="str">
        <f t="shared" si="148"/>
        <v>AOE.Parte</v>
      </c>
      <c r="V58" s="46" t="str">
        <f t="shared" si="149"/>
        <v>Infraestrutura</v>
      </c>
      <c r="W58" s="20" t="str">
        <f t="shared" si="4"/>
        <v>Key.Inf.58</v>
      </c>
      <c r="X58" s="46" t="s">
        <v>171</v>
      </c>
      <c r="Y58" s="46" t="s">
        <v>165</v>
      </c>
    </row>
    <row r="59" spans="1:25" ht="7.8" customHeight="1" x14ac:dyDescent="0.3">
      <c r="A59" s="41">
        <v>59</v>
      </c>
      <c r="B59" s="79" t="s">
        <v>78</v>
      </c>
      <c r="C59" s="80" t="s">
        <v>87</v>
      </c>
      <c r="D59" s="51" t="s">
        <v>449</v>
      </c>
      <c r="E59" s="58" t="s">
        <v>187</v>
      </c>
      <c r="F59" s="79" t="s">
        <v>200</v>
      </c>
      <c r="G59" s="42" t="s">
        <v>1</v>
      </c>
      <c r="H59" s="42" t="s">
        <v>1</v>
      </c>
      <c r="I59" s="42" t="s">
        <v>1</v>
      </c>
      <c r="J59" s="42" t="s">
        <v>1</v>
      </c>
      <c r="K59" s="42" t="s">
        <v>1</v>
      </c>
      <c r="L59" s="43" t="str">
        <f t="shared" si="142"/>
        <v>Infraestrutura</v>
      </c>
      <c r="M59" s="43" t="str">
        <f t="shared" si="143"/>
        <v>Rodoviária</v>
      </c>
      <c r="N59" s="43" t="str">
        <f t="shared" si="144"/>
        <v>AOE Parte</v>
      </c>
      <c r="O59" s="44" t="str">
        <f t="shared" si="145"/>
        <v>OAE.Transversina</v>
      </c>
      <c r="P59" s="44" t="s">
        <v>223</v>
      </c>
      <c r="Q59" s="47" t="s">
        <v>305</v>
      </c>
      <c r="R59" s="45" t="s">
        <v>1</v>
      </c>
      <c r="S59" s="46" t="str">
        <f t="shared" si="146"/>
        <v>Infraestrutura</v>
      </c>
      <c r="T59" s="46" t="str">
        <f t="shared" si="147"/>
        <v>Rodoviária</v>
      </c>
      <c r="U59" s="46" t="str">
        <f t="shared" si="148"/>
        <v>AOE.Parte</v>
      </c>
      <c r="V59" s="46" t="str">
        <f t="shared" si="149"/>
        <v>Infraestrutura</v>
      </c>
      <c r="W59" s="20" t="str">
        <f t="shared" si="4"/>
        <v>Key.Inf.59</v>
      </c>
      <c r="X59" s="46" t="s">
        <v>168</v>
      </c>
      <c r="Y59" s="46" t="s">
        <v>165</v>
      </c>
    </row>
    <row r="60" spans="1:25" ht="7.8" customHeight="1" x14ac:dyDescent="0.3">
      <c r="A60" s="41">
        <v>60</v>
      </c>
      <c r="B60" s="79" t="s">
        <v>78</v>
      </c>
      <c r="C60" s="80" t="s">
        <v>87</v>
      </c>
      <c r="D60" s="51" t="s">
        <v>449</v>
      </c>
      <c r="E60" s="58" t="s">
        <v>187</v>
      </c>
      <c r="F60" s="79" t="s">
        <v>201</v>
      </c>
      <c r="G60" s="42" t="s">
        <v>1</v>
      </c>
      <c r="H60" s="42" t="s">
        <v>1</v>
      </c>
      <c r="I60" s="42" t="s">
        <v>1</v>
      </c>
      <c r="J60" s="42" t="s">
        <v>1</v>
      </c>
      <c r="K60" s="42" t="s">
        <v>1</v>
      </c>
      <c r="L60" s="43" t="str">
        <f t="shared" si="107"/>
        <v>Infraestrutura</v>
      </c>
      <c r="M60" s="43" t="str">
        <f t="shared" si="107"/>
        <v>Rodoviária</v>
      </c>
      <c r="N60" s="43" t="str">
        <f t="shared" si="93"/>
        <v>AOE Parte</v>
      </c>
      <c r="O60" s="44" t="str">
        <f t="shared" si="94"/>
        <v>OAE.Contraventamento</v>
      </c>
      <c r="P60" s="44" t="s">
        <v>224</v>
      </c>
      <c r="Q60" s="47" t="s">
        <v>306</v>
      </c>
      <c r="R60" s="45" t="s">
        <v>1</v>
      </c>
      <c r="S60" s="46" t="str">
        <f t="shared" si="108"/>
        <v>Infraestrutura</v>
      </c>
      <c r="T60" s="46" t="str">
        <f t="shared" si="108"/>
        <v>Rodoviária</v>
      </c>
      <c r="U60" s="46" t="str">
        <f t="shared" si="108"/>
        <v>AOE.Parte</v>
      </c>
      <c r="V60" s="46" t="str">
        <f t="shared" si="109"/>
        <v>Infraestrutura</v>
      </c>
      <c r="W60" s="20" t="str">
        <f t="shared" si="4"/>
        <v>Key.Inf.60</v>
      </c>
      <c r="X60" s="46" t="s">
        <v>169</v>
      </c>
      <c r="Y60" s="46" t="s">
        <v>165</v>
      </c>
    </row>
    <row r="61" spans="1:25" ht="7.8" customHeight="1" x14ac:dyDescent="0.3">
      <c r="A61" s="41">
        <v>61</v>
      </c>
      <c r="B61" s="79" t="s">
        <v>78</v>
      </c>
      <c r="C61" s="80" t="s">
        <v>87</v>
      </c>
      <c r="D61" s="51" t="s">
        <v>449</v>
      </c>
      <c r="E61" s="58" t="s">
        <v>187</v>
      </c>
      <c r="F61" s="79" t="s">
        <v>202</v>
      </c>
      <c r="G61" s="42" t="s">
        <v>1</v>
      </c>
      <c r="H61" s="42" t="s">
        <v>1</v>
      </c>
      <c r="I61" s="42" t="s">
        <v>1</v>
      </c>
      <c r="J61" s="42" t="s">
        <v>1</v>
      </c>
      <c r="K61" s="42" t="s">
        <v>1</v>
      </c>
      <c r="L61" s="43" t="str">
        <f t="shared" si="107"/>
        <v>Infraestrutura</v>
      </c>
      <c r="M61" s="43" t="str">
        <f t="shared" si="107"/>
        <v>Rodoviária</v>
      </c>
      <c r="N61" s="43" t="str">
        <f t="shared" si="93"/>
        <v>AOE Parte</v>
      </c>
      <c r="O61" s="44" t="str">
        <f t="shared" si="94"/>
        <v>OAE.Diafragma</v>
      </c>
      <c r="P61" s="44" t="s">
        <v>225</v>
      </c>
      <c r="Q61" s="47" t="s">
        <v>307</v>
      </c>
      <c r="R61" s="45" t="s">
        <v>1</v>
      </c>
      <c r="S61" s="46" t="str">
        <f t="shared" si="108"/>
        <v>Infraestrutura</v>
      </c>
      <c r="T61" s="46" t="str">
        <f t="shared" si="108"/>
        <v>Rodoviária</v>
      </c>
      <c r="U61" s="46" t="str">
        <f t="shared" si="108"/>
        <v>AOE.Parte</v>
      </c>
      <c r="V61" s="46" t="str">
        <f t="shared" si="109"/>
        <v>Infraestrutura</v>
      </c>
      <c r="W61" s="20" t="str">
        <f t="shared" si="4"/>
        <v>Key.Inf.61</v>
      </c>
      <c r="X61" s="46" t="s">
        <v>162</v>
      </c>
      <c r="Y61" s="46" t="s">
        <v>165</v>
      </c>
    </row>
    <row r="62" spans="1:25" ht="7.8" customHeight="1" x14ac:dyDescent="0.3">
      <c r="A62" s="41">
        <v>62</v>
      </c>
      <c r="B62" s="79" t="s">
        <v>78</v>
      </c>
      <c r="C62" s="80" t="s">
        <v>87</v>
      </c>
      <c r="D62" s="51" t="s">
        <v>449</v>
      </c>
      <c r="E62" s="58" t="s">
        <v>187</v>
      </c>
      <c r="F62" s="79" t="s">
        <v>203</v>
      </c>
      <c r="G62" s="42" t="s">
        <v>1</v>
      </c>
      <c r="H62" s="42" t="s">
        <v>1</v>
      </c>
      <c r="I62" s="42" t="s">
        <v>1</v>
      </c>
      <c r="J62" s="42" t="s">
        <v>1</v>
      </c>
      <c r="K62" s="42" t="s">
        <v>1</v>
      </c>
      <c r="L62" s="43" t="str">
        <f t="shared" si="107"/>
        <v>Infraestrutura</v>
      </c>
      <c r="M62" s="43" t="str">
        <f t="shared" si="107"/>
        <v>Rodoviária</v>
      </c>
      <c r="N62" s="43" t="str">
        <f t="shared" si="93"/>
        <v>AOE Parte</v>
      </c>
      <c r="O62" s="44" t="str">
        <f t="shared" si="94"/>
        <v>OAE.Treliça</v>
      </c>
      <c r="P62" s="44" t="s">
        <v>226</v>
      </c>
      <c r="Q62" s="47" t="s">
        <v>308</v>
      </c>
      <c r="R62" s="45" t="s">
        <v>1</v>
      </c>
      <c r="S62" s="46" t="str">
        <f t="shared" si="108"/>
        <v>Infraestrutura</v>
      </c>
      <c r="T62" s="46" t="str">
        <f t="shared" si="108"/>
        <v>Rodoviária</v>
      </c>
      <c r="U62" s="46" t="str">
        <f t="shared" si="108"/>
        <v>AOE.Parte</v>
      </c>
      <c r="V62" s="46" t="str">
        <f t="shared" si="109"/>
        <v>Infraestrutura</v>
      </c>
      <c r="W62" s="20" t="str">
        <f t="shared" si="4"/>
        <v>Key.Inf.62</v>
      </c>
      <c r="X62" s="46" t="s">
        <v>170</v>
      </c>
      <c r="Y62" s="46" t="s">
        <v>165</v>
      </c>
    </row>
    <row r="63" spans="1:25" ht="7.8" customHeight="1" x14ac:dyDescent="0.3">
      <c r="A63" s="41">
        <v>63</v>
      </c>
      <c r="B63" s="79" t="s">
        <v>78</v>
      </c>
      <c r="C63" s="80" t="s">
        <v>87</v>
      </c>
      <c r="D63" s="51" t="s">
        <v>449</v>
      </c>
      <c r="E63" s="58" t="s">
        <v>187</v>
      </c>
      <c r="F63" s="79" t="s">
        <v>204</v>
      </c>
      <c r="G63" s="42" t="s">
        <v>1</v>
      </c>
      <c r="H63" s="42" t="s">
        <v>1</v>
      </c>
      <c r="I63" s="42" t="s">
        <v>1</v>
      </c>
      <c r="J63" s="42" t="s">
        <v>1</v>
      </c>
      <c r="K63" s="42" t="s">
        <v>1</v>
      </c>
      <c r="L63" s="43" t="str">
        <f t="shared" si="107"/>
        <v>Infraestrutura</v>
      </c>
      <c r="M63" s="43" t="str">
        <f t="shared" si="107"/>
        <v>Rodoviária</v>
      </c>
      <c r="N63" s="43" t="str">
        <f t="shared" si="93"/>
        <v>AOE Parte</v>
      </c>
      <c r="O63" s="44" t="str">
        <f t="shared" si="94"/>
        <v>OAE.Defesa</v>
      </c>
      <c r="P63" s="44" t="s">
        <v>227</v>
      </c>
      <c r="Q63" s="47" t="s">
        <v>309</v>
      </c>
      <c r="R63" s="45" t="s">
        <v>1</v>
      </c>
      <c r="S63" s="46" t="str">
        <f t="shared" si="108"/>
        <v>Infraestrutura</v>
      </c>
      <c r="T63" s="46" t="str">
        <f t="shared" si="108"/>
        <v>Rodoviária</v>
      </c>
      <c r="U63" s="46" t="str">
        <f t="shared" si="108"/>
        <v>AOE.Parte</v>
      </c>
      <c r="V63" s="46" t="str">
        <f t="shared" si="109"/>
        <v>Infraestrutura</v>
      </c>
      <c r="W63" s="20" t="str">
        <f t="shared" si="4"/>
        <v>Key.Inf.63</v>
      </c>
      <c r="X63" s="46" t="s">
        <v>162</v>
      </c>
      <c r="Y63" s="46" t="s">
        <v>165</v>
      </c>
    </row>
    <row r="64" spans="1:25" ht="7.8" customHeight="1" x14ac:dyDescent="0.3">
      <c r="A64" s="41">
        <v>64</v>
      </c>
      <c r="B64" s="79" t="s">
        <v>78</v>
      </c>
      <c r="C64" s="80" t="s">
        <v>87</v>
      </c>
      <c r="D64" s="51" t="s">
        <v>449</v>
      </c>
      <c r="E64" s="58" t="s">
        <v>187</v>
      </c>
      <c r="F64" s="79" t="s">
        <v>205</v>
      </c>
      <c r="G64" s="42" t="s">
        <v>1</v>
      </c>
      <c r="H64" s="42" t="s">
        <v>1</v>
      </c>
      <c r="I64" s="42" t="s">
        <v>1</v>
      </c>
      <c r="J64" s="42" t="s">
        <v>1</v>
      </c>
      <c r="K64" s="42" t="s">
        <v>1</v>
      </c>
      <c r="L64" s="43" t="str">
        <f t="shared" si="107"/>
        <v>Infraestrutura</v>
      </c>
      <c r="M64" s="43" t="str">
        <f t="shared" si="107"/>
        <v>Rodoviária</v>
      </c>
      <c r="N64" s="43" t="str">
        <f t="shared" si="93"/>
        <v>AOE Parte</v>
      </c>
      <c r="O64" s="44" t="str">
        <f t="shared" si="94"/>
        <v>OAE.Rolamento</v>
      </c>
      <c r="P64" s="44" t="s">
        <v>228</v>
      </c>
      <c r="Q64" s="47" t="s">
        <v>310</v>
      </c>
      <c r="R64" s="45" t="s">
        <v>1</v>
      </c>
      <c r="S64" s="46" t="str">
        <f t="shared" si="108"/>
        <v>Infraestrutura</v>
      </c>
      <c r="T64" s="46" t="str">
        <f t="shared" si="108"/>
        <v>Rodoviária</v>
      </c>
      <c r="U64" s="46" t="str">
        <f t="shared" si="108"/>
        <v>AOE.Parte</v>
      </c>
      <c r="V64" s="46" t="str">
        <f t="shared" si="109"/>
        <v>Infraestrutura</v>
      </c>
      <c r="W64" s="20" t="str">
        <f t="shared" si="4"/>
        <v>Key.Inf.64</v>
      </c>
      <c r="X64" s="44" t="s">
        <v>172</v>
      </c>
      <c r="Y64" s="81" t="s">
        <v>173</v>
      </c>
    </row>
    <row r="65" spans="1:25" ht="7.8" customHeight="1" x14ac:dyDescent="0.3">
      <c r="A65" s="41">
        <v>65</v>
      </c>
      <c r="B65" s="79" t="s">
        <v>78</v>
      </c>
      <c r="C65" s="80" t="s">
        <v>87</v>
      </c>
      <c r="D65" s="51" t="s">
        <v>449</v>
      </c>
      <c r="E65" s="58" t="s">
        <v>187</v>
      </c>
      <c r="F65" s="79" t="s">
        <v>206</v>
      </c>
      <c r="G65" s="42" t="s">
        <v>1</v>
      </c>
      <c r="H65" s="42" t="s">
        <v>1</v>
      </c>
      <c r="I65" s="42" t="s">
        <v>1</v>
      </c>
      <c r="J65" s="42" t="s">
        <v>1</v>
      </c>
      <c r="K65" s="42" t="s">
        <v>1</v>
      </c>
      <c r="L65" s="43" t="str">
        <f t="shared" si="107"/>
        <v>Infraestrutura</v>
      </c>
      <c r="M65" s="43" t="str">
        <f t="shared" si="107"/>
        <v>Rodoviária</v>
      </c>
      <c r="N65" s="43" t="str">
        <f t="shared" si="93"/>
        <v>AOE Parte</v>
      </c>
      <c r="O65" s="44" t="str">
        <f t="shared" si="94"/>
        <v>OAE.Leito</v>
      </c>
      <c r="P65" s="44" t="s">
        <v>229</v>
      </c>
      <c r="Q65" s="47" t="s">
        <v>311</v>
      </c>
      <c r="R65" s="45" t="s">
        <v>1</v>
      </c>
      <c r="S65" s="46" t="str">
        <f t="shared" si="108"/>
        <v>Infraestrutura</v>
      </c>
      <c r="T65" s="46" t="str">
        <f t="shared" si="108"/>
        <v>Rodoviária</v>
      </c>
      <c r="U65" s="46" t="str">
        <f t="shared" si="108"/>
        <v>AOE.Parte</v>
      </c>
      <c r="V65" s="46" t="str">
        <f t="shared" si="109"/>
        <v>Infraestrutura</v>
      </c>
      <c r="W65" s="20" t="str">
        <f t="shared" si="4"/>
        <v>Key.Inf.65</v>
      </c>
      <c r="X65" s="44" t="s">
        <v>172</v>
      </c>
      <c r="Y65" s="81" t="s">
        <v>173</v>
      </c>
    </row>
    <row r="66" spans="1:25" ht="7.8" customHeight="1" x14ac:dyDescent="0.3">
      <c r="A66" s="41">
        <v>66</v>
      </c>
      <c r="B66" s="79" t="s">
        <v>78</v>
      </c>
      <c r="C66" s="80" t="s">
        <v>87</v>
      </c>
      <c r="D66" s="51" t="s">
        <v>449</v>
      </c>
      <c r="E66" s="58" t="s">
        <v>187</v>
      </c>
      <c r="F66" s="79" t="s">
        <v>207</v>
      </c>
      <c r="G66" s="42" t="s">
        <v>1</v>
      </c>
      <c r="H66" s="42" t="s">
        <v>1</v>
      </c>
      <c r="I66" s="42" t="s">
        <v>1</v>
      </c>
      <c r="J66" s="42" t="s">
        <v>1</v>
      </c>
      <c r="K66" s="42" t="s">
        <v>1</v>
      </c>
      <c r="L66" s="43" t="str">
        <f t="shared" ref="L66" si="158">CONCATENATE("", C66)</f>
        <v>Infraestrutura</v>
      </c>
      <c r="M66" s="43" t="str">
        <f t="shared" ref="M66" si="159">CONCATENATE("", D66)</f>
        <v>Rodoviária</v>
      </c>
      <c r="N66" s="43" t="str">
        <f t="shared" ref="N66" si="160">(SUBSTITUTE(SUBSTITUTE(CONCATENATE("",E66),"."," ")," De "," de "))</f>
        <v>AOE Parte</v>
      </c>
      <c r="O66" s="44" t="str">
        <f t="shared" ref="O66" si="161">F66</f>
        <v>OAE.Junta</v>
      </c>
      <c r="P66" s="44" t="s">
        <v>230</v>
      </c>
      <c r="Q66" s="47" t="s">
        <v>312</v>
      </c>
      <c r="R66" s="45" t="s">
        <v>1</v>
      </c>
      <c r="S66" s="46" t="str">
        <f t="shared" ref="S66" si="162">SUBSTITUTE(C66, "_", " ")</f>
        <v>Infraestrutura</v>
      </c>
      <c r="T66" s="46" t="str">
        <f t="shared" ref="T66" si="163">SUBSTITUTE(D66, "_", " ")</f>
        <v>Rodoviária</v>
      </c>
      <c r="U66" s="46" t="str">
        <f t="shared" ref="U66" si="164">SUBSTITUTE(E66, "_", " ")</f>
        <v>AOE.Parte</v>
      </c>
      <c r="V66" s="46" t="str">
        <f t="shared" ref="V66" si="165">SUBSTITUTE(C66, "_", " ")</f>
        <v>Infraestrutura</v>
      </c>
      <c r="W66" s="20" t="str">
        <f t="shared" si="4"/>
        <v>Key.Inf.66</v>
      </c>
      <c r="X66" s="44" t="s">
        <v>172</v>
      </c>
      <c r="Y66" s="46" t="s">
        <v>174</v>
      </c>
    </row>
    <row r="67" spans="1:25" ht="7.8" customHeight="1" x14ac:dyDescent="0.3">
      <c r="A67" s="41">
        <v>67</v>
      </c>
      <c r="B67" s="79" t="s">
        <v>78</v>
      </c>
      <c r="C67" s="80" t="s">
        <v>87</v>
      </c>
      <c r="D67" s="51" t="s">
        <v>449</v>
      </c>
      <c r="E67" s="58" t="s">
        <v>187</v>
      </c>
      <c r="F67" s="79" t="s">
        <v>208</v>
      </c>
      <c r="G67" s="42" t="s">
        <v>1</v>
      </c>
      <c r="H67" s="42" t="s">
        <v>1</v>
      </c>
      <c r="I67" s="42" t="s">
        <v>1</v>
      </c>
      <c r="J67" s="42" t="s">
        <v>1</v>
      </c>
      <c r="K67" s="42" t="s">
        <v>1</v>
      </c>
      <c r="L67" s="43" t="str">
        <f t="shared" si="107"/>
        <v>Infraestrutura</v>
      </c>
      <c r="M67" s="43" t="str">
        <f t="shared" si="107"/>
        <v>Rodoviária</v>
      </c>
      <c r="N67" s="43" t="str">
        <f t="shared" si="93"/>
        <v>AOE Parte</v>
      </c>
      <c r="O67" s="44" t="str">
        <f t="shared" si="94"/>
        <v>OAE.Drenagem</v>
      </c>
      <c r="P67" s="44" t="s">
        <v>231</v>
      </c>
      <c r="Q67" s="47" t="s">
        <v>313</v>
      </c>
      <c r="R67" s="45" t="s">
        <v>1</v>
      </c>
      <c r="S67" s="46" t="str">
        <f t="shared" si="108"/>
        <v>Infraestrutura</v>
      </c>
      <c r="T67" s="46" t="str">
        <f t="shared" si="108"/>
        <v>Rodoviária</v>
      </c>
      <c r="U67" s="46" t="str">
        <f t="shared" si="108"/>
        <v>AOE.Parte</v>
      </c>
      <c r="V67" s="46" t="str">
        <f t="shared" si="109"/>
        <v>Infraestrutura</v>
      </c>
      <c r="W67" s="20" t="str">
        <f t="shared" si="4"/>
        <v>Key.Inf.67</v>
      </c>
      <c r="X67" s="82" t="s">
        <v>177</v>
      </c>
      <c r="Y67" s="82" t="s">
        <v>178</v>
      </c>
    </row>
    <row r="68" spans="1:25" ht="7.8" customHeight="1" x14ac:dyDescent="0.3">
      <c r="A68" s="41">
        <v>68</v>
      </c>
      <c r="B68" s="79" t="s">
        <v>78</v>
      </c>
      <c r="C68" s="80" t="s">
        <v>87</v>
      </c>
      <c r="D68" s="51" t="s">
        <v>449</v>
      </c>
      <c r="E68" s="58" t="s">
        <v>187</v>
      </c>
      <c r="F68" s="79" t="s">
        <v>209</v>
      </c>
      <c r="G68" s="42" t="s">
        <v>1</v>
      </c>
      <c r="H68" s="42" t="s">
        <v>1</v>
      </c>
      <c r="I68" s="42" t="s">
        <v>1</v>
      </c>
      <c r="J68" s="42" t="s">
        <v>1</v>
      </c>
      <c r="K68" s="42" t="s">
        <v>1</v>
      </c>
      <c r="L68" s="43" t="str">
        <f t="shared" ref="L68" si="166">CONCATENATE("", C68)</f>
        <v>Infraestrutura</v>
      </c>
      <c r="M68" s="43" t="str">
        <f t="shared" ref="M68" si="167">CONCATENATE("", D68)</f>
        <v>Rodoviária</v>
      </c>
      <c r="N68" s="43" t="str">
        <f t="shared" ref="N68" si="168">(SUBSTITUTE(SUBSTITUTE(CONCATENATE("",E68),"."," ")," De "," de "))</f>
        <v>AOE Parte</v>
      </c>
      <c r="O68" s="44" t="str">
        <f t="shared" ref="O68" si="169">F68</f>
        <v>OAE.Sinalização</v>
      </c>
      <c r="P68" s="44" t="s">
        <v>232</v>
      </c>
      <c r="Q68" s="47" t="s">
        <v>314</v>
      </c>
      <c r="R68" s="45" t="s">
        <v>1</v>
      </c>
      <c r="S68" s="46" t="str">
        <f t="shared" ref="S68" si="170">SUBSTITUTE(C68, "_", " ")</f>
        <v>Infraestrutura</v>
      </c>
      <c r="T68" s="46" t="str">
        <f t="shared" ref="T68" si="171">SUBSTITUTE(D68, "_", " ")</f>
        <v>Rodoviária</v>
      </c>
      <c r="U68" s="46" t="str">
        <f t="shared" ref="U68" si="172">SUBSTITUTE(E68, "_", " ")</f>
        <v>AOE.Parte</v>
      </c>
      <c r="V68" s="46" t="str">
        <f t="shared" ref="V68" si="173">SUBSTITUTE(C68, "_", " ")</f>
        <v>Infraestrutura</v>
      </c>
      <c r="W68" s="20" t="str">
        <f t="shared" si="4"/>
        <v>Key.Inf.68</v>
      </c>
      <c r="X68" s="44" t="s">
        <v>180</v>
      </c>
      <c r="Y68" s="46" t="s">
        <v>179</v>
      </c>
    </row>
    <row r="69" spans="1:25" ht="7.8" customHeight="1" x14ac:dyDescent="0.3">
      <c r="A69" s="41">
        <v>69</v>
      </c>
      <c r="B69" s="79" t="s">
        <v>78</v>
      </c>
      <c r="C69" s="80" t="s">
        <v>87</v>
      </c>
      <c r="D69" s="51" t="s">
        <v>449</v>
      </c>
      <c r="E69" s="58" t="s">
        <v>187</v>
      </c>
      <c r="F69" s="79" t="s">
        <v>210</v>
      </c>
      <c r="G69" s="42" t="s">
        <v>1</v>
      </c>
      <c r="H69" s="42" t="s">
        <v>1</v>
      </c>
      <c r="I69" s="42" t="s">
        <v>1</v>
      </c>
      <c r="J69" s="42" t="s">
        <v>1</v>
      </c>
      <c r="K69" s="42" t="s">
        <v>1</v>
      </c>
      <c r="L69" s="43" t="str">
        <f t="shared" ref="L69:L81" si="174">CONCATENATE("", C69)</f>
        <v>Infraestrutura</v>
      </c>
      <c r="M69" s="43" t="str">
        <f t="shared" ref="M69:M81" si="175">CONCATENATE("", D69)</f>
        <v>Rodoviária</v>
      </c>
      <c r="N69" s="43" t="str">
        <f t="shared" ref="N69:N74" si="176">(SUBSTITUTE(SUBSTITUTE(CONCATENATE("",E69),"."," ")," De "," de "))</f>
        <v>AOE Parte</v>
      </c>
      <c r="O69" s="44" t="str">
        <f t="shared" ref="O69:O96" si="177">F69</f>
        <v>OAE.Iluminação</v>
      </c>
      <c r="P69" s="44" t="s">
        <v>233</v>
      </c>
      <c r="Q69" s="47" t="s">
        <v>315</v>
      </c>
      <c r="R69" s="45" t="s">
        <v>1</v>
      </c>
      <c r="S69" s="46" t="str">
        <f t="shared" ref="S69:S81" si="178">SUBSTITUTE(C69, "_", " ")</f>
        <v>Infraestrutura</v>
      </c>
      <c r="T69" s="46" t="str">
        <f t="shared" ref="T69:T81" si="179">SUBSTITUTE(D69, "_", " ")</f>
        <v>Rodoviária</v>
      </c>
      <c r="U69" s="46" t="str">
        <f t="shared" ref="U69:U81" si="180">SUBSTITUTE(E69, "_", " ")</f>
        <v>AOE.Parte</v>
      </c>
      <c r="V69" s="46" t="str">
        <f t="shared" ref="V69" si="181">SUBSTITUTE(C69, "_", " ")</f>
        <v>Infraestrutura</v>
      </c>
      <c r="W69" s="20" t="str">
        <f t="shared" si="4"/>
        <v>Key.Inf.69</v>
      </c>
      <c r="X69" s="44" t="s">
        <v>182</v>
      </c>
      <c r="Y69" s="46" t="s">
        <v>181</v>
      </c>
    </row>
    <row r="70" spans="1:25" ht="7.8" customHeight="1" x14ac:dyDescent="0.3">
      <c r="A70" s="41">
        <v>70</v>
      </c>
      <c r="B70" s="51" t="s">
        <v>78</v>
      </c>
      <c r="C70" s="52" t="s">
        <v>87</v>
      </c>
      <c r="D70" s="79" t="s">
        <v>442</v>
      </c>
      <c r="E70" s="58" t="s">
        <v>393</v>
      </c>
      <c r="F70" s="60" t="s">
        <v>396</v>
      </c>
      <c r="G70" s="50" t="s">
        <v>1</v>
      </c>
      <c r="H70" s="50" t="s">
        <v>1</v>
      </c>
      <c r="I70" s="50" t="s">
        <v>1</v>
      </c>
      <c r="J70" s="50" t="s">
        <v>1</v>
      </c>
      <c r="K70" s="50" t="s">
        <v>1</v>
      </c>
      <c r="L70" s="47" t="str">
        <f t="shared" ref="L70:L74" si="182">_xlfn.CONCAT(C70)</f>
        <v>Infraestrutura</v>
      </c>
      <c r="M70" s="43" t="str">
        <f t="shared" si="175"/>
        <v>Ferroviária</v>
      </c>
      <c r="N70" s="43" t="str">
        <f t="shared" si="176"/>
        <v>Trem</v>
      </c>
      <c r="O70" s="44" t="str">
        <f t="shared" si="177"/>
        <v>Locomotiva</v>
      </c>
      <c r="P70" s="48" t="s">
        <v>399</v>
      </c>
      <c r="Q70" s="44" t="s">
        <v>407</v>
      </c>
      <c r="R70" s="45" t="s">
        <v>1</v>
      </c>
      <c r="S70" s="46" t="str">
        <f t="shared" si="178"/>
        <v>Infraestrutura</v>
      </c>
      <c r="T70" s="46" t="str">
        <f t="shared" si="179"/>
        <v>Ferroviária</v>
      </c>
      <c r="U70" s="46" t="str">
        <f t="shared" si="180"/>
        <v>Trem</v>
      </c>
      <c r="V70" s="43" t="str">
        <f>C70</f>
        <v>Infraestrutura</v>
      </c>
      <c r="W70" s="20" t="str">
        <f t="shared" ref="W70:W103" si="183">CONCATENATE("Key.",LEFT(C70,3),".",A70)</f>
        <v>Key.Inf.70</v>
      </c>
      <c r="X70" s="46" t="s">
        <v>317</v>
      </c>
      <c r="Y70" s="46" t="s">
        <v>316</v>
      </c>
    </row>
    <row r="71" spans="1:25" ht="7.8" customHeight="1" x14ac:dyDescent="0.3">
      <c r="A71" s="41">
        <v>71</v>
      </c>
      <c r="B71" s="51" t="s">
        <v>78</v>
      </c>
      <c r="C71" s="52" t="s">
        <v>87</v>
      </c>
      <c r="D71" s="79" t="s">
        <v>442</v>
      </c>
      <c r="E71" s="58" t="s">
        <v>393</v>
      </c>
      <c r="F71" s="60" t="s">
        <v>397</v>
      </c>
      <c r="G71" s="50" t="s">
        <v>1</v>
      </c>
      <c r="H71" s="50" t="s">
        <v>1</v>
      </c>
      <c r="I71" s="50" t="s">
        <v>1</v>
      </c>
      <c r="J71" s="50" t="s">
        <v>1</v>
      </c>
      <c r="K71" s="50" t="s">
        <v>1</v>
      </c>
      <c r="L71" s="47" t="str">
        <f t="shared" si="182"/>
        <v>Infraestrutura</v>
      </c>
      <c r="M71" s="43" t="str">
        <f t="shared" si="175"/>
        <v>Ferroviária</v>
      </c>
      <c r="N71" s="43" t="str">
        <f t="shared" si="176"/>
        <v>Trem</v>
      </c>
      <c r="O71" s="44" t="str">
        <f t="shared" si="177"/>
        <v>Vagão.Carga</v>
      </c>
      <c r="P71" s="48" t="s">
        <v>400</v>
      </c>
      <c r="Q71" s="44" t="s">
        <v>408</v>
      </c>
      <c r="R71" s="45" t="s">
        <v>1</v>
      </c>
      <c r="S71" s="46" t="str">
        <f t="shared" si="178"/>
        <v>Infraestrutura</v>
      </c>
      <c r="T71" s="46" t="str">
        <f t="shared" si="179"/>
        <v>Ferroviária</v>
      </c>
      <c r="U71" s="43" t="str">
        <f t="shared" si="180"/>
        <v>Trem</v>
      </c>
      <c r="V71" s="43" t="str">
        <f t="shared" ref="V71:V72" si="184">C71</f>
        <v>Infraestrutura</v>
      </c>
      <c r="W71" s="20" t="str">
        <f t="shared" si="183"/>
        <v>Key.Inf.71</v>
      </c>
      <c r="X71" s="46" t="s">
        <v>317</v>
      </c>
      <c r="Y71" s="46" t="s">
        <v>316</v>
      </c>
    </row>
    <row r="72" spans="1:25" ht="7.8" customHeight="1" x14ac:dyDescent="0.3">
      <c r="A72" s="41">
        <v>72</v>
      </c>
      <c r="B72" s="51" t="s">
        <v>78</v>
      </c>
      <c r="C72" s="52" t="s">
        <v>87</v>
      </c>
      <c r="D72" s="79" t="s">
        <v>442</v>
      </c>
      <c r="E72" s="58" t="s">
        <v>393</v>
      </c>
      <c r="F72" s="60" t="s">
        <v>398</v>
      </c>
      <c r="G72" s="50" t="s">
        <v>1</v>
      </c>
      <c r="H72" s="50" t="s">
        <v>1</v>
      </c>
      <c r="I72" s="50" t="s">
        <v>1</v>
      </c>
      <c r="J72" s="50" t="s">
        <v>1</v>
      </c>
      <c r="K72" s="50" t="s">
        <v>1</v>
      </c>
      <c r="L72" s="47" t="str">
        <f t="shared" si="182"/>
        <v>Infraestrutura</v>
      </c>
      <c r="M72" s="43" t="str">
        <f t="shared" si="175"/>
        <v>Ferroviária</v>
      </c>
      <c r="N72" s="43" t="str">
        <f t="shared" si="176"/>
        <v>Trem</v>
      </c>
      <c r="O72" s="44" t="str">
        <f t="shared" si="177"/>
        <v>Vagão.Passageiro</v>
      </c>
      <c r="P72" s="48" t="s">
        <v>401</v>
      </c>
      <c r="Q72" s="44" t="s">
        <v>409</v>
      </c>
      <c r="R72" s="45" t="s">
        <v>1</v>
      </c>
      <c r="S72" s="46" t="str">
        <f t="shared" si="178"/>
        <v>Infraestrutura</v>
      </c>
      <c r="T72" s="46" t="str">
        <f t="shared" si="179"/>
        <v>Ferroviária</v>
      </c>
      <c r="U72" s="43" t="str">
        <f t="shared" si="180"/>
        <v>Trem</v>
      </c>
      <c r="V72" s="43" t="str">
        <f t="shared" si="184"/>
        <v>Infraestrutura</v>
      </c>
      <c r="W72" s="20" t="str">
        <f t="shared" si="183"/>
        <v>Key.Inf.72</v>
      </c>
      <c r="X72" s="46" t="s">
        <v>317</v>
      </c>
      <c r="Y72" s="46" t="s">
        <v>316</v>
      </c>
    </row>
    <row r="73" spans="1:25" ht="7.8" customHeight="1" x14ac:dyDescent="0.3">
      <c r="A73" s="41">
        <v>73</v>
      </c>
      <c r="B73" s="51" t="s">
        <v>78</v>
      </c>
      <c r="C73" s="52" t="s">
        <v>87</v>
      </c>
      <c r="D73" s="79" t="s">
        <v>442</v>
      </c>
      <c r="E73" s="58" t="s">
        <v>393</v>
      </c>
      <c r="F73" s="60" t="s">
        <v>403</v>
      </c>
      <c r="G73" s="50" t="s">
        <v>1</v>
      </c>
      <c r="H73" s="50" t="s">
        <v>1</v>
      </c>
      <c r="I73" s="50" t="s">
        <v>1</v>
      </c>
      <c r="J73" s="50" t="s">
        <v>1</v>
      </c>
      <c r="K73" s="50" t="s">
        <v>1</v>
      </c>
      <c r="L73" s="47" t="str">
        <f t="shared" ref="L73" si="185">_xlfn.CONCAT(C73)</f>
        <v>Infraestrutura</v>
      </c>
      <c r="M73" s="43" t="str">
        <f t="shared" ref="M73" si="186">CONCATENATE("", D73)</f>
        <v>Ferroviária</v>
      </c>
      <c r="N73" s="43" t="str">
        <f t="shared" ref="N73" si="187">(SUBSTITUTE(SUBSTITUTE(CONCATENATE("",E73),"."," ")," De "," de "))</f>
        <v>Trem</v>
      </c>
      <c r="O73" s="44" t="str">
        <f t="shared" ref="O73" si="188">F73</f>
        <v>Vagão.Dormitório</v>
      </c>
      <c r="P73" s="48" t="s">
        <v>404</v>
      </c>
      <c r="Q73" s="44" t="s">
        <v>410</v>
      </c>
      <c r="R73" s="45" t="s">
        <v>1</v>
      </c>
      <c r="S73" s="46" t="str">
        <f t="shared" ref="S73" si="189">SUBSTITUTE(C73, "_", " ")</f>
        <v>Infraestrutura</v>
      </c>
      <c r="T73" s="46" t="str">
        <f t="shared" ref="T73" si="190">SUBSTITUTE(D73, "_", " ")</f>
        <v>Ferroviária</v>
      </c>
      <c r="U73" s="43" t="str">
        <f t="shared" ref="U73" si="191">SUBSTITUTE(E73, "_", " ")</f>
        <v>Trem</v>
      </c>
      <c r="V73" s="43" t="str">
        <f t="shared" ref="V73" si="192">C73</f>
        <v>Infraestrutura</v>
      </c>
      <c r="W73" s="20" t="str">
        <f t="shared" si="183"/>
        <v>Key.Inf.73</v>
      </c>
      <c r="X73" s="46" t="s">
        <v>317</v>
      </c>
      <c r="Y73" s="46" t="s">
        <v>316</v>
      </c>
    </row>
    <row r="74" spans="1:25" ht="7.8" customHeight="1" x14ac:dyDescent="0.3">
      <c r="A74" s="41">
        <v>74</v>
      </c>
      <c r="B74" s="51" t="s">
        <v>78</v>
      </c>
      <c r="C74" s="52" t="s">
        <v>87</v>
      </c>
      <c r="D74" s="79" t="s">
        <v>442</v>
      </c>
      <c r="E74" s="58" t="s">
        <v>395</v>
      </c>
      <c r="F74" s="60" t="s">
        <v>394</v>
      </c>
      <c r="G74" s="50" t="s">
        <v>1</v>
      </c>
      <c r="H74" s="50" t="s">
        <v>1</v>
      </c>
      <c r="I74" s="50" t="s">
        <v>1</v>
      </c>
      <c r="J74" s="50" t="s">
        <v>1</v>
      </c>
      <c r="K74" s="50" t="s">
        <v>1</v>
      </c>
      <c r="L74" s="47" t="str">
        <f t="shared" si="182"/>
        <v>Infraestrutura</v>
      </c>
      <c r="M74" s="43" t="str">
        <f t="shared" si="175"/>
        <v>Ferroviária</v>
      </c>
      <c r="N74" s="43" t="str">
        <f t="shared" si="176"/>
        <v>Metro</v>
      </c>
      <c r="O74" s="44" t="str">
        <f t="shared" si="177"/>
        <v>Vagão.Metro</v>
      </c>
      <c r="P74" s="48" t="s">
        <v>402</v>
      </c>
      <c r="Q74" s="44" t="s">
        <v>411</v>
      </c>
      <c r="R74" s="45" t="s">
        <v>1</v>
      </c>
      <c r="S74" s="46" t="str">
        <f t="shared" si="178"/>
        <v>Infraestrutura</v>
      </c>
      <c r="T74" s="46" t="str">
        <f t="shared" si="179"/>
        <v>Ferroviária</v>
      </c>
      <c r="U74" s="43" t="str">
        <f t="shared" si="180"/>
        <v>Metro</v>
      </c>
      <c r="V74" s="43" t="str">
        <f t="shared" ref="V74" si="193">C74</f>
        <v>Infraestrutura</v>
      </c>
      <c r="W74" s="20" t="str">
        <f t="shared" si="183"/>
        <v>Key.Inf.74</v>
      </c>
      <c r="X74" s="46" t="s">
        <v>317</v>
      </c>
      <c r="Y74" s="46" t="s">
        <v>316</v>
      </c>
    </row>
    <row r="75" spans="1:25" ht="7.8" customHeight="1" x14ac:dyDescent="0.3">
      <c r="A75" s="41">
        <v>75</v>
      </c>
      <c r="B75" s="79" t="s">
        <v>78</v>
      </c>
      <c r="C75" s="80" t="s">
        <v>87</v>
      </c>
      <c r="D75" s="79" t="s">
        <v>442</v>
      </c>
      <c r="E75" s="79" t="s">
        <v>335</v>
      </c>
      <c r="F75" s="85" t="s">
        <v>357</v>
      </c>
      <c r="G75" s="42" t="s">
        <v>1</v>
      </c>
      <c r="H75" s="42" t="s">
        <v>1</v>
      </c>
      <c r="I75" s="42" t="s">
        <v>1</v>
      </c>
      <c r="J75" s="42" t="s">
        <v>1</v>
      </c>
      <c r="K75" s="42" t="s">
        <v>1</v>
      </c>
      <c r="L75" s="43" t="str">
        <f t="shared" si="174"/>
        <v>Infraestrutura</v>
      </c>
      <c r="M75" s="43" t="str">
        <f t="shared" si="175"/>
        <v>Ferroviária</v>
      </c>
      <c r="N75" s="43" t="str">
        <f t="shared" ref="N75:N82" si="194">(SUBSTITUTE(SUBSTITUTE(CONCATENATE("",E75),"."," ")," De "," de "))</f>
        <v>Ferrovia</v>
      </c>
      <c r="O75" s="44" t="str">
        <f t="shared" si="177"/>
        <v>Ferrovia.Radial</v>
      </c>
      <c r="P75" s="84" t="s">
        <v>341</v>
      </c>
      <c r="Q75" s="44" t="s">
        <v>412</v>
      </c>
      <c r="R75" s="45" t="s">
        <v>1</v>
      </c>
      <c r="S75" s="46" t="str">
        <f t="shared" si="178"/>
        <v>Infraestrutura</v>
      </c>
      <c r="T75" s="46" t="str">
        <f t="shared" si="179"/>
        <v>Ferroviária</v>
      </c>
      <c r="U75" s="46" t="str">
        <f t="shared" si="180"/>
        <v>Ferrovia</v>
      </c>
      <c r="V75" s="46" t="str">
        <f t="shared" ref="V75:V82" si="195">SUBSTITUTE(C75, "_", " ")</f>
        <v>Infraestrutura</v>
      </c>
      <c r="W75" s="20" t="str">
        <f t="shared" si="183"/>
        <v>Key.Inf.75</v>
      </c>
      <c r="X75" s="44" t="s">
        <v>323</v>
      </c>
      <c r="Y75" s="81" t="s">
        <v>336</v>
      </c>
    </row>
    <row r="76" spans="1:25" ht="7.8" customHeight="1" x14ac:dyDescent="0.3">
      <c r="A76" s="41">
        <v>76</v>
      </c>
      <c r="B76" s="79" t="s">
        <v>78</v>
      </c>
      <c r="C76" s="80" t="s">
        <v>87</v>
      </c>
      <c r="D76" s="79" t="s">
        <v>442</v>
      </c>
      <c r="E76" s="79" t="s">
        <v>335</v>
      </c>
      <c r="F76" s="85" t="s">
        <v>358</v>
      </c>
      <c r="G76" s="42" t="s">
        <v>1</v>
      </c>
      <c r="H76" s="42" t="s">
        <v>1</v>
      </c>
      <c r="I76" s="42" t="s">
        <v>1</v>
      </c>
      <c r="J76" s="42" t="s">
        <v>1</v>
      </c>
      <c r="K76" s="42" t="s">
        <v>1</v>
      </c>
      <c r="L76" s="43" t="str">
        <f t="shared" si="174"/>
        <v>Infraestrutura</v>
      </c>
      <c r="M76" s="43" t="str">
        <f t="shared" si="175"/>
        <v>Ferroviária</v>
      </c>
      <c r="N76" s="43" t="str">
        <f t="shared" si="194"/>
        <v>Ferrovia</v>
      </c>
      <c r="O76" s="44" t="str">
        <f t="shared" si="177"/>
        <v>Ferrovia.NS</v>
      </c>
      <c r="P76" s="84" t="s">
        <v>342</v>
      </c>
      <c r="Q76" s="44" t="s">
        <v>413</v>
      </c>
      <c r="R76" s="45" t="s">
        <v>1</v>
      </c>
      <c r="S76" s="46" t="str">
        <f t="shared" si="178"/>
        <v>Infraestrutura</v>
      </c>
      <c r="T76" s="46" t="str">
        <f t="shared" si="179"/>
        <v>Ferroviária</v>
      </c>
      <c r="U76" s="46" t="str">
        <f t="shared" si="180"/>
        <v>Ferrovia</v>
      </c>
      <c r="V76" s="46" t="str">
        <f t="shared" si="195"/>
        <v>Infraestrutura</v>
      </c>
      <c r="W76" s="20" t="str">
        <f t="shared" si="183"/>
        <v>Key.Inf.76</v>
      </c>
      <c r="X76" s="44" t="s">
        <v>323</v>
      </c>
      <c r="Y76" s="81" t="s">
        <v>336</v>
      </c>
    </row>
    <row r="77" spans="1:25" ht="7.8" customHeight="1" x14ac:dyDescent="0.3">
      <c r="A77" s="41">
        <v>77</v>
      </c>
      <c r="B77" s="79" t="s">
        <v>78</v>
      </c>
      <c r="C77" s="80" t="s">
        <v>87</v>
      </c>
      <c r="D77" s="79" t="s">
        <v>442</v>
      </c>
      <c r="E77" s="79" t="s">
        <v>335</v>
      </c>
      <c r="F77" s="85" t="s">
        <v>359</v>
      </c>
      <c r="G77" s="42" t="s">
        <v>1</v>
      </c>
      <c r="H77" s="42" t="s">
        <v>1</v>
      </c>
      <c r="I77" s="42" t="s">
        <v>1</v>
      </c>
      <c r="J77" s="42" t="s">
        <v>1</v>
      </c>
      <c r="K77" s="42" t="s">
        <v>1</v>
      </c>
      <c r="L77" s="43" t="str">
        <f t="shared" si="174"/>
        <v>Infraestrutura</v>
      </c>
      <c r="M77" s="43" t="str">
        <f t="shared" si="175"/>
        <v>Ferroviária</v>
      </c>
      <c r="N77" s="43" t="str">
        <f t="shared" si="194"/>
        <v>Ferrovia</v>
      </c>
      <c r="O77" s="44" t="str">
        <f t="shared" si="177"/>
        <v>Ferrovia.EW</v>
      </c>
      <c r="P77" s="84" t="s">
        <v>343</v>
      </c>
      <c r="Q77" s="44" t="s">
        <v>414</v>
      </c>
      <c r="R77" s="45" t="s">
        <v>1</v>
      </c>
      <c r="S77" s="46" t="str">
        <f t="shared" si="178"/>
        <v>Infraestrutura</v>
      </c>
      <c r="T77" s="46" t="str">
        <f t="shared" si="179"/>
        <v>Ferroviária</v>
      </c>
      <c r="U77" s="46" t="str">
        <f t="shared" si="180"/>
        <v>Ferrovia</v>
      </c>
      <c r="V77" s="46" t="str">
        <f t="shared" si="195"/>
        <v>Infraestrutura</v>
      </c>
      <c r="W77" s="20" t="str">
        <f t="shared" si="183"/>
        <v>Key.Inf.77</v>
      </c>
      <c r="X77" s="44" t="s">
        <v>323</v>
      </c>
      <c r="Y77" s="81" t="s">
        <v>336</v>
      </c>
    </row>
    <row r="78" spans="1:25" ht="7.8" customHeight="1" x14ac:dyDescent="0.3">
      <c r="A78" s="41">
        <v>78</v>
      </c>
      <c r="B78" s="79" t="s">
        <v>78</v>
      </c>
      <c r="C78" s="80" t="s">
        <v>87</v>
      </c>
      <c r="D78" s="79" t="s">
        <v>442</v>
      </c>
      <c r="E78" s="79" t="s">
        <v>335</v>
      </c>
      <c r="F78" s="85" t="s">
        <v>360</v>
      </c>
      <c r="G78" s="42" t="s">
        <v>1</v>
      </c>
      <c r="H78" s="42" t="s">
        <v>1</v>
      </c>
      <c r="I78" s="42" t="s">
        <v>1</v>
      </c>
      <c r="J78" s="42" t="s">
        <v>1</v>
      </c>
      <c r="K78" s="42" t="s">
        <v>1</v>
      </c>
      <c r="L78" s="43" t="str">
        <f t="shared" si="174"/>
        <v>Infraestrutura</v>
      </c>
      <c r="M78" s="43" t="str">
        <f t="shared" si="175"/>
        <v>Ferroviária</v>
      </c>
      <c r="N78" s="43" t="str">
        <f t="shared" si="194"/>
        <v>Ferrovia</v>
      </c>
      <c r="O78" s="44" t="str">
        <f t="shared" si="177"/>
        <v>Ferrovia.Diagonal</v>
      </c>
      <c r="P78" s="84" t="s">
        <v>344</v>
      </c>
      <c r="Q78" s="44" t="s">
        <v>415</v>
      </c>
      <c r="R78" s="45" t="s">
        <v>1</v>
      </c>
      <c r="S78" s="46" t="str">
        <f t="shared" si="178"/>
        <v>Infraestrutura</v>
      </c>
      <c r="T78" s="46" t="str">
        <f t="shared" si="179"/>
        <v>Ferroviária</v>
      </c>
      <c r="U78" s="46" t="str">
        <f t="shared" si="180"/>
        <v>Ferrovia</v>
      </c>
      <c r="V78" s="46" t="str">
        <f t="shared" si="195"/>
        <v>Infraestrutura</v>
      </c>
      <c r="W78" s="20" t="str">
        <f t="shared" si="183"/>
        <v>Key.Inf.78</v>
      </c>
      <c r="X78" s="44" t="s">
        <v>323</v>
      </c>
      <c r="Y78" s="81" t="s">
        <v>336</v>
      </c>
    </row>
    <row r="79" spans="1:25" ht="7.8" customHeight="1" x14ac:dyDescent="0.3">
      <c r="A79" s="41">
        <v>79</v>
      </c>
      <c r="B79" s="79" t="s">
        <v>78</v>
      </c>
      <c r="C79" s="80" t="s">
        <v>87</v>
      </c>
      <c r="D79" s="79" t="s">
        <v>442</v>
      </c>
      <c r="E79" s="79" t="s">
        <v>335</v>
      </c>
      <c r="F79" s="85" t="s">
        <v>361</v>
      </c>
      <c r="G79" s="42" t="s">
        <v>1</v>
      </c>
      <c r="H79" s="42" t="s">
        <v>1</v>
      </c>
      <c r="I79" s="42" t="s">
        <v>1</v>
      </c>
      <c r="J79" s="42" t="s">
        <v>1</v>
      </c>
      <c r="K79" s="42" t="s">
        <v>1</v>
      </c>
      <c r="L79" s="43" t="str">
        <f t="shared" ref="L79:L80" si="196">CONCATENATE("", C79)</f>
        <v>Infraestrutura</v>
      </c>
      <c r="M79" s="43" t="str">
        <f t="shared" ref="M79:M80" si="197">CONCATENATE("", D79)</f>
        <v>Ferroviária</v>
      </c>
      <c r="N79" s="43" t="str">
        <f t="shared" si="194"/>
        <v>Ferrovia</v>
      </c>
      <c r="O79" s="44" t="str">
        <f t="shared" ref="O79:O80" si="198">F79</f>
        <v>Ferrovia.Ligação</v>
      </c>
      <c r="P79" s="84" t="s">
        <v>340</v>
      </c>
      <c r="Q79" s="44" t="s">
        <v>416</v>
      </c>
      <c r="R79" s="45" t="s">
        <v>1</v>
      </c>
      <c r="S79" s="46" t="str">
        <f t="shared" ref="S79:S80" si="199">SUBSTITUTE(C79, "_", " ")</f>
        <v>Infraestrutura</v>
      </c>
      <c r="T79" s="46" t="str">
        <f t="shared" ref="T79:T80" si="200">SUBSTITUTE(D79, "_", " ")</f>
        <v>Ferroviária</v>
      </c>
      <c r="U79" s="46" t="str">
        <f t="shared" ref="U79:U80" si="201">SUBSTITUTE(E79, "_", " ")</f>
        <v>Ferrovia</v>
      </c>
      <c r="V79" s="46" t="str">
        <f t="shared" si="195"/>
        <v>Infraestrutura</v>
      </c>
      <c r="W79" s="20" t="str">
        <f t="shared" ref="W79:W80" si="202">CONCATENATE("Key.",LEFT(C79,3),".",A79)</f>
        <v>Key.Inf.79</v>
      </c>
      <c r="X79" s="44" t="s">
        <v>323</v>
      </c>
      <c r="Y79" s="81" t="s">
        <v>336</v>
      </c>
    </row>
    <row r="80" spans="1:25" ht="7.8" customHeight="1" x14ac:dyDescent="0.3">
      <c r="A80" s="41">
        <v>80</v>
      </c>
      <c r="B80" s="79" t="s">
        <v>78</v>
      </c>
      <c r="C80" s="80" t="s">
        <v>87</v>
      </c>
      <c r="D80" s="79" t="s">
        <v>442</v>
      </c>
      <c r="E80" s="79" t="s">
        <v>335</v>
      </c>
      <c r="F80" s="85" t="s">
        <v>443</v>
      </c>
      <c r="G80" s="42" t="s">
        <v>1</v>
      </c>
      <c r="H80" s="42" t="s">
        <v>1</v>
      </c>
      <c r="I80" s="42" t="s">
        <v>1</v>
      </c>
      <c r="J80" s="42" t="s">
        <v>1</v>
      </c>
      <c r="K80" s="42" t="s">
        <v>1</v>
      </c>
      <c r="L80" s="43" t="str">
        <f t="shared" si="196"/>
        <v>Infraestrutura</v>
      </c>
      <c r="M80" s="43" t="str">
        <f t="shared" si="197"/>
        <v>Ferroviária</v>
      </c>
      <c r="N80" s="43" t="str">
        <f t="shared" si="194"/>
        <v>Ferrovia</v>
      </c>
      <c r="O80" s="44" t="str">
        <f t="shared" si="198"/>
        <v>Ferrovia.Metro</v>
      </c>
      <c r="P80" s="84" t="s">
        <v>444</v>
      </c>
      <c r="Q80" s="44" t="s">
        <v>445</v>
      </c>
      <c r="R80" s="45" t="s">
        <v>1</v>
      </c>
      <c r="S80" s="46" t="str">
        <f t="shared" si="199"/>
        <v>Infraestrutura</v>
      </c>
      <c r="T80" s="46" t="str">
        <f t="shared" si="200"/>
        <v>Ferroviária</v>
      </c>
      <c r="U80" s="46" t="str">
        <f t="shared" si="201"/>
        <v>Ferrovia</v>
      </c>
      <c r="V80" s="46" t="str">
        <f t="shared" si="195"/>
        <v>Infraestrutura</v>
      </c>
      <c r="W80" s="20" t="str">
        <f t="shared" si="202"/>
        <v>Key.Inf.80</v>
      </c>
      <c r="X80" s="44" t="s">
        <v>323</v>
      </c>
      <c r="Y80" s="81" t="s">
        <v>336</v>
      </c>
    </row>
    <row r="81" spans="1:25" ht="7.8" customHeight="1" x14ac:dyDescent="0.3">
      <c r="A81" s="41">
        <v>81</v>
      </c>
      <c r="B81" s="79" t="s">
        <v>78</v>
      </c>
      <c r="C81" s="80" t="s">
        <v>87</v>
      </c>
      <c r="D81" s="79" t="s">
        <v>442</v>
      </c>
      <c r="E81" s="79" t="s">
        <v>335</v>
      </c>
      <c r="F81" s="85" t="s">
        <v>446</v>
      </c>
      <c r="G81" s="42" t="s">
        <v>1</v>
      </c>
      <c r="H81" s="42" t="s">
        <v>1</v>
      </c>
      <c r="I81" s="42" t="s">
        <v>1</v>
      </c>
      <c r="J81" s="42" t="s">
        <v>1</v>
      </c>
      <c r="K81" s="42" t="s">
        <v>1</v>
      </c>
      <c r="L81" s="43" t="str">
        <f t="shared" si="174"/>
        <v>Infraestrutura</v>
      </c>
      <c r="M81" s="43" t="str">
        <f t="shared" si="175"/>
        <v>Ferroviária</v>
      </c>
      <c r="N81" s="43" t="str">
        <f t="shared" si="194"/>
        <v>Ferrovia</v>
      </c>
      <c r="O81" s="44" t="str">
        <f t="shared" si="177"/>
        <v>Monotrilho</v>
      </c>
      <c r="P81" s="84" t="s">
        <v>447</v>
      </c>
      <c r="Q81" s="44" t="s">
        <v>448</v>
      </c>
      <c r="R81" s="45" t="s">
        <v>1</v>
      </c>
      <c r="S81" s="46" t="str">
        <f t="shared" si="178"/>
        <v>Infraestrutura</v>
      </c>
      <c r="T81" s="46" t="str">
        <f t="shared" si="179"/>
        <v>Ferroviária</v>
      </c>
      <c r="U81" s="46" t="str">
        <f t="shared" si="180"/>
        <v>Ferrovia</v>
      </c>
      <c r="V81" s="46" t="str">
        <f t="shared" si="195"/>
        <v>Infraestrutura</v>
      </c>
      <c r="W81" s="20" t="str">
        <f t="shared" si="183"/>
        <v>Key.Inf.81</v>
      </c>
      <c r="X81" s="44" t="s">
        <v>323</v>
      </c>
      <c r="Y81" s="81" t="s">
        <v>336</v>
      </c>
    </row>
    <row r="82" spans="1:25" ht="7.8" customHeight="1" x14ac:dyDescent="0.3">
      <c r="A82" s="41">
        <v>82</v>
      </c>
      <c r="B82" s="79" t="s">
        <v>78</v>
      </c>
      <c r="C82" s="80" t="s">
        <v>87</v>
      </c>
      <c r="D82" s="79" t="s">
        <v>442</v>
      </c>
      <c r="E82" s="79" t="s">
        <v>333</v>
      </c>
      <c r="F82" s="86" t="s">
        <v>349</v>
      </c>
      <c r="G82" s="42" t="s">
        <v>1</v>
      </c>
      <c r="H82" s="42" t="s">
        <v>1</v>
      </c>
      <c r="I82" s="42" t="s">
        <v>1</v>
      </c>
      <c r="J82" s="42" t="s">
        <v>1</v>
      </c>
      <c r="K82" s="42" t="s">
        <v>1</v>
      </c>
      <c r="L82" s="43" t="str">
        <f t="shared" ref="L82" si="203">CONCATENATE("", C82)</f>
        <v>Infraestrutura</v>
      </c>
      <c r="M82" s="43" t="str">
        <f t="shared" ref="M82" si="204">CONCATENATE("", D82)</f>
        <v>Ferroviária</v>
      </c>
      <c r="N82" s="43" t="str">
        <f t="shared" si="194"/>
        <v>Ferrovia Trilho</v>
      </c>
      <c r="O82" s="44" t="str">
        <f t="shared" si="177"/>
        <v>Trilho</v>
      </c>
      <c r="P82" s="87" t="s">
        <v>350</v>
      </c>
      <c r="Q82" s="44" t="s">
        <v>417</v>
      </c>
      <c r="R82" s="45" t="s">
        <v>1</v>
      </c>
      <c r="S82" s="46" t="str">
        <f t="shared" ref="S82" si="205">SUBSTITUTE(C82, "_", " ")</f>
        <v>Infraestrutura</v>
      </c>
      <c r="T82" s="46" t="str">
        <f t="shared" ref="T82" si="206">SUBSTITUTE(D82, "_", " ")</f>
        <v>Ferroviária</v>
      </c>
      <c r="U82" s="46" t="str">
        <f t="shared" ref="U82" si="207">SUBSTITUTE(E82, "_", " ")</f>
        <v>Ferrovia.Trilho</v>
      </c>
      <c r="V82" s="46" t="str">
        <f t="shared" si="195"/>
        <v>Infraestrutura</v>
      </c>
      <c r="W82" s="20" t="str">
        <f t="shared" si="183"/>
        <v>Key.Inf.82</v>
      </c>
      <c r="X82" s="44" t="s">
        <v>323</v>
      </c>
      <c r="Y82" s="81" t="s">
        <v>334</v>
      </c>
    </row>
    <row r="83" spans="1:25" ht="7.8" customHeight="1" x14ac:dyDescent="0.3">
      <c r="A83" s="41">
        <v>83</v>
      </c>
      <c r="B83" s="79" t="s">
        <v>78</v>
      </c>
      <c r="C83" s="80" t="s">
        <v>87</v>
      </c>
      <c r="D83" s="79" t="s">
        <v>442</v>
      </c>
      <c r="E83" s="79" t="s">
        <v>333</v>
      </c>
      <c r="F83" s="86" t="s">
        <v>356</v>
      </c>
      <c r="G83" s="42" t="s">
        <v>1</v>
      </c>
      <c r="H83" s="42" t="s">
        <v>1</v>
      </c>
      <c r="I83" s="42" t="s">
        <v>1</v>
      </c>
      <c r="J83" s="42" t="s">
        <v>1</v>
      </c>
      <c r="K83" s="42" t="s">
        <v>1</v>
      </c>
      <c r="L83" s="43" t="str">
        <f t="shared" ref="L83:L96" si="208">CONCATENATE("", C83)</f>
        <v>Infraestrutura</v>
      </c>
      <c r="M83" s="43" t="str">
        <f t="shared" ref="M83:M96" si="209">CONCATENATE("", D83)</f>
        <v>Ferroviária</v>
      </c>
      <c r="N83" s="43" t="str">
        <f t="shared" ref="N83:N96" si="210">(SUBSTITUTE(SUBSTITUTE(CONCATENATE("",E83),"."," ")," De "," de "))</f>
        <v>Ferrovia Trilho</v>
      </c>
      <c r="O83" s="44" t="str">
        <f t="shared" si="177"/>
        <v>Trilho.Lâmina</v>
      </c>
      <c r="P83" s="87" t="s">
        <v>345</v>
      </c>
      <c r="Q83" s="44" t="s">
        <v>418</v>
      </c>
      <c r="R83" s="45" t="s">
        <v>1</v>
      </c>
      <c r="S83" s="46" t="str">
        <f t="shared" ref="S83:S96" si="211">SUBSTITUTE(C83, "_", " ")</f>
        <v>Infraestrutura</v>
      </c>
      <c r="T83" s="46" t="str">
        <f t="shared" ref="T83:T96" si="212">SUBSTITUTE(D83, "_", " ")</f>
        <v>Ferroviária</v>
      </c>
      <c r="U83" s="46" t="str">
        <f t="shared" ref="U83:U96" si="213">SUBSTITUTE(E83, "_", " ")</f>
        <v>Ferrovia.Trilho</v>
      </c>
      <c r="V83" s="46" t="str">
        <f t="shared" ref="V83:V96" si="214">SUBSTITUTE(C83, "_", " ")</f>
        <v>Infraestrutura</v>
      </c>
      <c r="W83" s="20" t="str">
        <f t="shared" si="183"/>
        <v>Key.Inf.83</v>
      </c>
      <c r="X83" s="44" t="s">
        <v>323</v>
      </c>
      <c r="Y83" s="81" t="s">
        <v>334</v>
      </c>
    </row>
    <row r="84" spans="1:25" ht="7.8" customHeight="1" x14ac:dyDescent="0.3">
      <c r="A84" s="41">
        <v>84</v>
      </c>
      <c r="B84" s="79" t="s">
        <v>78</v>
      </c>
      <c r="C84" s="80" t="s">
        <v>87</v>
      </c>
      <c r="D84" s="79" t="s">
        <v>442</v>
      </c>
      <c r="E84" s="79" t="s">
        <v>333</v>
      </c>
      <c r="F84" s="86" t="s">
        <v>355</v>
      </c>
      <c r="G84" s="42" t="s">
        <v>1</v>
      </c>
      <c r="H84" s="42" t="s">
        <v>1</v>
      </c>
      <c r="I84" s="42" t="s">
        <v>1</v>
      </c>
      <c r="J84" s="42" t="s">
        <v>1</v>
      </c>
      <c r="K84" s="42" t="s">
        <v>1</v>
      </c>
      <c r="L84" s="43" t="str">
        <f t="shared" si="208"/>
        <v>Infraestrutura</v>
      </c>
      <c r="M84" s="43" t="str">
        <f t="shared" si="209"/>
        <v>Ferroviária</v>
      </c>
      <c r="N84" s="43" t="str">
        <f t="shared" si="210"/>
        <v>Ferrovia Trilho</v>
      </c>
      <c r="O84" s="44" t="str">
        <f t="shared" si="177"/>
        <v>Trilho.Contenção</v>
      </c>
      <c r="P84" s="87" t="s">
        <v>346</v>
      </c>
      <c r="Q84" s="44" t="s">
        <v>419</v>
      </c>
      <c r="R84" s="45" t="s">
        <v>1</v>
      </c>
      <c r="S84" s="46" t="str">
        <f t="shared" si="211"/>
        <v>Infraestrutura</v>
      </c>
      <c r="T84" s="46" t="str">
        <f t="shared" si="212"/>
        <v>Ferroviária</v>
      </c>
      <c r="U84" s="46" t="str">
        <f t="shared" si="213"/>
        <v>Ferrovia.Trilho</v>
      </c>
      <c r="V84" s="46" t="str">
        <f t="shared" si="214"/>
        <v>Infraestrutura</v>
      </c>
      <c r="W84" s="20" t="str">
        <f t="shared" si="183"/>
        <v>Key.Inf.84</v>
      </c>
      <c r="X84" s="44" t="s">
        <v>323</v>
      </c>
      <c r="Y84" s="81" t="s">
        <v>334</v>
      </c>
    </row>
    <row r="85" spans="1:25" ht="7.8" customHeight="1" x14ac:dyDescent="0.3">
      <c r="A85" s="41">
        <v>85</v>
      </c>
      <c r="B85" s="79" t="s">
        <v>78</v>
      </c>
      <c r="C85" s="80" t="s">
        <v>87</v>
      </c>
      <c r="D85" s="79" t="s">
        <v>442</v>
      </c>
      <c r="E85" s="79" t="s">
        <v>333</v>
      </c>
      <c r="F85" s="86" t="s">
        <v>354</v>
      </c>
      <c r="G85" s="42" t="s">
        <v>1</v>
      </c>
      <c r="H85" s="42" t="s">
        <v>1</v>
      </c>
      <c r="I85" s="42" t="s">
        <v>1</v>
      </c>
      <c r="J85" s="42" t="s">
        <v>1</v>
      </c>
      <c r="K85" s="42" t="s">
        <v>1</v>
      </c>
      <c r="L85" s="43" t="str">
        <f t="shared" si="208"/>
        <v>Infraestrutura</v>
      </c>
      <c r="M85" s="43" t="str">
        <f t="shared" si="209"/>
        <v>Ferroviária</v>
      </c>
      <c r="N85" s="43" t="str">
        <f t="shared" si="210"/>
        <v>Ferrovia Trilho</v>
      </c>
      <c r="O85" s="44" t="str">
        <f t="shared" si="177"/>
        <v>Trilho.Segurança</v>
      </c>
      <c r="P85" s="87" t="s">
        <v>347</v>
      </c>
      <c r="Q85" s="44" t="s">
        <v>420</v>
      </c>
      <c r="R85" s="45" t="s">
        <v>1</v>
      </c>
      <c r="S85" s="46" t="str">
        <f t="shared" si="211"/>
        <v>Infraestrutura</v>
      </c>
      <c r="T85" s="46" t="str">
        <f t="shared" si="212"/>
        <v>Ferroviária</v>
      </c>
      <c r="U85" s="46" t="str">
        <f t="shared" si="213"/>
        <v>Ferrovia.Trilho</v>
      </c>
      <c r="V85" s="46" t="str">
        <f t="shared" si="214"/>
        <v>Infraestrutura</v>
      </c>
      <c r="W85" s="20" t="str">
        <f t="shared" si="183"/>
        <v>Key.Inf.85</v>
      </c>
      <c r="X85" s="44" t="s">
        <v>323</v>
      </c>
      <c r="Y85" s="81" t="s">
        <v>334</v>
      </c>
    </row>
    <row r="86" spans="1:25" ht="7.8" customHeight="1" x14ac:dyDescent="0.3">
      <c r="A86" s="41">
        <v>86</v>
      </c>
      <c r="B86" s="79" t="s">
        <v>78</v>
      </c>
      <c r="C86" s="80" t="s">
        <v>87</v>
      </c>
      <c r="D86" s="79" t="s">
        <v>442</v>
      </c>
      <c r="E86" s="79" t="s">
        <v>333</v>
      </c>
      <c r="F86" s="86" t="s">
        <v>353</v>
      </c>
      <c r="G86" s="42" t="s">
        <v>1</v>
      </c>
      <c r="H86" s="42" t="s">
        <v>1</v>
      </c>
      <c r="I86" s="42" t="s">
        <v>1</v>
      </c>
      <c r="J86" s="42" t="s">
        <v>1</v>
      </c>
      <c r="K86" s="42" t="s">
        <v>1</v>
      </c>
      <c r="L86" s="43" t="str">
        <f t="shared" si="208"/>
        <v>Infraestrutura</v>
      </c>
      <c r="M86" s="43" t="str">
        <f t="shared" si="209"/>
        <v>Ferroviária</v>
      </c>
      <c r="N86" s="43" t="str">
        <f t="shared" si="210"/>
        <v>Ferrovia Trilho</v>
      </c>
      <c r="O86" s="44" t="str">
        <f t="shared" si="177"/>
        <v>Trilho.Dentado</v>
      </c>
      <c r="P86" s="87" t="s">
        <v>348</v>
      </c>
      <c r="Q86" s="44" t="s">
        <v>421</v>
      </c>
      <c r="R86" s="45" t="s">
        <v>1</v>
      </c>
      <c r="S86" s="46" t="str">
        <f t="shared" si="211"/>
        <v>Infraestrutura</v>
      </c>
      <c r="T86" s="46" t="str">
        <f t="shared" si="212"/>
        <v>Ferroviária</v>
      </c>
      <c r="U86" s="46" t="str">
        <f t="shared" si="213"/>
        <v>Ferrovia.Trilho</v>
      </c>
      <c r="V86" s="46" t="str">
        <f t="shared" si="214"/>
        <v>Infraestrutura</v>
      </c>
      <c r="W86" s="20" t="str">
        <f t="shared" si="183"/>
        <v>Key.Inf.86</v>
      </c>
      <c r="X86" s="44" t="s">
        <v>323</v>
      </c>
      <c r="Y86" s="81" t="s">
        <v>334</v>
      </c>
    </row>
    <row r="87" spans="1:25" ht="7.8" customHeight="1" x14ac:dyDescent="0.3">
      <c r="A87" s="41">
        <v>87</v>
      </c>
      <c r="B87" s="79" t="s">
        <v>78</v>
      </c>
      <c r="C87" s="80" t="s">
        <v>87</v>
      </c>
      <c r="D87" s="79" t="s">
        <v>442</v>
      </c>
      <c r="E87" s="79" t="s">
        <v>333</v>
      </c>
      <c r="F87" s="86" t="s">
        <v>352</v>
      </c>
      <c r="G87" s="42" t="s">
        <v>1</v>
      </c>
      <c r="H87" s="42" t="s">
        <v>1</v>
      </c>
      <c r="I87" s="42" t="s">
        <v>1</v>
      </c>
      <c r="J87" s="42" t="s">
        <v>1</v>
      </c>
      <c r="K87" s="42" t="s">
        <v>1</v>
      </c>
      <c r="L87" s="43" t="str">
        <f t="shared" si="208"/>
        <v>Infraestrutura</v>
      </c>
      <c r="M87" s="43" t="str">
        <f t="shared" si="209"/>
        <v>Ferroviária</v>
      </c>
      <c r="N87" s="43" t="str">
        <f t="shared" si="210"/>
        <v>Ferrovia Trilho</v>
      </c>
      <c r="O87" s="44" t="str">
        <f t="shared" si="177"/>
        <v>Trilho.Fixo</v>
      </c>
      <c r="P87" s="87" t="s">
        <v>351</v>
      </c>
      <c r="Q87" s="44" t="s">
        <v>422</v>
      </c>
      <c r="R87" s="45" t="s">
        <v>1</v>
      </c>
      <c r="S87" s="46" t="str">
        <f t="shared" si="211"/>
        <v>Infraestrutura</v>
      </c>
      <c r="T87" s="46" t="str">
        <f t="shared" si="212"/>
        <v>Ferroviária</v>
      </c>
      <c r="U87" s="46" t="str">
        <f t="shared" si="213"/>
        <v>Ferrovia.Trilho</v>
      </c>
      <c r="V87" s="46" t="str">
        <f t="shared" si="214"/>
        <v>Infraestrutura</v>
      </c>
      <c r="W87" s="20" t="str">
        <f t="shared" si="183"/>
        <v>Key.Inf.87</v>
      </c>
      <c r="X87" s="44" t="s">
        <v>323</v>
      </c>
      <c r="Y87" s="81" t="s">
        <v>334</v>
      </c>
    </row>
    <row r="88" spans="1:25" ht="7.8" customHeight="1" x14ac:dyDescent="0.3">
      <c r="A88" s="41">
        <v>88</v>
      </c>
      <c r="B88" s="79" t="s">
        <v>78</v>
      </c>
      <c r="C88" s="80" t="s">
        <v>87</v>
      </c>
      <c r="D88" s="79" t="s">
        <v>442</v>
      </c>
      <c r="E88" s="79" t="s">
        <v>333</v>
      </c>
      <c r="F88" s="86" t="s">
        <v>379</v>
      </c>
      <c r="G88" s="42" t="s">
        <v>1</v>
      </c>
      <c r="H88" s="42" t="s">
        <v>1</v>
      </c>
      <c r="I88" s="42" t="s">
        <v>1</v>
      </c>
      <c r="J88" s="42" t="s">
        <v>1</v>
      </c>
      <c r="K88" s="42" t="s">
        <v>1</v>
      </c>
      <c r="L88" s="43" t="str">
        <f t="shared" si="208"/>
        <v>Infraestrutura</v>
      </c>
      <c r="M88" s="43" t="str">
        <f t="shared" si="209"/>
        <v>Ferroviária</v>
      </c>
      <c r="N88" s="43" t="str">
        <f t="shared" si="210"/>
        <v>Ferrovia Trilho</v>
      </c>
      <c r="O88" s="44" t="str">
        <f t="shared" si="177"/>
        <v>Trilho.AMV</v>
      </c>
      <c r="P88" s="87" t="s">
        <v>369</v>
      </c>
      <c r="Q88" s="44" t="s">
        <v>423</v>
      </c>
      <c r="R88" s="45" t="s">
        <v>1</v>
      </c>
      <c r="S88" s="46" t="str">
        <f t="shared" si="211"/>
        <v>Infraestrutura</v>
      </c>
      <c r="T88" s="46" t="str">
        <f t="shared" si="212"/>
        <v>Ferroviária</v>
      </c>
      <c r="U88" s="46" t="str">
        <f t="shared" si="213"/>
        <v>Ferrovia.Trilho</v>
      </c>
      <c r="V88" s="46" t="str">
        <f t="shared" si="214"/>
        <v>Infraestrutura</v>
      </c>
      <c r="W88" s="20" t="str">
        <f t="shared" ref="W88:W96" si="215">CONCATENATE("Key.",LEFT(C88,3),".",A88)</f>
        <v>Key.Inf.88</v>
      </c>
      <c r="X88" s="44" t="s">
        <v>323</v>
      </c>
      <c r="Y88" s="84" t="s">
        <v>339</v>
      </c>
    </row>
    <row r="89" spans="1:25" ht="7.8" customHeight="1" x14ac:dyDescent="0.3">
      <c r="A89" s="41">
        <v>89</v>
      </c>
      <c r="B89" s="79" t="s">
        <v>78</v>
      </c>
      <c r="C89" s="80" t="s">
        <v>87</v>
      </c>
      <c r="D89" s="79" t="s">
        <v>442</v>
      </c>
      <c r="E89" s="79" t="s">
        <v>333</v>
      </c>
      <c r="F89" s="86" t="s">
        <v>383</v>
      </c>
      <c r="G89" s="42" t="s">
        <v>1</v>
      </c>
      <c r="H89" s="42" t="s">
        <v>1</v>
      </c>
      <c r="I89" s="42" t="s">
        <v>1</v>
      </c>
      <c r="J89" s="42" t="s">
        <v>1</v>
      </c>
      <c r="K89" s="42" t="s">
        <v>1</v>
      </c>
      <c r="L89" s="43" t="str">
        <f t="shared" si="208"/>
        <v>Infraestrutura</v>
      </c>
      <c r="M89" s="43" t="str">
        <f t="shared" si="209"/>
        <v>Ferroviária</v>
      </c>
      <c r="N89" s="43" t="str">
        <f t="shared" si="210"/>
        <v>Ferrovia Trilho</v>
      </c>
      <c r="O89" s="44" t="str">
        <f t="shared" si="177"/>
        <v>Trilho.Bloqueador</v>
      </c>
      <c r="P89" s="87" t="s">
        <v>370</v>
      </c>
      <c r="Q89" s="44" t="s">
        <v>424</v>
      </c>
      <c r="R89" s="45" t="s">
        <v>1</v>
      </c>
      <c r="S89" s="46" t="str">
        <f t="shared" si="211"/>
        <v>Infraestrutura</v>
      </c>
      <c r="T89" s="46" t="str">
        <f t="shared" si="212"/>
        <v>Ferroviária</v>
      </c>
      <c r="U89" s="46" t="str">
        <f t="shared" si="213"/>
        <v>Ferrovia.Trilho</v>
      </c>
      <c r="V89" s="46" t="str">
        <f t="shared" si="214"/>
        <v>Infraestrutura</v>
      </c>
      <c r="W89" s="20" t="str">
        <f t="shared" si="215"/>
        <v>Key.Inf.89</v>
      </c>
      <c r="X89" s="44" t="s">
        <v>323</v>
      </c>
      <c r="Y89" s="84" t="s">
        <v>339</v>
      </c>
    </row>
    <row r="90" spans="1:25" ht="7.8" customHeight="1" x14ac:dyDescent="0.3">
      <c r="A90" s="41">
        <v>90</v>
      </c>
      <c r="B90" s="79" t="s">
        <v>78</v>
      </c>
      <c r="C90" s="80" t="s">
        <v>87</v>
      </c>
      <c r="D90" s="79" t="s">
        <v>442</v>
      </c>
      <c r="E90" s="79" t="s">
        <v>333</v>
      </c>
      <c r="F90" s="86" t="s">
        <v>380</v>
      </c>
      <c r="G90" s="42" t="s">
        <v>1</v>
      </c>
      <c r="H90" s="42" t="s">
        <v>1</v>
      </c>
      <c r="I90" s="42" t="s">
        <v>1</v>
      </c>
      <c r="J90" s="42" t="s">
        <v>1</v>
      </c>
      <c r="K90" s="42" t="s">
        <v>1</v>
      </c>
      <c r="L90" s="43" t="str">
        <f t="shared" si="208"/>
        <v>Infraestrutura</v>
      </c>
      <c r="M90" s="43" t="str">
        <f t="shared" si="209"/>
        <v>Ferroviária</v>
      </c>
      <c r="N90" s="43" t="str">
        <f t="shared" si="210"/>
        <v>Ferrovia Trilho</v>
      </c>
      <c r="O90" s="44" t="str">
        <f t="shared" si="177"/>
        <v>Trilho.Descarrilador</v>
      </c>
      <c r="P90" s="87" t="s">
        <v>371</v>
      </c>
      <c r="Q90" s="44" t="s">
        <v>425</v>
      </c>
      <c r="R90" s="45" t="s">
        <v>1</v>
      </c>
      <c r="S90" s="46" t="str">
        <f t="shared" si="211"/>
        <v>Infraestrutura</v>
      </c>
      <c r="T90" s="46" t="str">
        <f t="shared" si="212"/>
        <v>Ferroviária</v>
      </c>
      <c r="U90" s="46" t="str">
        <f t="shared" si="213"/>
        <v>Ferrovia.Trilho</v>
      </c>
      <c r="V90" s="46" t="str">
        <f t="shared" si="214"/>
        <v>Infraestrutura</v>
      </c>
      <c r="W90" s="20" t="str">
        <f t="shared" si="215"/>
        <v>Key.Inf.90</v>
      </c>
      <c r="X90" s="44" t="s">
        <v>323</v>
      </c>
      <c r="Y90" s="84" t="s">
        <v>339</v>
      </c>
    </row>
    <row r="91" spans="1:25" ht="7.8" customHeight="1" x14ac:dyDescent="0.3">
      <c r="A91" s="41">
        <v>91</v>
      </c>
      <c r="B91" s="79" t="s">
        <v>78</v>
      </c>
      <c r="C91" s="80" t="s">
        <v>87</v>
      </c>
      <c r="D91" s="79" t="s">
        <v>442</v>
      </c>
      <c r="E91" s="79" t="s">
        <v>333</v>
      </c>
      <c r="F91" s="86" t="s">
        <v>382</v>
      </c>
      <c r="G91" s="42" t="s">
        <v>1</v>
      </c>
      <c r="H91" s="42" t="s">
        <v>1</v>
      </c>
      <c r="I91" s="42" t="s">
        <v>1</v>
      </c>
      <c r="J91" s="42" t="s">
        <v>1</v>
      </c>
      <c r="K91" s="42" t="s">
        <v>1</v>
      </c>
      <c r="L91" s="43" t="str">
        <f t="shared" si="208"/>
        <v>Infraestrutura</v>
      </c>
      <c r="M91" s="43" t="str">
        <f t="shared" si="209"/>
        <v>Ferroviária</v>
      </c>
      <c r="N91" s="43" t="str">
        <f t="shared" si="210"/>
        <v>Ferrovia Trilho</v>
      </c>
      <c r="O91" s="44" t="str">
        <f t="shared" si="177"/>
        <v>Trilho.Cruz</v>
      </c>
      <c r="P91" s="87" t="s">
        <v>372</v>
      </c>
      <c r="Q91" s="44" t="s">
        <v>426</v>
      </c>
      <c r="R91" s="45" t="s">
        <v>1</v>
      </c>
      <c r="S91" s="46" t="str">
        <f t="shared" si="211"/>
        <v>Infraestrutura</v>
      </c>
      <c r="T91" s="46" t="str">
        <f t="shared" si="212"/>
        <v>Ferroviária</v>
      </c>
      <c r="U91" s="46" t="str">
        <f t="shared" si="213"/>
        <v>Ferrovia.Trilho</v>
      </c>
      <c r="V91" s="46" t="str">
        <f t="shared" si="214"/>
        <v>Infraestrutura</v>
      </c>
      <c r="W91" s="20" t="str">
        <f t="shared" si="215"/>
        <v>Key.Inf.91</v>
      </c>
      <c r="X91" s="44" t="s">
        <v>323</v>
      </c>
      <c r="Y91" s="84" t="s">
        <v>339</v>
      </c>
    </row>
    <row r="92" spans="1:25" ht="7.8" customHeight="1" x14ac:dyDescent="0.3">
      <c r="A92" s="41">
        <v>92</v>
      </c>
      <c r="B92" s="79" t="s">
        <v>78</v>
      </c>
      <c r="C92" s="80" t="s">
        <v>87</v>
      </c>
      <c r="D92" s="79" t="s">
        <v>442</v>
      </c>
      <c r="E92" s="79" t="s">
        <v>333</v>
      </c>
      <c r="F92" s="86" t="s">
        <v>384</v>
      </c>
      <c r="G92" s="42" t="s">
        <v>1</v>
      </c>
      <c r="H92" s="42" t="s">
        <v>1</v>
      </c>
      <c r="I92" s="42" t="s">
        <v>1</v>
      </c>
      <c r="J92" s="42" t="s">
        <v>1</v>
      </c>
      <c r="K92" s="42" t="s">
        <v>1</v>
      </c>
      <c r="L92" s="43" t="str">
        <f t="shared" si="208"/>
        <v>Infraestrutura</v>
      </c>
      <c r="M92" s="43" t="str">
        <f t="shared" si="209"/>
        <v>Ferroviária</v>
      </c>
      <c r="N92" s="43" t="str">
        <f t="shared" si="210"/>
        <v>Ferrovia Trilho</v>
      </c>
      <c r="O92" s="44" t="str">
        <f t="shared" si="177"/>
        <v>Trilho.Lâmina.Desviadora</v>
      </c>
      <c r="P92" s="87" t="s">
        <v>373</v>
      </c>
      <c r="Q92" s="44" t="s">
        <v>427</v>
      </c>
      <c r="R92" s="45" t="s">
        <v>1</v>
      </c>
      <c r="S92" s="46" t="str">
        <f t="shared" si="211"/>
        <v>Infraestrutura</v>
      </c>
      <c r="T92" s="46" t="str">
        <f t="shared" si="212"/>
        <v>Ferroviária</v>
      </c>
      <c r="U92" s="46" t="str">
        <f t="shared" si="213"/>
        <v>Ferrovia.Trilho</v>
      </c>
      <c r="V92" s="46" t="str">
        <f t="shared" si="214"/>
        <v>Infraestrutura</v>
      </c>
      <c r="W92" s="20" t="str">
        <f t="shared" si="215"/>
        <v>Key.Inf.92</v>
      </c>
      <c r="X92" s="44" t="s">
        <v>323</v>
      </c>
      <c r="Y92" s="84" t="s">
        <v>339</v>
      </c>
    </row>
    <row r="93" spans="1:25" ht="7.8" customHeight="1" x14ac:dyDescent="0.3">
      <c r="A93" s="41">
        <v>93</v>
      </c>
      <c r="B93" s="79" t="s">
        <v>78</v>
      </c>
      <c r="C93" s="80" t="s">
        <v>87</v>
      </c>
      <c r="D93" s="79" t="s">
        <v>442</v>
      </c>
      <c r="E93" s="79" t="s">
        <v>333</v>
      </c>
      <c r="F93" s="86" t="s">
        <v>381</v>
      </c>
      <c r="G93" s="42" t="s">
        <v>1</v>
      </c>
      <c r="H93" s="42" t="s">
        <v>1</v>
      </c>
      <c r="I93" s="42" t="s">
        <v>1</v>
      </c>
      <c r="J93" s="42" t="s">
        <v>1</v>
      </c>
      <c r="K93" s="42" t="s">
        <v>1</v>
      </c>
      <c r="L93" s="43" t="str">
        <f t="shared" si="208"/>
        <v>Infraestrutura</v>
      </c>
      <c r="M93" s="43" t="str">
        <f t="shared" si="209"/>
        <v>Ferroviária</v>
      </c>
      <c r="N93" s="43" t="str">
        <f t="shared" si="210"/>
        <v>Ferrovia Trilho</v>
      </c>
      <c r="O93" s="44" t="str">
        <f t="shared" si="177"/>
        <v>Trilho.Dormente</v>
      </c>
      <c r="P93" s="87" t="s">
        <v>374</v>
      </c>
      <c r="Q93" s="44" t="s">
        <v>428</v>
      </c>
      <c r="R93" s="45" t="s">
        <v>1</v>
      </c>
      <c r="S93" s="46" t="str">
        <f t="shared" si="211"/>
        <v>Infraestrutura</v>
      </c>
      <c r="T93" s="46" t="str">
        <f t="shared" si="212"/>
        <v>Ferroviária</v>
      </c>
      <c r="U93" s="46" t="str">
        <f t="shared" si="213"/>
        <v>Ferrovia.Trilho</v>
      </c>
      <c r="V93" s="46" t="str">
        <f t="shared" si="214"/>
        <v>Infraestrutura</v>
      </c>
      <c r="W93" s="20" t="str">
        <f t="shared" si="215"/>
        <v>Key.Inf.93</v>
      </c>
      <c r="X93" s="44" t="s">
        <v>323</v>
      </c>
      <c r="Y93" s="84" t="s">
        <v>339</v>
      </c>
    </row>
    <row r="94" spans="1:25" s="83" customFormat="1" ht="7.8" customHeight="1" x14ac:dyDescent="0.15">
      <c r="A94" s="41">
        <v>94</v>
      </c>
      <c r="B94" s="79" t="s">
        <v>78</v>
      </c>
      <c r="C94" s="80" t="s">
        <v>87</v>
      </c>
      <c r="D94" s="79" t="s">
        <v>442</v>
      </c>
      <c r="E94" s="79" t="s">
        <v>333</v>
      </c>
      <c r="F94" s="86" t="s">
        <v>385</v>
      </c>
      <c r="G94" s="42" t="s">
        <v>1</v>
      </c>
      <c r="H94" s="42" t="s">
        <v>1</v>
      </c>
      <c r="I94" s="42" t="s">
        <v>1</v>
      </c>
      <c r="J94" s="42" t="s">
        <v>1</v>
      </c>
      <c r="K94" s="42" t="s">
        <v>1</v>
      </c>
      <c r="L94" s="43" t="str">
        <f t="shared" si="208"/>
        <v>Infraestrutura</v>
      </c>
      <c r="M94" s="43" t="str">
        <f t="shared" si="209"/>
        <v>Ferroviária</v>
      </c>
      <c r="N94" s="43" t="str">
        <f t="shared" si="210"/>
        <v>Ferrovia Trilho</v>
      </c>
      <c r="O94" s="44" t="str">
        <f t="shared" si="177"/>
        <v>Trilho.Regulador.Velocidade</v>
      </c>
      <c r="P94" s="87" t="s">
        <v>375</v>
      </c>
      <c r="Q94" s="44" t="s">
        <v>429</v>
      </c>
      <c r="R94" s="45" t="s">
        <v>1</v>
      </c>
      <c r="S94" s="46" t="str">
        <f t="shared" si="211"/>
        <v>Infraestrutura</v>
      </c>
      <c r="T94" s="46" t="str">
        <f t="shared" si="212"/>
        <v>Ferroviária</v>
      </c>
      <c r="U94" s="46" t="str">
        <f t="shared" si="213"/>
        <v>Ferrovia.Trilho</v>
      </c>
      <c r="V94" s="46" t="str">
        <f t="shared" si="214"/>
        <v>Infraestrutura</v>
      </c>
      <c r="W94" s="20" t="str">
        <f t="shared" si="215"/>
        <v>Key.Inf.94</v>
      </c>
      <c r="X94" s="44" t="s">
        <v>323</v>
      </c>
      <c r="Y94" s="84" t="s">
        <v>339</v>
      </c>
    </row>
    <row r="95" spans="1:25" s="83" customFormat="1" ht="7.8" customHeight="1" x14ac:dyDescent="0.15">
      <c r="A95" s="41">
        <v>95</v>
      </c>
      <c r="B95" s="79" t="s">
        <v>78</v>
      </c>
      <c r="C95" s="80" t="s">
        <v>87</v>
      </c>
      <c r="D95" s="79" t="s">
        <v>442</v>
      </c>
      <c r="E95" s="79" t="s">
        <v>333</v>
      </c>
      <c r="F95" s="86" t="s">
        <v>441</v>
      </c>
      <c r="G95" s="42" t="s">
        <v>1</v>
      </c>
      <c r="H95" s="42" t="s">
        <v>1</v>
      </c>
      <c r="I95" s="42" t="s">
        <v>1</v>
      </c>
      <c r="J95" s="42" t="s">
        <v>1</v>
      </c>
      <c r="K95" s="42" t="s">
        <v>1</v>
      </c>
      <c r="L95" s="43" t="str">
        <f t="shared" si="208"/>
        <v>Infraestrutura</v>
      </c>
      <c r="M95" s="43" t="str">
        <f t="shared" si="209"/>
        <v>Ferroviária</v>
      </c>
      <c r="N95" s="43" t="str">
        <f t="shared" si="210"/>
        <v>Ferrovia Trilho</v>
      </c>
      <c r="O95" s="44" t="str">
        <f t="shared" si="177"/>
        <v>Trilho.Batente.Via</v>
      </c>
      <c r="P95" s="87" t="s">
        <v>376</v>
      </c>
      <c r="Q95" s="44" t="s">
        <v>430</v>
      </c>
      <c r="R95" s="45" t="s">
        <v>1</v>
      </c>
      <c r="S95" s="46" t="str">
        <f t="shared" si="211"/>
        <v>Infraestrutura</v>
      </c>
      <c r="T95" s="46" t="str">
        <f t="shared" si="212"/>
        <v>Ferroviária</v>
      </c>
      <c r="U95" s="46" t="str">
        <f t="shared" si="213"/>
        <v>Ferrovia.Trilho</v>
      </c>
      <c r="V95" s="46" t="str">
        <f t="shared" si="214"/>
        <v>Infraestrutura</v>
      </c>
      <c r="W95" s="20" t="str">
        <f t="shared" si="215"/>
        <v>Key.Inf.95</v>
      </c>
      <c r="X95" s="44" t="s">
        <v>323</v>
      </c>
      <c r="Y95" s="84" t="s">
        <v>339</v>
      </c>
    </row>
    <row r="96" spans="1:25" s="83" customFormat="1" ht="7.8" customHeight="1" x14ac:dyDescent="0.15">
      <c r="A96" s="41">
        <v>96</v>
      </c>
      <c r="B96" s="79" t="s">
        <v>78</v>
      </c>
      <c r="C96" s="80" t="s">
        <v>87</v>
      </c>
      <c r="D96" s="79" t="s">
        <v>442</v>
      </c>
      <c r="E96" s="79" t="s">
        <v>333</v>
      </c>
      <c r="F96" s="86" t="s">
        <v>440</v>
      </c>
      <c r="G96" s="42" t="s">
        <v>1</v>
      </c>
      <c r="H96" s="42" t="s">
        <v>1</v>
      </c>
      <c r="I96" s="42" t="s">
        <v>1</v>
      </c>
      <c r="J96" s="42" t="s">
        <v>1</v>
      </c>
      <c r="K96" s="42" t="s">
        <v>1</v>
      </c>
      <c r="L96" s="43" t="str">
        <f t="shared" si="208"/>
        <v>Infraestrutura</v>
      </c>
      <c r="M96" s="43" t="str">
        <f t="shared" si="209"/>
        <v>Ferroviária</v>
      </c>
      <c r="N96" s="43" t="str">
        <f t="shared" si="210"/>
        <v>Ferrovia Trilho</v>
      </c>
      <c r="O96" s="44" t="str">
        <f t="shared" si="177"/>
        <v>Trilho.Batente.Veícular</v>
      </c>
      <c r="P96" s="87" t="s">
        <v>377</v>
      </c>
      <c r="Q96" s="44" t="s">
        <v>431</v>
      </c>
      <c r="R96" s="45" t="s">
        <v>1</v>
      </c>
      <c r="S96" s="46" t="str">
        <f t="shared" si="211"/>
        <v>Infraestrutura</v>
      </c>
      <c r="T96" s="46" t="str">
        <f t="shared" si="212"/>
        <v>Ferroviária</v>
      </c>
      <c r="U96" s="46" t="str">
        <f t="shared" si="213"/>
        <v>Ferrovia.Trilho</v>
      </c>
      <c r="V96" s="46" t="str">
        <f t="shared" si="214"/>
        <v>Infraestrutura</v>
      </c>
      <c r="W96" s="20" t="str">
        <f t="shared" si="215"/>
        <v>Key.Inf.96</v>
      </c>
      <c r="X96" s="44" t="s">
        <v>323</v>
      </c>
      <c r="Y96" s="84" t="s">
        <v>339</v>
      </c>
    </row>
    <row r="97" spans="1:25" ht="7.8" customHeight="1" x14ac:dyDescent="0.3">
      <c r="A97" s="41">
        <v>97</v>
      </c>
      <c r="B97" s="79" t="s">
        <v>78</v>
      </c>
      <c r="C97" s="80" t="s">
        <v>87</v>
      </c>
      <c r="D97" s="79" t="s">
        <v>442</v>
      </c>
      <c r="E97" s="79" t="s">
        <v>337</v>
      </c>
      <c r="F97" s="86" t="s">
        <v>405</v>
      </c>
      <c r="G97" s="42" t="s">
        <v>1</v>
      </c>
      <c r="H97" s="42" t="s">
        <v>1</v>
      </c>
      <c r="I97" s="42" t="s">
        <v>1</v>
      </c>
      <c r="J97" s="42" t="s">
        <v>1</v>
      </c>
      <c r="K97" s="42" t="s">
        <v>1</v>
      </c>
      <c r="L97" s="43" t="str">
        <f t="shared" ref="L97" si="216">CONCATENATE("", C97)</f>
        <v>Infraestrutura</v>
      </c>
      <c r="M97" s="43" t="str">
        <f t="shared" ref="M97" si="217">CONCATENATE("", D97)</f>
        <v>Ferroviária</v>
      </c>
      <c r="N97" s="43" t="str">
        <f t="shared" ref="N97" si="218">(SUBSTITUTE(SUBSTITUTE(CONCATENATE("",E97),"."," ")," De "," de "))</f>
        <v>Ferrovia Parte</v>
      </c>
      <c r="O97" s="44" t="str">
        <f t="shared" ref="O97" si="219">F97</f>
        <v>Ferrovia.Componente</v>
      </c>
      <c r="P97" s="87" t="s">
        <v>368</v>
      </c>
      <c r="Q97" s="44" t="s">
        <v>438</v>
      </c>
      <c r="R97" s="45" t="s">
        <v>1</v>
      </c>
      <c r="S97" s="46" t="str">
        <f t="shared" ref="S97" si="220">SUBSTITUTE(C97, "_", " ")</f>
        <v>Infraestrutura</v>
      </c>
      <c r="T97" s="46" t="str">
        <f t="shared" ref="T97" si="221">SUBSTITUTE(D97, "_", " ")</f>
        <v>Ferroviária</v>
      </c>
      <c r="U97" s="46" t="str">
        <f t="shared" ref="U97" si="222">SUBSTITUTE(E97, "_", " ")</f>
        <v>Ferrovia.Parte</v>
      </c>
      <c r="V97" s="46" t="str">
        <f t="shared" ref="V97" si="223">SUBSTITUTE(C97, "_", " ")</f>
        <v>Infraestrutura</v>
      </c>
      <c r="W97" s="20" t="str">
        <f t="shared" ref="W97" si="224">CONCATENATE("Key.",LEFT(C97,3),".",A97)</f>
        <v>Key.Inf.97</v>
      </c>
      <c r="X97" s="44" t="s">
        <v>323</v>
      </c>
      <c r="Y97" s="84" t="s">
        <v>338</v>
      </c>
    </row>
    <row r="98" spans="1:25" ht="7.8" customHeight="1" x14ac:dyDescent="0.3">
      <c r="A98" s="41">
        <v>98</v>
      </c>
      <c r="B98" s="79" t="s">
        <v>78</v>
      </c>
      <c r="C98" s="80" t="s">
        <v>87</v>
      </c>
      <c r="D98" s="79" t="s">
        <v>442</v>
      </c>
      <c r="E98" s="79" t="s">
        <v>337</v>
      </c>
      <c r="F98" s="86" t="s">
        <v>390</v>
      </c>
      <c r="G98" s="42" t="s">
        <v>1</v>
      </c>
      <c r="H98" s="42" t="s">
        <v>1</v>
      </c>
      <c r="I98" s="42" t="s">
        <v>1</v>
      </c>
      <c r="J98" s="42" t="s">
        <v>1</v>
      </c>
      <c r="K98" s="42" t="s">
        <v>1</v>
      </c>
      <c r="L98" s="43" t="str">
        <f t="shared" ref="L98:L102" si="225">CONCATENATE("", C98)</f>
        <v>Infraestrutura</v>
      </c>
      <c r="M98" s="43" t="str">
        <f t="shared" ref="M98:M102" si="226">CONCATENATE("", D98)</f>
        <v>Ferroviária</v>
      </c>
      <c r="N98" s="43" t="str">
        <f t="shared" ref="N98:N102" si="227">(SUBSTITUTE(SUBSTITUTE(CONCATENATE("",E98),"."," ")," De "," de "))</f>
        <v>Ferrovia Parte</v>
      </c>
      <c r="O98" s="44" t="str">
        <f t="shared" ref="O98:O102" si="228">F98</f>
        <v>Ferrovia.Margem</v>
      </c>
      <c r="P98" s="87" t="s">
        <v>363</v>
      </c>
      <c r="Q98" s="44" t="s">
        <v>432</v>
      </c>
      <c r="R98" s="45" t="s">
        <v>1</v>
      </c>
      <c r="S98" s="46" t="str">
        <f t="shared" ref="S98:S102" si="229">SUBSTITUTE(C98, "_", " ")</f>
        <v>Infraestrutura</v>
      </c>
      <c r="T98" s="46" t="str">
        <f t="shared" ref="T98:T102" si="230">SUBSTITUTE(D98, "_", " ")</f>
        <v>Ferroviária</v>
      </c>
      <c r="U98" s="46" t="str">
        <f t="shared" ref="U98:U102" si="231">SUBSTITUTE(E98, "_", " ")</f>
        <v>Ferrovia.Parte</v>
      </c>
      <c r="V98" s="46" t="str">
        <f t="shared" ref="V98:V102" si="232">SUBSTITUTE(C98, "_", " ")</f>
        <v>Infraestrutura</v>
      </c>
      <c r="W98" s="20" t="str">
        <f t="shared" si="183"/>
        <v>Key.Inf.98</v>
      </c>
      <c r="X98" s="44" t="s">
        <v>323</v>
      </c>
      <c r="Y98" s="84" t="s">
        <v>338</v>
      </c>
    </row>
    <row r="99" spans="1:25" ht="7.8" customHeight="1" x14ac:dyDescent="0.3">
      <c r="A99" s="41">
        <v>99</v>
      </c>
      <c r="B99" s="79" t="s">
        <v>78</v>
      </c>
      <c r="C99" s="80" t="s">
        <v>87</v>
      </c>
      <c r="D99" s="79" t="s">
        <v>442</v>
      </c>
      <c r="E99" s="79" t="s">
        <v>337</v>
      </c>
      <c r="F99" s="86" t="s">
        <v>391</v>
      </c>
      <c r="G99" s="42" t="s">
        <v>1</v>
      </c>
      <c r="H99" s="42" t="s">
        <v>1</v>
      </c>
      <c r="I99" s="42" t="s">
        <v>1</v>
      </c>
      <c r="J99" s="42" t="s">
        <v>1</v>
      </c>
      <c r="K99" s="42" t="s">
        <v>1</v>
      </c>
      <c r="L99" s="43" t="str">
        <f t="shared" ref="L99" si="233">CONCATENATE("", C99)</f>
        <v>Infraestrutura</v>
      </c>
      <c r="M99" s="43" t="str">
        <f t="shared" ref="M99" si="234">CONCATENATE("", D99)</f>
        <v>Ferroviária</v>
      </c>
      <c r="N99" s="43" t="str">
        <f t="shared" ref="N99" si="235">(SUBSTITUTE(SUBSTITUTE(CONCATENATE("",E99),"."," ")," De "," de "))</f>
        <v>Ferrovia Parte</v>
      </c>
      <c r="O99" s="44" t="str">
        <f t="shared" ref="O99" si="236">F99</f>
        <v>Ferrovia.Aerea</v>
      </c>
      <c r="P99" s="87" t="s">
        <v>378</v>
      </c>
      <c r="Q99" s="44" t="s">
        <v>433</v>
      </c>
      <c r="R99" s="45" t="s">
        <v>1</v>
      </c>
      <c r="S99" s="46" t="str">
        <f t="shared" ref="S99" si="237">SUBSTITUTE(C99, "_", " ")</f>
        <v>Infraestrutura</v>
      </c>
      <c r="T99" s="46" t="str">
        <f t="shared" ref="T99" si="238">SUBSTITUTE(D99, "_", " ")</f>
        <v>Ferroviária</v>
      </c>
      <c r="U99" s="46" t="str">
        <f t="shared" ref="U99" si="239">SUBSTITUTE(E99, "_", " ")</f>
        <v>Ferrovia.Parte</v>
      </c>
      <c r="V99" s="46" t="str">
        <f t="shared" ref="V99" si="240">SUBSTITUTE(C99, "_", " ")</f>
        <v>Infraestrutura</v>
      </c>
      <c r="W99" s="20" t="str">
        <f t="shared" si="183"/>
        <v>Key.Inf.99</v>
      </c>
      <c r="X99" s="44" t="s">
        <v>323</v>
      </c>
      <c r="Y99" s="84" t="s">
        <v>338</v>
      </c>
    </row>
    <row r="100" spans="1:25" ht="7.8" customHeight="1" x14ac:dyDescent="0.3">
      <c r="A100" s="41">
        <v>100</v>
      </c>
      <c r="B100" s="79" t="s">
        <v>78</v>
      </c>
      <c r="C100" s="80" t="s">
        <v>87</v>
      </c>
      <c r="D100" s="79" t="s">
        <v>442</v>
      </c>
      <c r="E100" s="79" t="s">
        <v>337</v>
      </c>
      <c r="F100" s="86" t="s">
        <v>389</v>
      </c>
      <c r="G100" s="42" t="s">
        <v>1</v>
      </c>
      <c r="H100" s="42" t="s">
        <v>1</v>
      </c>
      <c r="I100" s="42" t="s">
        <v>1</v>
      </c>
      <c r="J100" s="42" t="s">
        <v>1</v>
      </c>
      <c r="K100" s="42" t="s">
        <v>1</v>
      </c>
      <c r="L100" s="43" t="str">
        <f t="shared" si="225"/>
        <v>Infraestrutura</v>
      </c>
      <c r="M100" s="43" t="str">
        <f t="shared" si="226"/>
        <v>Ferroviária</v>
      </c>
      <c r="N100" s="43" t="str">
        <f t="shared" si="227"/>
        <v>Ferrovia Parte</v>
      </c>
      <c r="O100" s="44" t="str">
        <f t="shared" si="228"/>
        <v>Ferrovia.Superestrutura</v>
      </c>
      <c r="P100" s="87" t="s">
        <v>364</v>
      </c>
      <c r="Q100" s="44" t="s">
        <v>434</v>
      </c>
      <c r="R100" s="45" t="s">
        <v>1</v>
      </c>
      <c r="S100" s="46" t="str">
        <f t="shared" si="229"/>
        <v>Infraestrutura</v>
      </c>
      <c r="T100" s="46" t="str">
        <f t="shared" si="230"/>
        <v>Ferroviária</v>
      </c>
      <c r="U100" s="46" t="str">
        <f t="shared" si="231"/>
        <v>Ferrovia.Parte</v>
      </c>
      <c r="V100" s="46" t="str">
        <f t="shared" si="232"/>
        <v>Infraestrutura</v>
      </c>
      <c r="W100" s="20" t="str">
        <f t="shared" si="183"/>
        <v>Key.Inf.100</v>
      </c>
      <c r="X100" s="44" t="s">
        <v>323</v>
      </c>
      <c r="Y100" s="84" t="s">
        <v>338</v>
      </c>
    </row>
    <row r="101" spans="1:25" ht="7.8" customHeight="1" x14ac:dyDescent="0.3">
      <c r="A101" s="41">
        <v>101</v>
      </c>
      <c r="B101" s="79" t="s">
        <v>78</v>
      </c>
      <c r="C101" s="80" t="s">
        <v>87</v>
      </c>
      <c r="D101" s="79" t="s">
        <v>442</v>
      </c>
      <c r="E101" s="79" t="s">
        <v>337</v>
      </c>
      <c r="F101" s="86" t="s">
        <v>388</v>
      </c>
      <c r="G101" s="42" t="s">
        <v>1</v>
      </c>
      <c r="H101" s="42" t="s">
        <v>1</v>
      </c>
      <c r="I101" s="42" t="s">
        <v>1</v>
      </c>
      <c r="J101" s="42" t="s">
        <v>1</v>
      </c>
      <c r="K101" s="42" t="s">
        <v>1</v>
      </c>
      <c r="L101" s="43" t="str">
        <f t="shared" ref="L101" si="241">CONCATENATE("", C101)</f>
        <v>Infraestrutura</v>
      </c>
      <c r="M101" s="43" t="str">
        <f t="shared" ref="M101" si="242">CONCATENATE("", D101)</f>
        <v>Ferroviária</v>
      </c>
      <c r="N101" s="43" t="str">
        <f t="shared" ref="N101" si="243">(SUBSTITUTE(SUBSTITUTE(CONCATENATE("",E101),"."," ")," De "," de "))</f>
        <v>Ferrovia Parte</v>
      </c>
      <c r="O101" s="44" t="str">
        <f t="shared" ref="O101" si="244">F101</f>
        <v>Ferrovia.Subestrutura</v>
      </c>
      <c r="P101" s="87" t="s">
        <v>366</v>
      </c>
      <c r="Q101" s="44" t="s">
        <v>435</v>
      </c>
      <c r="R101" s="45" t="s">
        <v>1</v>
      </c>
      <c r="S101" s="46" t="str">
        <f t="shared" ref="S101" si="245">SUBSTITUTE(C101, "_", " ")</f>
        <v>Infraestrutura</v>
      </c>
      <c r="T101" s="46" t="str">
        <f t="shared" ref="T101" si="246">SUBSTITUTE(D101, "_", " ")</f>
        <v>Ferroviária</v>
      </c>
      <c r="U101" s="46" t="str">
        <f t="shared" ref="U101" si="247">SUBSTITUTE(E101, "_", " ")</f>
        <v>Ferrovia.Parte</v>
      </c>
      <c r="V101" s="46" t="str">
        <f t="shared" ref="V101" si="248">SUBSTITUTE(C101, "_", " ")</f>
        <v>Infraestrutura</v>
      </c>
      <c r="W101" s="20" t="str">
        <f t="shared" si="183"/>
        <v>Key.Inf.101</v>
      </c>
      <c r="X101" s="44" t="s">
        <v>323</v>
      </c>
      <c r="Y101" s="84" t="s">
        <v>338</v>
      </c>
    </row>
    <row r="102" spans="1:25" ht="7.8" customHeight="1" x14ac:dyDescent="0.3">
      <c r="A102" s="41">
        <v>102</v>
      </c>
      <c r="B102" s="79" t="s">
        <v>78</v>
      </c>
      <c r="C102" s="80" t="s">
        <v>87</v>
      </c>
      <c r="D102" s="79" t="s">
        <v>442</v>
      </c>
      <c r="E102" s="79" t="s">
        <v>337</v>
      </c>
      <c r="F102" s="86" t="s">
        <v>386</v>
      </c>
      <c r="G102" s="42" t="s">
        <v>1</v>
      </c>
      <c r="H102" s="42" t="s">
        <v>1</v>
      </c>
      <c r="I102" s="42" t="s">
        <v>1</v>
      </c>
      <c r="J102" s="42" t="s">
        <v>1</v>
      </c>
      <c r="K102" s="42" t="s">
        <v>1</v>
      </c>
      <c r="L102" s="43" t="str">
        <f t="shared" si="225"/>
        <v>Infraestrutura</v>
      </c>
      <c r="M102" s="43" t="str">
        <f t="shared" si="226"/>
        <v>Ferroviária</v>
      </c>
      <c r="N102" s="43" t="str">
        <f t="shared" si="227"/>
        <v>Ferrovia Parte</v>
      </c>
      <c r="O102" s="44" t="str">
        <f t="shared" si="228"/>
        <v>Ferrovia.Simples</v>
      </c>
      <c r="P102" s="87" t="s">
        <v>365</v>
      </c>
      <c r="Q102" s="44" t="s">
        <v>436</v>
      </c>
      <c r="R102" s="45" t="s">
        <v>1</v>
      </c>
      <c r="S102" s="46" t="str">
        <f t="shared" si="229"/>
        <v>Infraestrutura</v>
      </c>
      <c r="T102" s="46" t="str">
        <f t="shared" si="230"/>
        <v>Ferroviária</v>
      </c>
      <c r="U102" s="46" t="str">
        <f t="shared" si="231"/>
        <v>Ferrovia.Parte</v>
      </c>
      <c r="V102" s="46" t="str">
        <f t="shared" si="232"/>
        <v>Infraestrutura</v>
      </c>
      <c r="W102" s="20" t="str">
        <f t="shared" si="183"/>
        <v>Key.Inf.102</v>
      </c>
      <c r="X102" s="44" t="s">
        <v>323</v>
      </c>
      <c r="Y102" s="84" t="s">
        <v>338</v>
      </c>
    </row>
    <row r="103" spans="1:25" ht="7.8" customHeight="1" x14ac:dyDescent="0.3">
      <c r="A103" s="41">
        <v>103</v>
      </c>
      <c r="B103" s="79" t="s">
        <v>78</v>
      </c>
      <c r="C103" s="80" t="s">
        <v>87</v>
      </c>
      <c r="D103" s="79" t="s">
        <v>442</v>
      </c>
      <c r="E103" s="79" t="s">
        <v>337</v>
      </c>
      <c r="F103" s="86" t="s">
        <v>387</v>
      </c>
      <c r="G103" s="42" t="s">
        <v>1</v>
      </c>
      <c r="H103" s="42" t="s">
        <v>1</v>
      </c>
      <c r="I103" s="42" t="s">
        <v>1</v>
      </c>
      <c r="J103" s="42" t="s">
        <v>1</v>
      </c>
      <c r="K103" s="42" t="s">
        <v>1</v>
      </c>
      <c r="L103" s="43" t="str">
        <f t="shared" ref="L103:L104" si="249">CONCATENATE("", C103)</f>
        <v>Infraestrutura</v>
      </c>
      <c r="M103" s="43" t="str">
        <f t="shared" ref="M103:M104" si="250">CONCATENATE("", D103)</f>
        <v>Ferroviária</v>
      </c>
      <c r="N103" s="43" t="str">
        <f t="shared" ref="N103:N104" si="251">(SUBSTITUTE(SUBSTITUTE(CONCATENATE("",E103),"."," ")," De "," de "))</f>
        <v>Ferrovia Parte</v>
      </c>
      <c r="O103" s="44" t="str">
        <f t="shared" ref="O103:O104" si="252">F103</f>
        <v>Ferrovia.Completa</v>
      </c>
      <c r="P103" s="87" t="s">
        <v>367</v>
      </c>
      <c r="Q103" s="44" t="s">
        <v>439</v>
      </c>
      <c r="R103" s="45" t="s">
        <v>1</v>
      </c>
      <c r="S103" s="46" t="str">
        <f t="shared" ref="S103:S104" si="253">SUBSTITUTE(C103, "_", " ")</f>
        <v>Infraestrutura</v>
      </c>
      <c r="T103" s="46" t="str">
        <f t="shared" ref="T103:T104" si="254">SUBSTITUTE(D103, "_", " ")</f>
        <v>Ferroviária</v>
      </c>
      <c r="U103" s="46" t="str">
        <f t="shared" ref="U103:U104" si="255">SUBSTITUTE(E103, "_", " ")</f>
        <v>Ferrovia.Parte</v>
      </c>
      <c r="V103" s="46" t="str">
        <f t="shared" ref="V103:V104" si="256">SUBSTITUTE(C103, "_", " ")</f>
        <v>Infraestrutura</v>
      </c>
      <c r="W103" s="20" t="str">
        <f t="shared" si="183"/>
        <v>Key.Inf.103</v>
      </c>
      <c r="X103" s="44" t="s">
        <v>323</v>
      </c>
      <c r="Y103" s="84" t="s">
        <v>338</v>
      </c>
    </row>
    <row r="104" spans="1:25" ht="7.8" customHeight="1" x14ac:dyDescent="0.3">
      <c r="A104" s="41">
        <v>104</v>
      </c>
      <c r="B104" s="79" t="s">
        <v>78</v>
      </c>
      <c r="C104" s="80" t="s">
        <v>87</v>
      </c>
      <c r="D104" s="79" t="s">
        <v>442</v>
      </c>
      <c r="E104" s="79" t="s">
        <v>337</v>
      </c>
      <c r="F104" s="86" t="s">
        <v>392</v>
      </c>
      <c r="G104" s="42" t="s">
        <v>1</v>
      </c>
      <c r="H104" s="42" t="s">
        <v>1</v>
      </c>
      <c r="I104" s="42" t="s">
        <v>1</v>
      </c>
      <c r="J104" s="42" t="s">
        <v>1</v>
      </c>
      <c r="K104" s="42" t="s">
        <v>1</v>
      </c>
      <c r="L104" s="43" t="str">
        <f t="shared" si="249"/>
        <v>Infraestrutura</v>
      </c>
      <c r="M104" s="43" t="str">
        <f t="shared" si="250"/>
        <v>Ferroviária</v>
      </c>
      <c r="N104" s="43" t="str">
        <f t="shared" si="251"/>
        <v>Ferrovia Parte</v>
      </c>
      <c r="O104" s="44" t="str">
        <f t="shared" si="252"/>
        <v>Ferrovia.Dilatação</v>
      </c>
      <c r="P104" s="87" t="s">
        <v>362</v>
      </c>
      <c r="Q104" s="44" t="s">
        <v>437</v>
      </c>
      <c r="R104" s="45" t="s">
        <v>1</v>
      </c>
      <c r="S104" s="46" t="str">
        <f t="shared" si="253"/>
        <v>Infraestrutura</v>
      </c>
      <c r="T104" s="46" t="str">
        <f t="shared" si="254"/>
        <v>Ferroviária</v>
      </c>
      <c r="U104" s="46" t="str">
        <f t="shared" si="255"/>
        <v>Ferrovia.Parte</v>
      </c>
      <c r="V104" s="46" t="str">
        <f t="shared" si="256"/>
        <v>Infraestrutura</v>
      </c>
      <c r="W104" s="20" t="str">
        <f t="shared" ref="W104" si="257">CONCATENATE("Key.",LEFT(C104,3),".",A104)</f>
        <v>Key.Inf.104</v>
      </c>
      <c r="X104" s="44" t="s">
        <v>323</v>
      </c>
      <c r="Y104" s="84" t="s">
        <v>338</v>
      </c>
    </row>
  </sheetData>
  <conditionalFormatting sqref="F1:F2">
    <cfRule type="duplicateValues" dxfId="12" priority="208"/>
  </conditionalFormatting>
  <conditionalFormatting sqref="F1:F1048576">
    <cfRule type="duplicateValues" dxfId="11" priority="3"/>
  </conditionalFormatting>
  <conditionalFormatting sqref="F3:F40">
    <cfRule type="duplicateValues" dxfId="10" priority="217"/>
  </conditionalFormatting>
  <conditionalFormatting sqref="F41:F46">
    <cfRule type="duplicateValues" dxfId="9" priority="116"/>
  </conditionalFormatting>
  <conditionalFormatting sqref="F70:F74">
    <cfRule type="duplicateValues" dxfId="8" priority="1"/>
    <cfRule type="duplicateValues" dxfId="7" priority="2"/>
  </conditionalFormatting>
  <conditionalFormatting sqref="F105:F1048576 F1:F46">
    <cfRule type="duplicateValues" dxfId="6" priority="121"/>
  </conditionalFormatting>
  <conditionalFormatting sqref="F105:F1048576 F1:F74">
    <cfRule type="duplicateValues" dxfId="5" priority="99"/>
  </conditionalFormatting>
  <pageMargins left="0.511811024" right="0.511811024" top="0.78740157499999996" bottom="0.78740157499999996" header="0.31496062000000002" footer="0.31496062000000002"/>
  <ignoredErrors>
    <ignoredError sqref="T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205" zoomScaleNormal="205" workbookViewId="0">
      <pane ySplit="1" topLeftCell="A2" activePane="bottomLeft" state="frozen"/>
      <selection activeCell="C18" sqref="C18"/>
      <selection pane="bottomLeft" activeCell="I8" sqref="I8"/>
    </sheetView>
  </sheetViews>
  <sheetFormatPr defaultColWidth="11.109375" defaultRowHeight="7.95" customHeight="1" x14ac:dyDescent="0.15"/>
  <cols>
    <col min="1" max="1" width="2.88671875" style="1" bestFit="1" customWidth="1"/>
    <col min="2" max="10" width="5.88671875" style="2" customWidth="1"/>
    <col min="11" max="21" width="5.88671875" style="5" customWidth="1"/>
    <col min="22" max="16384" width="11.109375" style="5"/>
  </cols>
  <sheetData>
    <row r="1" spans="1:21" s="3" customFormat="1" ht="49.5" customHeight="1" x14ac:dyDescent="0.15">
      <c r="A1" s="29" t="s">
        <v>22</v>
      </c>
      <c r="B1" s="30" t="s">
        <v>2</v>
      </c>
      <c r="C1" s="30" t="s">
        <v>3</v>
      </c>
      <c r="D1" s="30" t="s">
        <v>4</v>
      </c>
      <c r="E1" s="30" t="s">
        <v>5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30" t="s">
        <v>13</v>
      </c>
      <c r="N1" s="30" t="s">
        <v>14</v>
      </c>
      <c r="O1" s="30" t="s">
        <v>15</v>
      </c>
      <c r="P1" s="30" t="s">
        <v>16</v>
      </c>
      <c r="Q1" s="30" t="s">
        <v>17</v>
      </c>
      <c r="R1" s="30" t="s">
        <v>18</v>
      </c>
      <c r="S1" s="30" t="s">
        <v>19</v>
      </c>
      <c r="T1" s="30" t="s">
        <v>20</v>
      </c>
      <c r="U1" s="30" t="s">
        <v>21</v>
      </c>
    </row>
    <row r="2" spans="1:21" ht="9" customHeight="1" x14ac:dyDescent="0.15">
      <c r="A2" s="29">
        <v>2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</row>
    <row r="3" spans="1:21" ht="9" customHeight="1" x14ac:dyDescent="0.15">
      <c r="A3" s="29">
        <v>3</v>
      </c>
      <c r="B3" s="4" t="s">
        <v>1</v>
      </c>
      <c r="C3" s="4" t="s">
        <v>1</v>
      </c>
      <c r="D3" s="4" t="s">
        <v>1</v>
      </c>
      <c r="E3" s="4" t="s">
        <v>1</v>
      </c>
      <c r="F3" s="4" t="s">
        <v>1</v>
      </c>
      <c r="G3" s="4" t="s">
        <v>1</v>
      </c>
      <c r="H3" s="4" t="s">
        <v>1</v>
      </c>
      <c r="I3" s="4" t="s">
        <v>1</v>
      </c>
      <c r="J3" s="4" t="s">
        <v>1</v>
      </c>
      <c r="K3" s="4" t="s">
        <v>1</v>
      </c>
      <c r="L3" s="4" t="s">
        <v>1</v>
      </c>
      <c r="M3" s="4" t="s">
        <v>1</v>
      </c>
      <c r="N3" s="4" t="s">
        <v>1</v>
      </c>
      <c r="O3" s="4" t="s">
        <v>1</v>
      </c>
      <c r="P3" s="4" t="s">
        <v>1</v>
      </c>
      <c r="Q3" s="4" t="s">
        <v>1</v>
      </c>
      <c r="R3" s="4" t="s">
        <v>1</v>
      </c>
      <c r="S3" s="4" t="s">
        <v>1</v>
      </c>
      <c r="T3" s="4" t="s">
        <v>1</v>
      </c>
      <c r="U3" s="4" t="s">
        <v>1</v>
      </c>
    </row>
  </sheetData>
  <phoneticPr fontId="1" type="noConversion"/>
  <conditionalFormatting sqref="A1:XFD1048576">
    <cfRule type="cellIs" dxfId="4" priority="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FE13-E93E-488C-9C8F-4E4982DFBAE7}">
  <dimension ref="A1:C2"/>
  <sheetViews>
    <sheetView zoomScale="250" zoomScaleNormal="250" workbookViewId="0">
      <pane ySplit="1" topLeftCell="A2" activePane="bottomLeft" state="frozen"/>
      <selection activeCell="C18" sqref="C18"/>
      <selection pane="bottomLeft" activeCell="B4" sqref="B4"/>
    </sheetView>
  </sheetViews>
  <sheetFormatPr defaultColWidth="9.109375" defaultRowHeight="14.4" x14ac:dyDescent="0.3"/>
  <cols>
    <col min="1" max="1" width="3.33203125" customWidth="1"/>
    <col min="2" max="2" width="3.77734375" bestFit="1" customWidth="1"/>
    <col min="3" max="3" width="6.77734375" bestFit="1" customWidth="1"/>
  </cols>
  <sheetData>
    <row r="1" spans="1:3" ht="29.25" customHeight="1" x14ac:dyDescent="0.3">
      <c r="A1" s="26">
        <v>1</v>
      </c>
      <c r="B1" s="27" t="s">
        <v>79</v>
      </c>
      <c r="C1" s="27" t="s">
        <v>80</v>
      </c>
    </row>
    <row r="2" spans="1:3" ht="10.8" customHeight="1" x14ac:dyDescent="0.3">
      <c r="A2" s="13">
        <v>2</v>
      </c>
      <c r="B2" s="28" t="s">
        <v>1</v>
      </c>
      <c r="C2" s="28" t="s">
        <v>1</v>
      </c>
    </row>
  </sheetData>
  <conditionalFormatting sqref="A1:A2">
    <cfRule type="cellIs" dxfId="3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52033-0BF0-4BCC-B911-A6BC1CA10036}">
  <dimension ref="A1:AU3"/>
  <sheetViews>
    <sheetView zoomScale="235" zoomScaleNormal="235" workbookViewId="0">
      <pane ySplit="1" topLeftCell="A2" activePane="bottomLeft" state="frozen"/>
      <selection pane="bottomLeft" activeCell="M7" sqref="M7"/>
    </sheetView>
  </sheetViews>
  <sheetFormatPr defaultColWidth="9.109375" defaultRowHeight="6.75" customHeight="1" x14ac:dyDescent="0.3"/>
  <cols>
    <col min="1" max="1" width="1.77734375" bestFit="1" customWidth="1"/>
    <col min="2" max="3" width="4.6640625" bestFit="1" customWidth="1"/>
    <col min="4" max="4" width="2.33203125" bestFit="1" customWidth="1"/>
    <col min="5" max="5" width="2.21875" bestFit="1" customWidth="1"/>
    <col min="6" max="6" width="2.33203125" bestFit="1" customWidth="1"/>
    <col min="7" max="7" width="2.21875" bestFit="1" customWidth="1"/>
    <col min="8" max="8" width="2.33203125" style="35" bestFit="1" customWidth="1"/>
    <col min="9" max="9" width="2.21875" style="35" bestFit="1" customWidth="1"/>
    <col min="10" max="10" width="2.33203125" style="35" bestFit="1" customWidth="1"/>
    <col min="11" max="11" width="2.21875" style="35" bestFit="1" customWidth="1"/>
    <col min="12" max="12" width="4.77734375" customWidth="1"/>
    <col min="13" max="13" width="20.88671875" bestFit="1" customWidth="1"/>
    <col min="14" max="14" width="2.33203125" style="31" bestFit="1" customWidth="1"/>
    <col min="15" max="15" width="2.21875" style="31" bestFit="1" customWidth="1"/>
    <col min="16" max="16" width="2.33203125" style="31" bestFit="1" customWidth="1"/>
    <col min="17" max="17" width="2.21875" style="32" bestFit="1" customWidth="1"/>
    <col min="18" max="18" width="2.33203125" style="64" bestFit="1" customWidth="1"/>
    <col min="19" max="19" width="2.21875" style="64" bestFit="1" customWidth="1"/>
    <col min="20" max="20" width="2.33203125" style="64" bestFit="1" customWidth="1"/>
    <col min="21" max="21" width="2.21875" style="64" bestFit="1" customWidth="1"/>
    <col min="22" max="22" width="2.33203125" style="64" bestFit="1" customWidth="1"/>
    <col min="23" max="23" width="2.21875" style="76" bestFit="1" customWidth="1"/>
    <col min="24" max="24" width="2.33203125" style="64" bestFit="1" customWidth="1"/>
    <col min="25" max="25" width="2.21875" style="76" bestFit="1" customWidth="1"/>
    <col min="26" max="26" width="2.33203125" style="35" bestFit="1" customWidth="1"/>
    <col min="27" max="27" width="2.21875" style="75" bestFit="1" customWidth="1"/>
    <col min="28" max="28" width="2.33203125" style="66" bestFit="1" customWidth="1"/>
    <col min="29" max="29" width="2.21875" style="72" bestFit="1" customWidth="1"/>
    <col min="30" max="30" width="2.33203125" style="35" bestFit="1" customWidth="1"/>
    <col min="31" max="31" width="2.21875" style="72" bestFit="1" customWidth="1"/>
    <col min="32" max="32" width="2.33203125" style="35" bestFit="1" customWidth="1"/>
    <col min="33" max="33" width="2.21875" style="72" bestFit="1" customWidth="1"/>
    <col min="34" max="34" width="2.33203125" style="35" bestFit="1" customWidth="1"/>
    <col min="35" max="35" width="2.21875" style="70" bestFit="1" customWidth="1"/>
    <col min="36" max="36" width="2.33203125" bestFit="1" customWidth="1"/>
    <col min="37" max="37" width="2.21875" bestFit="1" customWidth="1"/>
    <col min="38" max="38" width="2.33203125" bestFit="1" customWidth="1"/>
    <col min="39" max="39" width="2.21875" bestFit="1" customWidth="1"/>
    <col min="40" max="40" width="2.33203125" bestFit="1" customWidth="1"/>
    <col min="41" max="41" width="2.21875" style="70" bestFit="1" customWidth="1"/>
    <col min="42" max="42" width="2.33203125" bestFit="1" customWidth="1"/>
    <col min="43" max="43" width="2.21875" style="78" bestFit="1" customWidth="1"/>
    <col min="44" max="44" width="2.33203125" bestFit="1" customWidth="1"/>
    <col min="45" max="45" width="2.21875" style="78" bestFit="1" customWidth="1"/>
    <col min="46" max="46" width="2.33203125" bestFit="1" customWidth="1"/>
    <col min="47" max="47" width="2.21875" style="78" bestFit="1" customWidth="1"/>
  </cols>
  <sheetData>
    <row r="1" spans="1:47" ht="45.75" customHeight="1" x14ac:dyDescent="0.3">
      <c r="A1" s="37" t="s">
        <v>76</v>
      </c>
      <c r="B1" s="22" t="s">
        <v>34</v>
      </c>
      <c r="C1" s="25" t="s">
        <v>34</v>
      </c>
      <c r="D1" s="22" t="s">
        <v>33</v>
      </c>
      <c r="E1" s="22" t="s">
        <v>77</v>
      </c>
      <c r="F1" s="22" t="s">
        <v>33</v>
      </c>
      <c r="G1" s="22" t="s">
        <v>77</v>
      </c>
      <c r="H1" s="38" t="s">
        <v>33</v>
      </c>
      <c r="I1" s="38" t="s">
        <v>77</v>
      </c>
      <c r="J1" s="38" t="s">
        <v>33</v>
      </c>
      <c r="K1" s="38" t="s">
        <v>77</v>
      </c>
      <c r="L1" s="25" t="s">
        <v>33</v>
      </c>
      <c r="M1" s="22" t="s">
        <v>77</v>
      </c>
      <c r="N1" s="25" t="s">
        <v>33</v>
      </c>
      <c r="O1" s="25" t="s">
        <v>77</v>
      </c>
      <c r="P1" s="25" t="s">
        <v>33</v>
      </c>
      <c r="Q1" s="22" t="s">
        <v>77</v>
      </c>
      <c r="R1" s="38" t="s">
        <v>33</v>
      </c>
      <c r="S1" s="38" t="s">
        <v>77</v>
      </c>
      <c r="T1" s="38" t="s">
        <v>33</v>
      </c>
      <c r="U1" s="38" t="s">
        <v>77</v>
      </c>
      <c r="V1" s="38" t="s">
        <v>33</v>
      </c>
      <c r="W1" s="73" t="s">
        <v>77</v>
      </c>
      <c r="X1" s="38" t="s">
        <v>33</v>
      </c>
      <c r="Y1" s="73" t="s">
        <v>77</v>
      </c>
      <c r="Z1" s="38" t="s">
        <v>33</v>
      </c>
      <c r="AA1" s="73" t="s">
        <v>77</v>
      </c>
      <c r="AB1" s="22" t="s">
        <v>33</v>
      </c>
      <c r="AC1" s="71" t="s">
        <v>77</v>
      </c>
      <c r="AD1" s="38" t="s">
        <v>33</v>
      </c>
      <c r="AE1" s="71" t="s">
        <v>77</v>
      </c>
      <c r="AF1" s="38" t="s">
        <v>33</v>
      </c>
      <c r="AG1" s="71" t="s">
        <v>77</v>
      </c>
      <c r="AH1" s="38" t="s">
        <v>33</v>
      </c>
      <c r="AI1" s="68" t="s">
        <v>77</v>
      </c>
      <c r="AJ1" s="22" t="s">
        <v>33</v>
      </c>
      <c r="AK1" s="25" t="s">
        <v>77</v>
      </c>
      <c r="AL1" s="22" t="s">
        <v>33</v>
      </c>
      <c r="AM1" s="25" t="s">
        <v>77</v>
      </c>
      <c r="AN1" s="22" t="s">
        <v>33</v>
      </c>
      <c r="AO1" s="68" t="s">
        <v>77</v>
      </c>
      <c r="AP1" s="25" t="s">
        <v>33</v>
      </c>
      <c r="AQ1" s="77" t="s">
        <v>77</v>
      </c>
      <c r="AR1" s="25" t="s">
        <v>33</v>
      </c>
      <c r="AS1" s="77" t="s">
        <v>77</v>
      </c>
      <c r="AT1" s="25" t="s">
        <v>33</v>
      </c>
      <c r="AU1" s="77" t="s">
        <v>77</v>
      </c>
    </row>
    <row r="2" spans="1:47" s="31" customFormat="1" ht="6.6" customHeight="1" x14ac:dyDescent="0.3">
      <c r="A2" s="53">
        <v>2</v>
      </c>
      <c r="B2" s="24" t="s">
        <v>119</v>
      </c>
      <c r="C2" s="19" t="s">
        <v>84</v>
      </c>
      <c r="D2" s="21" t="s">
        <v>1</v>
      </c>
      <c r="E2" s="23" t="s">
        <v>1</v>
      </c>
      <c r="F2" s="21" t="s">
        <v>1</v>
      </c>
      <c r="G2" s="23" t="s">
        <v>1</v>
      </c>
      <c r="H2" s="39" t="s">
        <v>1</v>
      </c>
      <c r="I2" s="40" t="s">
        <v>1</v>
      </c>
      <c r="J2" s="39" t="s">
        <v>1</v>
      </c>
      <c r="K2" s="40" t="s">
        <v>1</v>
      </c>
      <c r="L2" s="33" t="s">
        <v>88</v>
      </c>
      <c r="M2" s="55" t="s">
        <v>120</v>
      </c>
      <c r="N2" s="33" t="s">
        <v>1</v>
      </c>
      <c r="O2" s="67" t="s">
        <v>1</v>
      </c>
      <c r="P2" s="54" t="s">
        <v>1</v>
      </c>
      <c r="Q2" s="56" t="s">
        <v>1</v>
      </c>
      <c r="R2" s="54" t="s">
        <v>1</v>
      </c>
      <c r="S2" s="56" t="s">
        <v>1</v>
      </c>
      <c r="T2" s="54" t="s">
        <v>1</v>
      </c>
      <c r="U2" s="56" t="s">
        <v>1</v>
      </c>
      <c r="V2" s="54" t="s">
        <v>1</v>
      </c>
      <c r="W2" s="74" t="s">
        <v>1</v>
      </c>
      <c r="X2" s="54" t="s">
        <v>1</v>
      </c>
      <c r="Y2" s="74" t="s">
        <v>1</v>
      </c>
      <c r="Z2" s="54" t="s">
        <v>1</v>
      </c>
      <c r="AA2" s="74" t="s">
        <v>1</v>
      </c>
      <c r="AB2" s="65" t="s">
        <v>1</v>
      </c>
      <c r="AC2" s="69" t="s">
        <v>1</v>
      </c>
      <c r="AD2" s="54" t="s">
        <v>1</v>
      </c>
      <c r="AE2" s="69" t="s">
        <v>1</v>
      </c>
      <c r="AF2" s="54" t="s">
        <v>1</v>
      </c>
      <c r="AG2" s="69" t="s">
        <v>1</v>
      </c>
      <c r="AH2" s="54" t="s">
        <v>1</v>
      </c>
      <c r="AI2" s="69" t="s">
        <v>1</v>
      </c>
      <c r="AJ2" s="54" t="s">
        <v>1</v>
      </c>
      <c r="AK2" s="67" t="s">
        <v>1</v>
      </c>
      <c r="AL2" s="54" t="s">
        <v>1</v>
      </c>
      <c r="AM2" s="67" t="s">
        <v>1</v>
      </c>
      <c r="AN2" s="54" t="s">
        <v>1</v>
      </c>
      <c r="AO2" s="69" t="s">
        <v>1</v>
      </c>
      <c r="AP2" s="33" t="s">
        <v>1</v>
      </c>
      <c r="AQ2" s="74" t="s">
        <v>1</v>
      </c>
      <c r="AR2" s="33" t="s">
        <v>1</v>
      </c>
      <c r="AS2" s="74" t="s">
        <v>1</v>
      </c>
      <c r="AT2" s="33" t="s">
        <v>1</v>
      </c>
      <c r="AU2" s="74" t="s">
        <v>1</v>
      </c>
    </row>
    <row r="3" spans="1:47" ht="6.75" customHeight="1" x14ac:dyDescent="0.3">
      <c r="A3" s="53">
        <v>3</v>
      </c>
      <c r="B3" s="24" t="s">
        <v>121</v>
      </c>
      <c r="C3" s="19" t="s">
        <v>105</v>
      </c>
      <c r="D3" s="21" t="s">
        <v>1</v>
      </c>
      <c r="E3" s="23" t="s">
        <v>1</v>
      </c>
      <c r="F3" s="21" t="s">
        <v>1</v>
      </c>
      <c r="G3" s="23" t="s">
        <v>1</v>
      </c>
      <c r="H3" s="39" t="s">
        <v>1</v>
      </c>
      <c r="I3" s="40" t="s">
        <v>1</v>
      </c>
      <c r="J3" s="39" t="s">
        <v>1</v>
      </c>
      <c r="K3" s="40" t="s">
        <v>1</v>
      </c>
      <c r="L3" s="33" t="s">
        <v>88</v>
      </c>
      <c r="M3" s="36" t="s">
        <v>122</v>
      </c>
      <c r="N3" s="33" t="s">
        <v>1</v>
      </c>
      <c r="O3" s="67" t="s">
        <v>1</v>
      </c>
      <c r="P3" s="54" t="s">
        <v>1</v>
      </c>
      <c r="Q3" s="56" t="s">
        <v>1</v>
      </c>
      <c r="R3" s="54" t="s">
        <v>1</v>
      </c>
      <c r="S3" s="56" t="s">
        <v>1</v>
      </c>
      <c r="T3" s="54" t="s">
        <v>1</v>
      </c>
      <c r="U3" s="56" t="s">
        <v>1</v>
      </c>
      <c r="V3" s="54" t="s">
        <v>1</v>
      </c>
      <c r="W3" s="74" t="s">
        <v>1</v>
      </c>
      <c r="X3" s="54" t="s">
        <v>1</v>
      </c>
      <c r="Y3" s="74" t="s">
        <v>1</v>
      </c>
      <c r="Z3" s="54" t="s">
        <v>1</v>
      </c>
      <c r="AA3" s="74" t="s">
        <v>1</v>
      </c>
      <c r="AB3" s="65" t="s">
        <v>1</v>
      </c>
      <c r="AC3" s="69" t="s">
        <v>1</v>
      </c>
      <c r="AD3" s="54" t="s">
        <v>1</v>
      </c>
      <c r="AE3" s="69" t="s">
        <v>1</v>
      </c>
      <c r="AF3" s="54" t="s">
        <v>1</v>
      </c>
      <c r="AG3" s="69" t="s">
        <v>1</v>
      </c>
      <c r="AH3" s="54" t="s">
        <v>1</v>
      </c>
      <c r="AI3" s="69" t="s">
        <v>1</v>
      </c>
      <c r="AJ3" s="54" t="s">
        <v>1</v>
      </c>
      <c r="AK3" s="67" t="s">
        <v>1</v>
      </c>
      <c r="AL3" s="54" t="s">
        <v>1</v>
      </c>
      <c r="AM3" s="67" t="s">
        <v>1</v>
      </c>
      <c r="AN3" s="54" t="s">
        <v>1</v>
      </c>
      <c r="AO3" s="69" t="s">
        <v>1</v>
      </c>
      <c r="AP3" s="33" t="s">
        <v>1</v>
      </c>
      <c r="AQ3" s="74" t="s">
        <v>1</v>
      </c>
      <c r="AR3" s="33" t="s">
        <v>1</v>
      </c>
      <c r="AS3" s="74" t="s">
        <v>1</v>
      </c>
      <c r="AT3" s="33" t="s">
        <v>1</v>
      </c>
      <c r="AU3" s="74" t="s">
        <v>1</v>
      </c>
    </row>
  </sheetData>
  <phoneticPr fontId="1" type="noConversion"/>
  <conditionalFormatting sqref="A1:B1048576">
    <cfRule type="cellIs" dxfId="2" priority="34" operator="equal">
      <formula>"null"</formula>
    </cfRule>
  </conditionalFormatting>
  <conditionalFormatting sqref="B1:B3">
    <cfRule type="duplicateValues" dxfId="1" priority="93"/>
  </conditionalFormatting>
  <conditionalFormatting sqref="D1:XFD1048576">
    <cfRule type="cellIs" dxfId="0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2025-09-23T13:20:41Z</dcterms:modified>
</cp:coreProperties>
</file>