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BNT_Normas\ABNT\Onto_Projeto_Ambientes\"/>
    </mc:Choice>
  </mc:AlternateContent>
  <xr:revisionPtr revIDLastSave="0" documentId="13_ncr:1_{67A0144C-6BDA-4500-B9CE-43105CD4355C}" xr6:coauthVersionLast="47" xr6:coauthVersionMax="47" xr10:uidLastSave="{00000000-0000-0000-0000-000000000000}"/>
  <bookViews>
    <workbookView xWindow="-120" yWindow="-120" windowWidth="29040" windowHeight="15990" activeTab="1" xr2:uid="{6AA21774-678E-47D1-B8DD-6444A2CEB00E}"/>
  </bookViews>
  <sheets>
    <sheet name="Projeto" sheetId="1" r:id="rId1"/>
    <sheet name="FatosIn" sheetId="28" r:id="rId2"/>
    <sheet name="FatosInTT" sheetId="29" r:id="rId3"/>
  </sheets>
  <definedNames>
    <definedName name="_xlnm._FilterDatabase" localSheetId="1" hidden="1">FatosIn!$E$1:$E$7</definedName>
    <definedName name="_xlnm._FilterDatabase" localSheetId="2" hidden="1">FatosInTT!$E$1:$E$44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31" i="28" l="1"/>
  <c r="S57" i="28"/>
  <c r="W57" i="28"/>
  <c r="W9" i="28"/>
  <c r="W34" i="28"/>
  <c r="S34" i="28"/>
  <c r="S33" i="28"/>
  <c r="S35" i="28"/>
  <c r="S36" i="28"/>
  <c r="S37" i="28"/>
  <c r="S38" i="28"/>
  <c r="S39" i="28"/>
  <c r="S40" i="28"/>
  <c r="S41" i="28"/>
  <c r="S42" i="28"/>
  <c r="S43" i="28"/>
  <c r="S44" i="28"/>
  <c r="S45" i="28"/>
  <c r="S46" i="28"/>
  <c r="S47" i="28"/>
  <c r="S48" i="28"/>
  <c r="S49" i="28"/>
  <c r="S50" i="28"/>
  <c r="S51" i="28"/>
  <c r="S52" i="28"/>
  <c r="S53" i="28"/>
  <c r="S54" i="28"/>
  <c r="S55" i="28"/>
  <c r="S56" i="28"/>
  <c r="S32" i="28"/>
  <c r="W33" i="28"/>
  <c r="W35" i="28"/>
  <c r="W36" i="28"/>
  <c r="W37" i="28"/>
  <c r="W38" i="28"/>
  <c r="W39" i="28"/>
  <c r="W40" i="28"/>
  <c r="W41" i="28"/>
  <c r="W42" i="28"/>
  <c r="W43" i="28"/>
  <c r="W44" i="28"/>
  <c r="W45" i="28"/>
  <c r="W46" i="28"/>
  <c r="W47" i="28"/>
  <c r="W48" i="28"/>
  <c r="W49" i="28"/>
  <c r="W50" i="28"/>
  <c r="W51" i="28"/>
  <c r="W52" i="28"/>
  <c r="W53" i="28"/>
  <c r="W54" i="28"/>
  <c r="W55" i="28"/>
  <c r="W56" i="28"/>
  <c r="W32" i="28"/>
  <c r="W6" i="28"/>
  <c r="W10" i="28"/>
  <c r="W8" i="28"/>
  <c r="W7" i="28"/>
  <c r="W30" i="28" l="1"/>
  <c r="W29" i="28"/>
  <c r="W28" i="28"/>
  <c r="W27" i="28"/>
  <c r="W26" i="28"/>
  <c r="W25" i="28"/>
  <c r="W24" i="28"/>
  <c r="W23" i="28"/>
  <c r="W22" i="28"/>
  <c r="W21" i="28"/>
  <c r="W20" i="28"/>
  <c r="W19" i="28"/>
  <c r="W18" i="28"/>
  <c r="W17" i="28"/>
  <c r="W16" i="28"/>
  <c r="W15" i="28"/>
  <c r="W14" i="28"/>
  <c r="W13" i="28"/>
  <c r="W12" i="28"/>
  <c r="W11" i="28"/>
  <c r="W56" i="29"/>
  <c r="S56" i="29"/>
  <c r="W55" i="29"/>
  <c r="S55" i="29"/>
  <c r="W54" i="29"/>
  <c r="S54" i="29"/>
  <c r="W53" i="29"/>
  <c r="S53" i="29"/>
  <c r="W52" i="29"/>
  <c r="S52" i="29"/>
  <c r="W51" i="29"/>
  <c r="S51" i="29"/>
  <c r="W50" i="29"/>
  <c r="S50" i="29"/>
  <c r="W49" i="29"/>
  <c r="S49" i="29"/>
  <c r="W48" i="29"/>
  <c r="S48" i="29"/>
  <c r="W47" i="29"/>
  <c r="S47" i="29"/>
  <c r="W46" i="29"/>
  <c r="S46" i="29"/>
  <c r="W45" i="29"/>
  <c r="S45" i="29"/>
  <c r="W44" i="29"/>
  <c r="S44" i="29"/>
  <c r="W43" i="29"/>
  <c r="S43" i="29"/>
  <c r="W42" i="29"/>
  <c r="S42" i="29"/>
  <c r="W41" i="29"/>
  <c r="S41" i="29"/>
  <c r="W40" i="29"/>
  <c r="S40" i="29"/>
  <c r="W39" i="29"/>
  <c r="S39" i="29"/>
  <c r="W38" i="29"/>
  <c r="S38" i="29"/>
  <c r="W37" i="29"/>
  <c r="S37" i="29"/>
  <c r="W36" i="29"/>
  <c r="S36" i="29"/>
  <c r="W35" i="29"/>
  <c r="S35" i="29"/>
  <c r="W34" i="29"/>
  <c r="W33" i="29"/>
  <c r="W32" i="29"/>
  <c r="W31" i="29"/>
  <c r="W30" i="29"/>
  <c r="W29" i="29"/>
  <c r="W28" i="29"/>
  <c r="W27" i="29"/>
  <c r="W26" i="29"/>
  <c r="W25" i="29"/>
  <c r="W24" i="29"/>
  <c r="W23" i="29"/>
  <c r="W22" i="29"/>
  <c r="W21" i="29"/>
  <c r="W20" i="29"/>
  <c r="W19" i="29"/>
  <c r="W18" i="29"/>
  <c r="W17" i="29"/>
  <c r="W16" i="29"/>
  <c r="W15" i="29"/>
  <c r="W14" i="29"/>
  <c r="W13" i="29"/>
  <c r="W12" i="29"/>
  <c r="W11" i="29"/>
  <c r="W10" i="29"/>
  <c r="W9" i="29"/>
  <c r="W8" i="29"/>
  <c r="W7" i="29"/>
  <c r="W6" i="29"/>
  <c r="W5" i="29"/>
  <c r="W4" i="29"/>
  <c r="W3" i="29"/>
  <c r="W2" i="29"/>
  <c r="W4" i="28" l="1"/>
  <c r="W2" i="28"/>
  <c r="W5" i="28" l="1"/>
  <c r="W3" i="28"/>
  <c r="B17" i="1" l="1"/>
  <c r="B6" i="1" l="1"/>
  <c r="B5" i="1"/>
</calcChain>
</file>

<file path=xl/sharedStrings.xml><?xml version="1.0" encoding="utf-8"?>
<sst xmlns="http://schemas.openxmlformats.org/spreadsheetml/2006/main" count="2339" uniqueCount="198">
  <si>
    <t>Escopo</t>
  </si>
  <si>
    <t>Edição</t>
  </si>
  <si>
    <t>ISBN</t>
  </si>
  <si>
    <t>Valor</t>
  </si>
  <si>
    <t>Chave</t>
  </si>
  <si>
    <t>PrefixoOntologia</t>
  </si>
  <si>
    <t>TemaOntologia</t>
  </si>
  <si>
    <t>URI</t>
  </si>
  <si>
    <t>https://jlmenegotto.wixsite.com/jlmenegotto-bim#</t>
  </si>
  <si>
    <t>Autor</t>
  </si>
  <si>
    <t>RaizProp</t>
  </si>
  <si>
    <t>RaizClass</t>
  </si>
  <si>
    <t>RaizData</t>
  </si>
  <si>
    <t>null</t>
  </si>
  <si>
    <t>Observações</t>
  </si>
  <si>
    <t>Referência.Norma_1</t>
  </si>
  <si>
    <t>Referência.Norma_2</t>
  </si>
  <si>
    <t>Referência.Norma_3</t>
  </si>
  <si>
    <t>Numero.Norma</t>
  </si>
  <si>
    <t>José Luis Menegotto - Escola Politécnica da UFRJ</t>
  </si>
  <si>
    <t>Data.Hora</t>
  </si>
  <si>
    <t>Indivíduo</t>
  </si>
  <si>
    <t>Classe</t>
  </si>
  <si>
    <t>Fato</t>
  </si>
  <si>
    <t>BIM.</t>
  </si>
  <si>
    <t>-</t>
  </si>
  <si>
    <t>Advertência_1</t>
  </si>
  <si>
    <t>descrição</t>
  </si>
  <si>
    <t>OST_Areas</t>
  </si>
  <si>
    <t>OST_Rooms</t>
  </si>
  <si>
    <t>ifcZone</t>
  </si>
  <si>
    <t>espa:</t>
  </si>
  <si>
    <t>Distribuição espacial do projeto</t>
  </si>
  <si>
    <t>Distribuição.espacial.do.projeto</t>
  </si>
  <si>
    <t>nome</t>
  </si>
  <si>
    <t>código</t>
  </si>
  <si>
    <t>tema</t>
  </si>
  <si>
    <t>"A101"</t>
  </si>
  <si>
    <t>"A102"</t>
  </si>
  <si>
    <t>"A103"</t>
  </si>
  <si>
    <t>"A104"</t>
  </si>
  <si>
    <t>"A105"</t>
  </si>
  <si>
    <t>"A106"</t>
  </si>
  <si>
    <t>"A107"</t>
  </si>
  <si>
    <t>"A108"</t>
  </si>
  <si>
    <t>"A109"</t>
  </si>
  <si>
    <t>"A110"</t>
  </si>
  <si>
    <t>"E101"</t>
  </si>
  <si>
    <t>"E102"</t>
  </si>
  <si>
    <t>Apartamento</t>
  </si>
  <si>
    <t>é.dentro.de</t>
  </si>
  <si>
    <t>Hall</t>
  </si>
  <si>
    <t>Sala</t>
  </si>
  <si>
    <t>Quarto</t>
  </si>
  <si>
    <t>Cozinha</t>
  </si>
  <si>
    <t>WC</t>
  </si>
  <si>
    <t>Banheiro</t>
  </si>
  <si>
    <t>Estacionamento.01</t>
  </si>
  <si>
    <t>Estacionamento.02</t>
  </si>
  <si>
    <t>é.categoria</t>
  </si>
  <si>
    <t>"Habitação"</t>
  </si>
  <si>
    <t>Pavimento</t>
  </si>
  <si>
    <t>Andar.01</t>
  </si>
  <si>
    <t>"A2101"</t>
  </si>
  <si>
    <t>"A2102"</t>
  </si>
  <si>
    <t>"A2103"</t>
  </si>
  <si>
    <t>"A2104"</t>
  </si>
  <si>
    <t>"A2105"</t>
  </si>
  <si>
    <t>"A2106"</t>
  </si>
  <si>
    <t>"A2107"</t>
  </si>
  <si>
    <t>"A2108"</t>
  </si>
  <si>
    <t>"A2109"</t>
  </si>
  <si>
    <t>"A2110"</t>
  </si>
  <si>
    <t>ifcSpace</t>
  </si>
  <si>
    <t>Estacionamento.Ext</t>
  </si>
  <si>
    <t>Hall.A01</t>
  </si>
  <si>
    <t>Sala.A01</t>
  </si>
  <si>
    <t>Quarto.A01</t>
  </si>
  <si>
    <t>Quarto.A02</t>
  </si>
  <si>
    <t>Quarto.A03</t>
  </si>
  <si>
    <t>Quarto.A04</t>
  </si>
  <si>
    <t>Cozinha.A01</t>
  </si>
  <si>
    <t>Banheiro.A01</t>
  </si>
  <si>
    <t>Banheiro.A02</t>
  </si>
  <si>
    <t>Banheiro.A03</t>
  </si>
  <si>
    <t>Hall.B01</t>
  </si>
  <si>
    <t>Sala.B01</t>
  </si>
  <si>
    <t>Quarto.B01</t>
  </si>
  <si>
    <t>Quarto.B02</t>
  </si>
  <si>
    <t>Quarto.B03</t>
  </si>
  <si>
    <t>Quarto.B04</t>
  </si>
  <si>
    <t>Cozinha.B01</t>
  </si>
  <si>
    <t>Banheiro.B01</t>
  </si>
  <si>
    <t>Banheiro.B02</t>
  </si>
  <si>
    <t>Banheiro.B03</t>
  </si>
  <si>
    <t>"Pavto.01"</t>
  </si>
  <si>
    <t>"1° Pavimento"</t>
  </si>
  <si>
    <t>"APTO.A"</t>
  </si>
  <si>
    <t>"APTO.B"</t>
  </si>
  <si>
    <t>"Apartamento A"</t>
  </si>
  <si>
    <t>"Apartamento B"</t>
  </si>
  <si>
    <t>Apto.A100</t>
  </si>
  <si>
    <t>Apto.B100</t>
  </si>
  <si>
    <t>Bloco.A</t>
  </si>
  <si>
    <t>Bloco</t>
  </si>
  <si>
    <t>"Bloco.A"</t>
  </si>
  <si>
    <t>"Bloco A"</t>
  </si>
  <si>
    <t>Nucleo.Elev</t>
  </si>
  <si>
    <t>Elevadores2</t>
  </si>
  <si>
    <t>"Elevadores Sociais"</t>
  </si>
  <si>
    <t>"Circulação Vertical"</t>
  </si>
  <si>
    <t>"Eleva.01"</t>
  </si>
  <si>
    <t>Revit.Room</t>
  </si>
  <si>
    <t>Revit.Area</t>
  </si>
  <si>
    <t>Ifc.Zone</t>
  </si>
  <si>
    <t>Ifc.Space</t>
  </si>
  <si>
    <t>área</t>
  </si>
  <si>
    <t>tem.ID</t>
  </si>
  <si>
    <t>Room.3021203</t>
  </si>
  <si>
    <t>Room.3021204</t>
  </si>
  <si>
    <t>Room.3021205</t>
  </si>
  <si>
    <t>Room.3021206</t>
  </si>
  <si>
    <t>Room.3021207</t>
  </si>
  <si>
    <t>Room.3021208</t>
  </si>
  <si>
    <t>Room.3021209</t>
  </si>
  <si>
    <t>Room.3021210</t>
  </si>
  <si>
    <t>Room.3021211</t>
  </si>
  <si>
    <t>Room.3021212</t>
  </si>
  <si>
    <t>Room.3021213</t>
  </si>
  <si>
    <t>Room.3021214</t>
  </si>
  <si>
    <t>Room.3021215</t>
  </si>
  <si>
    <t>Room.3021216</t>
  </si>
  <si>
    <t>Room.3021217</t>
  </si>
  <si>
    <t>Room.3021218</t>
  </si>
  <si>
    <t>Room.3021219</t>
  </si>
  <si>
    <t>Room.3021220</t>
  </si>
  <si>
    <t>Room.3021221</t>
  </si>
  <si>
    <t>Room.3021222</t>
  </si>
  <si>
    <t>Room.3021223</t>
  </si>
  <si>
    <t>Room.3021224</t>
  </si>
  <si>
    <t>Area.3021225</t>
  </si>
  <si>
    <t>Area.3021226</t>
  </si>
  <si>
    <t>Funcional</t>
  </si>
  <si>
    <t>Prédio</t>
  </si>
  <si>
    <t>Fato
11</t>
  </si>
  <si>
    <t>Fato
21</t>
  </si>
  <si>
    <t>Predio_P000000A1</t>
  </si>
  <si>
    <t>Espacial</t>
  </si>
  <si>
    <t>"R101"</t>
  </si>
  <si>
    <t>"R102"</t>
  </si>
  <si>
    <t>"R103"</t>
  </si>
  <si>
    <t>"R104"</t>
  </si>
  <si>
    <t>"R105"</t>
  </si>
  <si>
    <t>"R106"</t>
  </si>
  <si>
    <t>"R107"</t>
  </si>
  <si>
    <t>"R108"</t>
  </si>
  <si>
    <t>"R109"</t>
  </si>
  <si>
    <t>"R110"</t>
  </si>
  <si>
    <t>"R2101"</t>
  </si>
  <si>
    <t>"R2102"</t>
  </si>
  <si>
    <t>"R2103"</t>
  </si>
  <si>
    <t>"R2104"</t>
  </si>
  <si>
    <t>"R2105"</t>
  </si>
  <si>
    <t>"R2106"</t>
  </si>
  <si>
    <t>"R2107"</t>
  </si>
  <si>
    <t>"R2108"</t>
  </si>
  <si>
    <t>"R2109"</t>
  </si>
  <si>
    <t>"R2110"</t>
  </si>
  <si>
    <t>Room.ID.400200</t>
  </si>
  <si>
    <t>Room.ID.400201</t>
  </si>
  <si>
    <t>Room.ID.400202</t>
  </si>
  <si>
    <t>Room.ID.400203</t>
  </si>
  <si>
    <t>Room.ID.400204</t>
  </si>
  <si>
    <t>Room.ID.400205</t>
  </si>
  <si>
    <t>Room.ID.400206</t>
  </si>
  <si>
    <t>Room.ID.400207</t>
  </si>
  <si>
    <t>Room.ID.400208</t>
  </si>
  <si>
    <t>Room.ID.400209</t>
  </si>
  <si>
    <t>Room.ID.400210</t>
  </si>
  <si>
    <t>Room.ID.400211</t>
  </si>
  <si>
    <t>Room.ID.400212</t>
  </si>
  <si>
    <t>Room.ID.400213</t>
  </si>
  <si>
    <t>Room.ID.400214</t>
  </si>
  <si>
    <t>Room.ID.400215</t>
  </si>
  <si>
    <t>Room.ID.400216</t>
  </si>
  <si>
    <t>Room.ID.400217</t>
  </si>
  <si>
    <t>Room.ID.400218</t>
  </si>
  <si>
    <t>Room.ID.400219</t>
  </si>
  <si>
    <t>Area.ID.300100</t>
  </si>
  <si>
    <t>Area.ID.300101</t>
  </si>
  <si>
    <t>Area.ID.300102</t>
  </si>
  <si>
    <t>Area.ID.300103</t>
  </si>
  <si>
    <t>Area.ID.300104</t>
  </si>
  <si>
    <t>"Bl.A"</t>
  </si>
  <si>
    <t>Shaft</t>
  </si>
  <si>
    <t>Descida.01</t>
  </si>
  <si>
    <t>Room.ID.400220</t>
  </si>
  <si>
    <t>"S001"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</si>
</sst>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6"/>
      <color theme="1"/>
      <name val="Arial Nova Cond"/>
      <family val="2"/>
    </font>
    <font>
      <sz val="8"/>
      <name val="Calibri"/>
      <family val="2"/>
      <scheme val="minor"/>
    </font>
    <font>
      <sz val="8"/>
      <color theme="1"/>
      <name val="Arial Nova Cond"/>
      <family val="2"/>
    </font>
    <font>
      <b/>
      <sz val="6"/>
      <color theme="1"/>
      <name val="Arial Nova Cond"/>
      <family val="2"/>
    </font>
    <font>
      <sz val="6"/>
      <color theme="1"/>
      <name val="Arial Nova Cond"/>
      <family val="2"/>
    </font>
    <font>
      <b/>
      <sz val="6"/>
      <color rgb="FF000000"/>
      <name val="Arial Nova Cond"/>
      <family val="2"/>
    </font>
    <font>
      <sz val="6"/>
      <color rgb="FF000000"/>
      <name val="Arial Nova Cond"/>
      <family val="2"/>
    </font>
    <font>
      <sz val="6"/>
      <name val="Arial Nova Cond"/>
      <family val="2"/>
    </font>
    <font>
      <i/>
      <sz val="6"/>
      <name val="Arial Nova Cond"/>
      <family val="2"/>
    </font>
    <font>
      <b/>
      <i/>
      <sz val="6"/>
      <color theme="1"/>
      <name val="Arial Nova Cond"/>
      <family val="2"/>
    </font>
  </fonts>
  <fills count="11">
    <fill>
      <patternFill patternType="none"/>
    </fill>
    <fill>
      <patternFill patternType="gray125"/>
    </fill>
    <fill>
      <patternFill patternType="solid">
        <fgColor rgb="FFAEAAAA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2" borderId="1" xfId="0" applyFont="1" applyFill="1" applyBorder="1" applyAlignment="1">
      <alignment vertical="center"/>
    </xf>
    <xf numFmtId="0" fontId="7" fillId="3" borderId="1" xfId="0" applyFont="1" applyFill="1" applyBorder="1" applyAlignment="1">
      <alignment vertical="center"/>
    </xf>
    <xf numFmtId="0" fontId="5" fillId="0" borderId="1" xfId="0" applyFont="1" applyBorder="1" applyAlignment="1">
      <alignment vertical="center"/>
    </xf>
    <xf numFmtId="0" fontId="4" fillId="7" borderId="1" xfId="0" applyFont="1" applyFill="1" applyBorder="1" applyAlignment="1">
      <alignment horizontal="left" vertical="center"/>
    </xf>
    <xf numFmtId="0" fontId="5" fillId="8" borderId="1" xfId="0" applyFont="1" applyFill="1" applyBorder="1" applyAlignment="1">
      <alignment vertical="center"/>
    </xf>
    <xf numFmtId="0" fontId="8" fillId="5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vertical="center"/>
    </xf>
    <xf numFmtId="0" fontId="1" fillId="6" borderId="1" xfId="0" applyFont="1" applyFill="1" applyBorder="1" applyAlignment="1">
      <alignment vertical="center"/>
    </xf>
    <xf numFmtId="22" fontId="1" fillId="0" borderId="1" xfId="0" applyNumberFormat="1" applyFont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1" fillId="7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left" vertical="center"/>
    </xf>
    <xf numFmtId="0" fontId="8" fillId="9" borderId="1" xfId="0" applyFont="1" applyFill="1" applyBorder="1" applyAlignment="1">
      <alignment vertical="center"/>
    </xf>
    <xf numFmtId="0" fontId="8" fillId="9" borderId="1" xfId="0" applyFont="1" applyFill="1" applyBorder="1" applyAlignment="1">
      <alignment horizontal="left" vertical="center"/>
    </xf>
    <xf numFmtId="0" fontId="8" fillId="9" borderId="1" xfId="0" applyFont="1" applyFill="1" applyBorder="1" applyAlignment="1">
      <alignment vertical="center" wrapText="1"/>
    </xf>
    <xf numFmtId="0" fontId="9" fillId="10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vertical="center"/>
    </xf>
    <xf numFmtId="0" fontId="4" fillId="7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vertical="center"/>
    </xf>
    <xf numFmtId="0" fontId="8" fillId="8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 wrapText="1"/>
    </xf>
    <xf numFmtId="0" fontId="8" fillId="9" borderId="1" xfId="0" applyFont="1" applyFill="1" applyBorder="1" applyAlignment="1">
      <alignment horizontal="center" vertical="center"/>
    </xf>
  </cellXfs>
  <cellStyles count="1">
    <cellStyle name="Normal" xfId="0" builtinId="0"/>
  </cellStyles>
  <dxfs count="79"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theme="0"/>
      </font>
    </dxf>
  </dxfs>
  <tableStyles count="0" defaultTableStyle="TableStyleMedium2" defaultPivotStyle="PivotStyleLight16"/>
  <colors>
    <mruColors>
      <color rgb="FFFFCC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70C5E-084A-4E8A-943C-C001891657D7}">
  <dimension ref="A1:B19"/>
  <sheetViews>
    <sheetView zoomScale="190" zoomScaleNormal="190" workbookViewId="0">
      <selection activeCell="B23" sqref="B23"/>
    </sheetView>
  </sheetViews>
  <sheetFormatPr baseColWidth="10" defaultColWidth="56.5703125" defaultRowHeight="9.75" customHeight="1" x14ac:dyDescent="0.25"/>
  <cols>
    <col min="1" max="1" width="11.42578125" style="1" bestFit="1" customWidth="1"/>
    <col min="2" max="2" width="26.7109375" style="1" bestFit="1" customWidth="1"/>
    <col min="3" max="16384" width="56.5703125" style="1"/>
  </cols>
  <sheetData>
    <row r="1" spans="1:2" ht="12.6" customHeight="1" x14ac:dyDescent="0.25">
      <c r="A1" s="3" t="s">
        <v>4</v>
      </c>
      <c r="B1" s="3" t="s">
        <v>3</v>
      </c>
    </row>
    <row r="2" spans="1:2" ht="9.75" customHeight="1" x14ac:dyDescent="0.25">
      <c r="A2" s="4" t="s">
        <v>5</v>
      </c>
      <c r="B2" s="4" t="s">
        <v>31</v>
      </c>
    </row>
    <row r="3" spans="1:2" ht="9.75" customHeight="1" x14ac:dyDescent="0.25">
      <c r="A3" s="4" t="s">
        <v>6</v>
      </c>
      <c r="B3" s="4" t="s">
        <v>33</v>
      </c>
    </row>
    <row r="4" spans="1:2" ht="9.75" customHeight="1" x14ac:dyDescent="0.25">
      <c r="A4" s="5" t="s">
        <v>11</v>
      </c>
      <c r="B4" s="9" t="s">
        <v>24</v>
      </c>
    </row>
    <row r="5" spans="1:2" ht="9.75" customHeight="1" x14ac:dyDescent="0.25">
      <c r="A5" s="5" t="s">
        <v>10</v>
      </c>
      <c r="B5" s="5" t="str">
        <f>_xlfn.CONCAT(B4,"Prop")</f>
        <v>BIM.Prop</v>
      </c>
    </row>
    <row r="6" spans="1:2" ht="9.75" customHeight="1" x14ac:dyDescent="0.25">
      <c r="A6" s="5" t="s">
        <v>12</v>
      </c>
      <c r="B6" s="5" t="str">
        <f>_xlfn.CONCAT(B4,"Data")</f>
        <v>BIM.Data</v>
      </c>
    </row>
    <row r="7" spans="1:2" ht="9.75" customHeight="1" x14ac:dyDescent="0.25">
      <c r="A7" s="5" t="s">
        <v>7</v>
      </c>
      <c r="B7" s="5" t="s">
        <v>8</v>
      </c>
    </row>
    <row r="8" spans="1:2" ht="9.75" customHeight="1" x14ac:dyDescent="0.25">
      <c r="A8" s="5" t="s">
        <v>9</v>
      </c>
      <c r="B8" s="5" t="s">
        <v>19</v>
      </c>
    </row>
    <row r="9" spans="1:2" ht="9.75" customHeight="1" x14ac:dyDescent="0.25">
      <c r="A9" s="5" t="s">
        <v>18</v>
      </c>
      <c r="B9" s="9" t="s">
        <v>25</v>
      </c>
    </row>
    <row r="10" spans="1:2" ht="9.75" customHeight="1" x14ac:dyDescent="0.25">
      <c r="A10" s="5" t="s">
        <v>1</v>
      </c>
      <c r="B10" s="9" t="s">
        <v>25</v>
      </c>
    </row>
    <row r="11" spans="1:2" ht="9.75" customHeight="1" x14ac:dyDescent="0.25">
      <c r="A11" s="5" t="s">
        <v>2</v>
      </c>
      <c r="B11" s="9" t="s">
        <v>25</v>
      </c>
    </row>
    <row r="12" spans="1:2" ht="9.75" customHeight="1" x14ac:dyDescent="0.25">
      <c r="A12" s="5" t="s">
        <v>0</v>
      </c>
      <c r="B12" s="4" t="s">
        <v>32</v>
      </c>
    </row>
    <row r="13" spans="1:2" ht="9.75" customHeight="1" x14ac:dyDescent="0.25">
      <c r="A13" s="5" t="s">
        <v>15</v>
      </c>
      <c r="B13" s="9" t="s">
        <v>25</v>
      </c>
    </row>
    <row r="14" spans="1:2" ht="9.75" customHeight="1" x14ac:dyDescent="0.25">
      <c r="A14" s="5" t="s">
        <v>16</v>
      </c>
      <c r="B14" s="9" t="s">
        <v>25</v>
      </c>
    </row>
    <row r="15" spans="1:2" ht="9.75" customHeight="1" x14ac:dyDescent="0.25">
      <c r="A15" s="5" t="s">
        <v>17</v>
      </c>
      <c r="B15" s="9" t="s">
        <v>25</v>
      </c>
    </row>
    <row r="16" spans="1:2" ht="9.75" customHeight="1" x14ac:dyDescent="0.25">
      <c r="A16" s="5" t="s">
        <v>14</v>
      </c>
      <c r="B16" s="9" t="s">
        <v>25</v>
      </c>
    </row>
    <row r="17" spans="1:2" ht="9.75" customHeight="1" x14ac:dyDescent="0.25">
      <c r="A17" s="9" t="s">
        <v>20</v>
      </c>
      <c r="B17" s="11">
        <f ca="1">NOW()</f>
        <v>45381.524899884258</v>
      </c>
    </row>
    <row r="18" spans="1:2" ht="9.75" customHeight="1" x14ac:dyDescent="0.25">
      <c r="A18" s="9" t="s">
        <v>26</v>
      </c>
      <c r="B18" s="11" t="s">
        <v>25</v>
      </c>
    </row>
    <row r="19" spans="1:2" ht="9.75" customHeight="1" x14ac:dyDescent="0.25">
      <c r="A19" s="9" t="s">
        <v>143</v>
      </c>
      <c r="B19" s="11" t="s">
        <v>146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562E2-4AE2-4803-9404-94F78FD89919}">
  <dimension ref="A1:W59"/>
  <sheetViews>
    <sheetView tabSelected="1" zoomScale="160" zoomScaleNormal="160" workbookViewId="0">
      <pane ySplit="1" topLeftCell="A21" activePane="bottomLeft" state="frozen"/>
      <selection pane="bottomLeft" activeCell="O36" sqref="O36"/>
    </sheetView>
  </sheetViews>
  <sheetFormatPr baseColWidth="10" defaultColWidth="9.140625" defaultRowHeight="9.6" customHeight="1" x14ac:dyDescent="0.25"/>
  <cols>
    <col min="1" max="1" width="2.5703125" style="2" customWidth="1"/>
    <col min="2" max="2" width="10.85546875" style="2" bestFit="1" customWidth="1"/>
    <col min="3" max="3" width="11.140625" style="12" bestFit="1" customWidth="1"/>
    <col min="4" max="4" width="7.28515625" style="14" bestFit="1" customWidth="1"/>
    <col min="5" max="5" width="7.85546875" style="12" customWidth="1"/>
    <col min="6" max="6" width="4.7109375" style="14" customWidth="1"/>
    <col min="7" max="7" width="9.140625" style="2" bestFit="1" customWidth="1"/>
    <col min="8" max="8" width="7.42578125" style="14" bestFit="1" customWidth="1"/>
    <col min="9" max="9" width="6.7109375" style="14" bestFit="1" customWidth="1"/>
    <col min="10" max="10" width="4.28515625" style="14" bestFit="1" customWidth="1"/>
    <col min="11" max="11" width="4.85546875" style="14" bestFit="1" customWidth="1"/>
    <col min="12" max="13" width="3.85546875" style="14" bestFit="1" customWidth="1"/>
    <col min="14" max="15" width="4.28515625" style="14" bestFit="1" customWidth="1"/>
    <col min="16" max="16" width="4.28515625" style="16" bestFit="1" customWidth="1"/>
    <col min="17" max="17" width="6.7109375" style="14" bestFit="1" customWidth="1"/>
    <col min="18" max="18" width="4.7109375" style="16" customWidth="1"/>
    <col min="19" max="19" width="11" style="12" customWidth="1"/>
    <col min="20" max="20" width="3.7109375" style="16" bestFit="1" customWidth="1"/>
    <col min="21" max="21" width="7.28515625" style="14" bestFit="1" customWidth="1"/>
    <col min="22" max="22" width="6.85546875" style="16" customWidth="1"/>
    <col min="23" max="23" width="33.85546875" style="2" bestFit="1" customWidth="1"/>
    <col min="24" max="16384" width="9.140625" style="2"/>
  </cols>
  <sheetData>
    <row r="1" spans="1:23" s="12" customFormat="1" ht="24.6" customHeight="1" x14ac:dyDescent="0.25">
      <c r="A1" s="13">
        <v>1</v>
      </c>
      <c r="B1" s="6" t="s">
        <v>21</v>
      </c>
      <c r="C1" s="6" t="s">
        <v>22</v>
      </c>
      <c r="D1" s="24" t="s">
        <v>23</v>
      </c>
      <c r="E1" s="24" t="s">
        <v>3</v>
      </c>
      <c r="F1" s="24" t="s">
        <v>23</v>
      </c>
      <c r="G1" s="24" t="s">
        <v>3</v>
      </c>
      <c r="H1" s="24" t="s">
        <v>23</v>
      </c>
      <c r="I1" s="24" t="s">
        <v>3</v>
      </c>
      <c r="J1" s="24" t="s">
        <v>23</v>
      </c>
      <c r="K1" s="24" t="s">
        <v>3</v>
      </c>
      <c r="L1" s="28" t="s">
        <v>144</v>
      </c>
      <c r="M1" s="24" t="s">
        <v>3</v>
      </c>
      <c r="N1" s="24" t="s">
        <v>23</v>
      </c>
      <c r="O1" s="24" t="s">
        <v>3</v>
      </c>
      <c r="P1" s="24" t="s">
        <v>23</v>
      </c>
      <c r="Q1" s="24" t="s">
        <v>3</v>
      </c>
      <c r="R1" s="24" t="s">
        <v>23</v>
      </c>
      <c r="S1" s="24" t="s">
        <v>3</v>
      </c>
      <c r="T1" s="24" t="s">
        <v>23</v>
      </c>
      <c r="U1" s="24" t="s">
        <v>3</v>
      </c>
      <c r="V1" s="28" t="s">
        <v>145</v>
      </c>
      <c r="W1" s="24" t="s">
        <v>3</v>
      </c>
    </row>
    <row r="2" spans="1:23" ht="8.4499999999999993" customHeight="1" x14ac:dyDescent="0.25">
      <c r="A2" s="13">
        <v>2</v>
      </c>
      <c r="B2" s="8" t="s">
        <v>113</v>
      </c>
      <c r="C2" s="10" t="s">
        <v>28</v>
      </c>
      <c r="D2" s="22" t="s">
        <v>13</v>
      </c>
      <c r="E2" s="20" t="s">
        <v>13</v>
      </c>
      <c r="F2" s="22" t="s">
        <v>13</v>
      </c>
      <c r="G2" s="19" t="s">
        <v>13</v>
      </c>
      <c r="H2" s="22" t="s">
        <v>13</v>
      </c>
      <c r="I2" s="19" t="s">
        <v>13</v>
      </c>
      <c r="J2" s="22" t="s">
        <v>13</v>
      </c>
      <c r="K2" s="29" t="s">
        <v>13</v>
      </c>
      <c r="L2" s="22" t="s">
        <v>13</v>
      </c>
      <c r="M2" s="29" t="s">
        <v>13</v>
      </c>
      <c r="N2" s="25" t="s">
        <v>13</v>
      </c>
      <c r="O2" s="27" t="s">
        <v>13</v>
      </c>
      <c r="P2" s="15" t="s">
        <v>13</v>
      </c>
      <c r="Q2" s="17" t="s">
        <v>13</v>
      </c>
      <c r="R2" s="15" t="s">
        <v>13</v>
      </c>
      <c r="S2" s="18" t="s">
        <v>13</v>
      </c>
      <c r="T2" s="15" t="s">
        <v>13</v>
      </c>
      <c r="U2" s="17" t="s">
        <v>13</v>
      </c>
      <c r="V2" s="15" t="s">
        <v>27</v>
      </c>
      <c r="W2" s="7" t="str">
        <f>_xlfn.CONCAT("""","Elemento espacial :   ",B2,"""")</f>
        <v>"Elemento espacial :   Revit.Area"</v>
      </c>
    </row>
    <row r="3" spans="1:23" ht="8.4499999999999993" customHeight="1" x14ac:dyDescent="0.25">
      <c r="A3" s="13">
        <v>3</v>
      </c>
      <c r="B3" s="8" t="s">
        <v>112</v>
      </c>
      <c r="C3" s="10" t="s">
        <v>29</v>
      </c>
      <c r="D3" s="22" t="s">
        <v>13</v>
      </c>
      <c r="E3" s="20" t="s">
        <v>13</v>
      </c>
      <c r="F3" s="22" t="s">
        <v>13</v>
      </c>
      <c r="G3" s="19" t="s">
        <v>13</v>
      </c>
      <c r="H3" s="22" t="s">
        <v>13</v>
      </c>
      <c r="I3" s="19" t="s">
        <v>13</v>
      </c>
      <c r="J3" s="22" t="s">
        <v>13</v>
      </c>
      <c r="K3" s="29" t="s">
        <v>13</v>
      </c>
      <c r="L3" s="22" t="s">
        <v>13</v>
      </c>
      <c r="M3" s="29" t="s">
        <v>13</v>
      </c>
      <c r="N3" s="25" t="s">
        <v>13</v>
      </c>
      <c r="O3" s="27" t="s">
        <v>13</v>
      </c>
      <c r="P3" s="15" t="s">
        <v>13</v>
      </c>
      <c r="Q3" s="17" t="s">
        <v>13</v>
      </c>
      <c r="R3" s="15" t="s">
        <v>13</v>
      </c>
      <c r="S3" s="18" t="s">
        <v>13</v>
      </c>
      <c r="T3" s="15" t="s">
        <v>13</v>
      </c>
      <c r="U3" s="17" t="s">
        <v>13</v>
      </c>
      <c r="V3" s="15" t="s">
        <v>27</v>
      </c>
      <c r="W3" s="7" t="str">
        <f>_xlfn.CONCAT("""","Elemento espacial :   ",B3,"""")</f>
        <v>"Elemento espacial :   Revit.Room"</v>
      </c>
    </row>
    <row r="4" spans="1:23" ht="8.4499999999999993" customHeight="1" x14ac:dyDescent="0.25">
      <c r="A4" s="13">
        <v>4</v>
      </c>
      <c r="B4" s="8" t="s">
        <v>114</v>
      </c>
      <c r="C4" s="10" t="s">
        <v>30</v>
      </c>
      <c r="D4" s="22" t="s">
        <v>13</v>
      </c>
      <c r="E4" s="20" t="s">
        <v>13</v>
      </c>
      <c r="F4" s="22" t="s">
        <v>13</v>
      </c>
      <c r="G4" s="19" t="s">
        <v>13</v>
      </c>
      <c r="H4" s="22" t="s">
        <v>13</v>
      </c>
      <c r="I4" s="19" t="s">
        <v>13</v>
      </c>
      <c r="J4" s="22" t="s">
        <v>13</v>
      </c>
      <c r="K4" s="29" t="s">
        <v>13</v>
      </c>
      <c r="L4" s="22" t="s">
        <v>13</v>
      </c>
      <c r="M4" s="29" t="s">
        <v>13</v>
      </c>
      <c r="N4" s="25" t="s">
        <v>13</v>
      </c>
      <c r="O4" s="27" t="s">
        <v>13</v>
      </c>
      <c r="P4" s="15" t="s">
        <v>13</v>
      </c>
      <c r="Q4" s="17" t="s">
        <v>13</v>
      </c>
      <c r="R4" s="15" t="s">
        <v>13</v>
      </c>
      <c r="S4" s="18" t="s">
        <v>13</v>
      </c>
      <c r="T4" s="15" t="s">
        <v>13</v>
      </c>
      <c r="U4" s="17" t="s">
        <v>13</v>
      </c>
      <c r="V4" s="15" t="s">
        <v>27</v>
      </c>
      <c r="W4" s="7" t="str">
        <f>_xlfn.CONCAT("""","Elemento espacial :   ",B4,"""")</f>
        <v>"Elemento espacial :   Ifc.Zone"</v>
      </c>
    </row>
    <row r="5" spans="1:23" ht="8.4499999999999993" customHeight="1" x14ac:dyDescent="0.25">
      <c r="A5" s="13">
        <v>5</v>
      </c>
      <c r="B5" s="8" t="s">
        <v>115</v>
      </c>
      <c r="C5" s="10" t="s">
        <v>73</v>
      </c>
      <c r="D5" s="22" t="s">
        <v>13</v>
      </c>
      <c r="E5" s="20" t="s">
        <v>13</v>
      </c>
      <c r="F5" s="22" t="s">
        <v>13</v>
      </c>
      <c r="G5" s="19" t="s">
        <v>13</v>
      </c>
      <c r="H5" s="22" t="s">
        <v>13</v>
      </c>
      <c r="I5" s="19" t="s">
        <v>13</v>
      </c>
      <c r="J5" s="22" t="s">
        <v>13</v>
      </c>
      <c r="K5" s="29" t="s">
        <v>13</v>
      </c>
      <c r="L5" s="22" t="s">
        <v>13</v>
      </c>
      <c r="M5" s="29" t="s">
        <v>13</v>
      </c>
      <c r="N5" s="25" t="s">
        <v>13</v>
      </c>
      <c r="O5" s="27" t="s">
        <v>13</v>
      </c>
      <c r="P5" s="15" t="s">
        <v>13</v>
      </c>
      <c r="Q5" s="17" t="s">
        <v>13</v>
      </c>
      <c r="R5" s="15" t="s">
        <v>13</v>
      </c>
      <c r="S5" s="18" t="s">
        <v>13</v>
      </c>
      <c r="T5" s="15" t="s">
        <v>13</v>
      </c>
      <c r="U5" s="17" t="s">
        <v>13</v>
      </c>
      <c r="V5" s="15" t="s">
        <v>27</v>
      </c>
      <c r="W5" s="7" t="str">
        <f t="shared" ref="W5" si="0">_xlfn.CONCAT("""","Elemento espacial :   ",B5,"""")</f>
        <v>"Elemento espacial :   Ifc.Space"</v>
      </c>
    </row>
    <row r="6" spans="1:23" ht="8.4499999999999993" customHeight="1" x14ac:dyDescent="0.25">
      <c r="A6" s="13">
        <v>6</v>
      </c>
      <c r="B6" s="26" t="s">
        <v>188</v>
      </c>
      <c r="C6" s="10" t="s">
        <v>147</v>
      </c>
      <c r="D6" s="22" t="s">
        <v>59</v>
      </c>
      <c r="E6" s="21" t="s">
        <v>113</v>
      </c>
      <c r="F6" s="22" t="s">
        <v>13</v>
      </c>
      <c r="G6" s="19" t="s">
        <v>13</v>
      </c>
      <c r="H6" s="22" t="s">
        <v>13</v>
      </c>
      <c r="I6" s="19" t="s">
        <v>13</v>
      </c>
      <c r="J6" s="22" t="s">
        <v>13</v>
      </c>
      <c r="K6" s="29" t="s">
        <v>13</v>
      </c>
      <c r="L6" s="22" t="s">
        <v>13</v>
      </c>
      <c r="M6" s="29" t="s">
        <v>13</v>
      </c>
      <c r="N6" s="25" t="s">
        <v>13</v>
      </c>
      <c r="O6" s="27" t="s">
        <v>13</v>
      </c>
      <c r="P6" s="15" t="s">
        <v>13</v>
      </c>
      <c r="Q6" s="17" t="s">
        <v>13</v>
      </c>
      <c r="R6" s="15" t="s">
        <v>13</v>
      </c>
      <c r="S6" s="18" t="s">
        <v>13</v>
      </c>
      <c r="T6" s="15" t="s">
        <v>13</v>
      </c>
      <c r="U6" s="17" t="s">
        <v>13</v>
      </c>
      <c r="V6" s="15" t="s">
        <v>27</v>
      </c>
      <c r="W6" s="7" t="str">
        <f>_xlfn.CONCAT("""","Projeto espacial. Cadastra ID do elemento:   ",B6,"""")</f>
        <v>"Projeto espacial. Cadastra ID do elemento:   Area.ID.300100"</v>
      </c>
    </row>
    <row r="7" spans="1:23" ht="8.4499999999999993" customHeight="1" x14ac:dyDescent="0.25">
      <c r="A7" s="13">
        <v>7</v>
      </c>
      <c r="B7" s="26" t="s">
        <v>189</v>
      </c>
      <c r="C7" s="10" t="s">
        <v>147</v>
      </c>
      <c r="D7" s="22" t="s">
        <v>59</v>
      </c>
      <c r="E7" s="21" t="s">
        <v>113</v>
      </c>
      <c r="F7" s="22" t="s">
        <v>13</v>
      </c>
      <c r="G7" s="19" t="s">
        <v>13</v>
      </c>
      <c r="H7" s="22" t="s">
        <v>13</v>
      </c>
      <c r="I7" s="19" t="s">
        <v>13</v>
      </c>
      <c r="J7" s="22" t="s">
        <v>13</v>
      </c>
      <c r="K7" s="29" t="s">
        <v>13</v>
      </c>
      <c r="L7" s="22" t="s">
        <v>13</v>
      </c>
      <c r="M7" s="29" t="s">
        <v>13</v>
      </c>
      <c r="N7" s="25" t="s">
        <v>13</v>
      </c>
      <c r="O7" s="27" t="s">
        <v>13</v>
      </c>
      <c r="P7" s="15" t="s">
        <v>13</v>
      </c>
      <c r="Q7" s="17" t="s">
        <v>13</v>
      </c>
      <c r="R7" s="15" t="s">
        <v>13</v>
      </c>
      <c r="S7" s="18" t="s">
        <v>13</v>
      </c>
      <c r="T7" s="15" t="s">
        <v>13</v>
      </c>
      <c r="U7" s="17" t="s">
        <v>13</v>
      </c>
      <c r="V7" s="15" t="s">
        <v>27</v>
      </c>
      <c r="W7" s="7" t="str">
        <f>_xlfn.CONCAT("""","Projeto espacial. Cadastra ID do elemento:   ",B7,"""")</f>
        <v>"Projeto espacial. Cadastra ID do elemento:   Area.ID.300101"</v>
      </c>
    </row>
    <row r="8" spans="1:23" ht="8.4499999999999993" customHeight="1" x14ac:dyDescent="0.25">
      <c r="A8" s="13">
        <v>8</v>
      </c>
      <c r="B8" s="26" t="s">
        <v>190</v>
      </c>
      <c r="C8" s="10" t="s">
        <v>147</v>
      </c>
      <c r="D8" s="22" t="s">
        <v>59</v>
      </c>
      <c r="E8" s="21" t="s">
        <v>113</v>
      </c>
      <c r="F8" s="22" t="s">
        <v>13</v>
      </c>
      <c r="G8" s="19" t="s">
        <v>13</v>
      </c>
      <c r="H8" s="22" t="s">
        <v>13</v>
      </c>
      <c r="I8" s="19" t="s">
        <v>13</v>
      </c>
      <c r="J8" s="22" t="s">
        <v>13</v>
      </c>
      <c r="K8" s="29" t="s">
        <v>13</v>
      </c>
      <c r="L8" s="22" t="s">
        <v>13</v>
      </c>
      <c r="M8" s="29" t="s">
        <v>13</v>
      </c>
      <c r="N8" s="25" t="s">
        <v>13</v>
      </c>
      <c r="O8" s="27" t="s">
        <v>13</v>
      </c>
      <c r="P8" s="15" t="s">
        <v>13</v>
      </c>
      <c r="Q8" s="17" t="s">
        <v>13</v>
      </c>
      <c r="R8" s="15" t="s">
        <v>13</v>
      </c>
      <c r="S8" s="18" t="s">
        <v>13</v>
      </c>
      <c r="T8" s="15" t="s">
        <v>13</v>
      </c>
      <c r="U8" s="17" t="s">
        <v>13</v>
      </c>
      <c r="V8" s="15" t="s">
        <v>27</v>
      </c>
      <c r="W8" s="7" t="str">
        <f>_xlfn.CONCAT("""","Projeto espacial. Cadastra ID do elemento:   ",B8,"""")</f>
        <v>"Projeto espacial. Cadastra ID do elemento:   Area.ID.300102"</v>
      </c>
    </row>
    <row r="9" spans="1:23" ht="8.4499999999999993" customHeight="1" x14ac:dyDescent="0.25">
      <c r="A9" s="13">
        <v>9</v>
      </c>
      <c r="B9" s="26" t="s">
        <v>191</v>
      </c>
      <c r="C9" s="10" t="s">
        <v>147</v>
      </c>
      <c r="D9" s="22" t="s">
        <v>59</v>
      </c>
      <c r="E9" s="21" t="s">
        <v>113</v>
      </c>
      <c r="F9" s="22" t="s">
        <v>13</v>
      </c>
      <c r="G9" s="19" t="s">
        <v>13</v>
      </c>
      <c r="H9" s="22" t="s">
        <v>13</v>
      </c>
      <c r="I9" s="19" t="s">
        <v>13</v>
      </c>
      <c r="J9" s="22" t="s">
        <v>13</v>
      </c>
      <c r="K9" s="29" t="s">
        <v>13</v>
      </c>
      <c r="L9" s="22" t="s">
        <v>13</v>
      </c>
      <c r="M9" s="29" t="s">
        <v>13</v>
      </c>
      <c r="N9" s="25" t="s">
        <v>13</v>
      </c>
      <c r="O9" s="27" t="s">
        <v>13</v>
      </c>
      <c r="P9" s="15" t="s">
        <v>13</v>
      </c>
      <c r="Q9" s="17" t="s">
        <v>13</v>
      </c>
      <c r="R9" s="15" t="s">
        <v>13</v>
      </c>
      <c r="S9" s="18" t="s">
        <v>13</v>
      </c>
      <c r="T9" s="15" t="s">
        <v>13</v>
      </c>
      <c r="U9" s="17" t="s">
        <v>13</v>
      </c>
      <c r="V9" s="15" t="s">
        <v>27</v>
      </c>
      <c r="W9" s="7" t="str">
        <f>_xlfn.CONCAT("""","Projeto espacial. Cadastra ID do elemento:   ",B9,"""")</f>
        <v>"Projeto espacial. Cadastra ID do elemento:   Area.ID.300103"</v>
      </c>
    </row>
    <row r="10" spans="1:23" ht="8.4499999999999993" customHeight="1" x14ac:dyDescent="0.25">
      <c r="A10" s="13">
        <v>10</v>
      </c>
      <c r="B10" s="26" t="s">
        <v>192</v>
      </c>
      <c r="C10" s="10" t="s">
        <v>147</v>
      </c>
      <c r="D10" s="22" t="s">
        <v>59</v>
      </c>
      <c r="E10" s="21" t="s">
        <v>113</v>
      </c>
      <c r="F10" s="22" t="s">
        <v>13</v>
      </c>
      <c r="G10" s="19" t="s">
        <v>13</v>
      </c>
      <c r="H10" s="22" t="s">
        <v>13</v>
      </c>
      <c r="I10" s="19" t="s">
        <v>13</v>
      </c>
      <c r="J10" s="22" t="s">
        <v>13</v>
      </c>
      <c r="K10" s="29" t="s">
        <v>13</v>
      </c>
      <c r="L10" s="22" t="s">
        <v>13</v>
      </c>
      <c r="M10" s="29" t="s">
        <v>13</v>
      </c>
      <c r="N10" s="25" t="s">
        <v>13</v>
      </c>
      <c r="O10" s="27" t="s">
        <v>13</v>
      </c>
      <c r="P10" s="15" t="s">
        <v>13</v>
      </c>
      <c r="Q10" s="17" t="s">
        <v>13</v>
      </c>
      <c r="R10" s="15" t="s">
        <v>13</v>
      </c>
      <c r="S10" s="18" t="s">
        <v>13</v>
      </c>
      <c r="T10" s="15" t="s">
        <v>13</v>
      </c>
      <c r="U10" s="17" t="s">
        <v>13</v>
      </c>
      <c r="V10" s="15" t="s">
        <v>27</v>
      </c>
      <c r="W10" s="7" t="str">
        <f>_xlfn.CONCAT("""","Projeto espacial. Cadastra ID do elemento:   ",B10,"""")</f>
        <v>"Projeto espacial. Cadastra ID do elemento:   Area.ID.300104"</v>
      </c>
    </row>
    <row r="11" spans="1:23" ht="8.4499999999999993" customHeight="1" x14ac:dyDescent="0.25">
      <c r="A11" s="13">
        <v>11</v>
      </c>
      <c r="B11" s="26" t="s">
        <v>168</v>
      </c>
      <c r="C11" s="10" t="s">
        <v>147</v>
      </c>
      <c r="D11" s="22" t="s">
        <v>59</v>
      </c>
      <c r="E11" s="21" t="s">
        <v>112</v>
      </c>
      <c r="F11" s="22" t="s">
        <v>13</v>
      </c>
      <c r="G11" s="19" t="s">
        <v>13</v>
      </c>
      <c r="H11" s="22" t="s">
        <v>13</v>
      </c>
      <c r="I11" s="19" t="s">
        <v>13</v>
      </c>
      <c r="J11" s="22" t="s">
        <v>13</v>
      </c>
      <c r="K11" s="29" t="s">
        <v>13</v>
      </c>
      <c r="L11" s="22" t="s">
        <v>13</v>
      </c>
      <c r="M11" s="29" t="s">
        <v>13</v>
      </c>
      <c r="N11" s="25" t="s">
        <v>13</v>
      </c>
      <c r="O11" s="27" t="s">
        <v>13</v>
      </c>
      <c r="P11" s="15" t="s">
        <v>13</v>
      </c>
      <c r="Q11" s="17" t="s">
        <v>13</v>
      </c>
      <c r="R11" s="15" t="s">
        <v>13</v>
      </c>
      <c r="S11" s="18" t="s">
        <v>13</v>
      </c>
      <c r="T11" s="15" t="s">
        <v>13</v>
      </c>
      <c r="U11" s="17" t="s">
        <v>13</v>
      </c>
      <c r="V11" s="15" t="s">
        <v>27</v>
      </c>
      <c r="W11" s="7" t="str">
        <f>_xlfn.CONCAT("""","Projeto espacial. Cadastra ID do elemento :   ",B11,"""")</f>
        <v>"Projeto espacial. Cadastra ID do elemento :   Room.ID.400200"</v>
      </c>
    </row>
    <row r="12" spans="1:23" ht="8.4499999999999993" customHeight="1" x14ac:dyDescent="0.25">
      <c r="A12" s="13">
        <v>12</v>
      </c>
      <c r="B12" s="26" t="s">
        <v>169</v>
      </c>
      <c r="C12" s="10" t="s">
        <v>147</v>
      </c>
      <c r="D12" s="22" t="s">
        <v>59</v>
      </c>
      <c r="E12" s="21" t="s">
        <v>112</v>
      </c>
      <c r="F12" s="22" t="s">
        <v>13</v>
      </c>
      <c r="G12" s="19" t="s">
        <v>13</v>
      </c>
      <c r="H12" s="22" t="s">
        <v>13</v>
      </c>
      <c r="I12" s="19" t="s">
        <v>13</v>
      </c>
      <c r="J12" s="22" t="s">
        <v>13</v>
      </c>
      <c r="K12" s="29" t="s">
        <v>13</v>
      </c>
      <c r="L12" s="22" t="s">
        <v>13</v>
      </c>
      <c r="M12" s="29" t="s">
        <v>13</v>
      </c>
      <c r="N12" s="25" t="s">
        <v>13</v>
      </c>
      <c r="O12" s="27" t="s">
        <v>13</v>
      </c>
      <c r="P12" s="15" t="s">
        <v>13</v>
      </c>
      <c r="Q12" s="17" t="s">
        <v>13</v>
      </c>
      <c r="R12" s="15" t="s">
        <v>13</v>
      </c>
      <c r="S12" s="18" t="s">
        <v>13</v>
      </c>
      <c r="T12" s="15" t="s">
        <v>13</v>
      </c>
      <c r="U12" s="17" t="s">
        <v>13</v>
      </c>
      <c r="V12" s="15" t="s">
        <v>27</v>
      </c>
      <c r="W12" s="7" t="str">
        <f t="shared" ref="W12:W30" si="1">_xlfn.CONCAT("""","Projeto espacial. Cadastra ID do elemento :   ",B12,"""")</f>
        <v>"Projeto espacial. Cadastra ID do elemento :   Room.ID.400201"</v>
      </c>
    </row>
    <row r="13" spans="1:23" ht="8.4499999999999993" customHeight="1" x14ac:dyDescent="0.25">
      <c r="A13" s="13">
        <v>13</v>
      </c>
      <c r="B13" s="26" t="s">
        <v>170</v>
      </c>
      <c r="C13" s="10" t="s">
        <v>147</v>
      </c>
      <c r="D13" s="22" t="s">
        <v>59</v>
      </c>
      <c r="E13" s="21" t="s">
        <v>112</v>
      </c>
      <c r="F13" s="22" t="s">
        <v>13</v>
      </c>
      <c r="G13" s="19" t="s">
        <v>13</v>
      </c>
      <c r="H13" s="22" t="s">
        <v>13</v>
      </c>
      <c r="I13" s="19" t="s">
        <v>13</v>
      </c>
      <c r="J13" s="22" t="s">
        <v>13</v>
      </c>
      <c r="K13" s="29" t="s">
        <v>13</v>
      </c>
      <c r="L13" s="22" t="s">
        <v>13</v>
      </c>
      <c r="M13" s="29" t="s">
        <v>13</v>
      </c>
      <c r="N13" s="25" t="s">
        <v>13</v>
      </c>
      <c r="O13" s="27" t="s">
        <v>13</v>
      </c>
      <c r="P13" s="15" t="s">
        <v>13</v>
      </c>
      <c r="Q13" s="17" t="s">
        <v>13</v>
      </c>
      <c r="R13" s="15" t="s">
        <v>13</v>
      </c>
      <c r="S13" s="18" t="s">
        <v>13</v>
      </c>
      <c r="T13" s="15" t="s">
        <v>13</v>
      </c>
      <c r="U13" s="17" t="s">
        <v>13</v>
      </c>
      <c r="V13" s="15" t="s">
        <v>27</v>
      </c>
      <c r="W13" s="7" t="str">
        <f t="shared" si="1"/>
        <v>"Projeto espacial. Cadastra ID do elemento :   Room.ID.400202"</v>
      </c>
    </row>
    <row r="14" spans="1:23" ht="8.4499999999999993" customHeight="1" x14ac:dyDescent="0.25">
      <c r="A14" s="13">
        <v>14</v>
      </c>
      <c r="B14" s="26" t="s">
        <v>171</v>
      </c>
      <c r="C14" s="10" t="s">
        <v>147</v>
      </c>
      <c r="D14" s="22" t="s">
        <v>59</v>
      </c>
      <c r="E14" s="21" t="s">
        <v>112</v>
      </c>
      <c r="F14" s="22" t="s">
        <v>13</v>
      </c>
      <c r="G14" s="19" t="s">
        <v>13</v>
      </c>
      <c r="H14" s="22" t="s">
        <v>13</v>
      </c>
      <c r="I14" s="19" t="s">
        <v>13</v>
      </c>
      <c r="J14" s="22" t="s">
        <v>13</v>
      </c>
      <c r="K14" s="29" t="s">
        <v>13</v>
      </c>
      <c r="L14" s="22" t="s">
        <v>13</v>
      </c>
      <c r="M14" s="29" t="s">
        <v>13</v>
      </c>
      <c r="N14" s="25" t="s">
        <v>13</v>
      </c>
      <c r="O14" s="27" t="s">
        <v>13</v>
      </c>
      <c r="P14" s="15" t="s">
        <v>13</v>
      </c>
      <c r="Q14" s="17" t="s">
        <v>13</v>
      </c>
      <c r="R14" s="15" t="s">
        <v>13</v>
      </c>
      <c r="S14" s="18" t="s">
        <v>13</v>
      </c>
      <c r="T14" s="15" t="s">
        <v>13</v>
      </c>
      <c r="U14" s="17" t="s">
        <v>13</v>
      </c>
      <c r="V14" s="15" t="s">
        <v>27</v>
      </c>
      <c r="W14" s="7" t="str">
        <f t="shared" si="1"/>
        <v>"Projeto espacial. Cadastra ID do elemento :   Room.ID.400203"</v>
      </c>
    </row>
    <row r="15" spans="1:23" ht="8.4499999999999993" customHeight="1" x14ac:dyDescent="0.25">
      <c r="A15" s="13">
        <v>15</v>
      </c>
      <c r="B15" s="26" t="s">
        <v>172</v>
      </c>
      <c r="C15" s="10" t="s">
        <v>147</v>
      </c>
      <c r="D15" s="22" t="s">
        <v>59</v>
      </c>
      <c r="E15" s="21" t="s">
        <v>112</v>
      </c>
      <c r="F15" s="22" t="s">
        <v>13</v>
      </c>
      <c r="G15" s="19" t="s">
        <v>13</v>
      </c>
      <c r="H15" s="22" t="s">
        <v>13</v>
      </c>
      <c r="I15" s="19" t="s">
        <v>13</v>
      </c>
      <c r="J15" s="22" t="s">
        <v>13</v>
      </c>
      <c r="K15" s="29" t="s">
        <v>13</v>
      </c>
      <c r="L15" s="22" t="s">
        <v>13</v>
      </c>
      <c r="M15" s="29" t="s">
        <v>13</v>
      </c>
      <c r="N15" s="25" t="s">
        <v>13</v>
      </c>
      <c r="O15" s="27" t="s">
        <v>13</v>
      </c>
      <c r="P15" s="15" t="s">
        <v>13</v>
      </c>
      <c r="Q15" s="17" t="s">
        <v>13</v>
      </c>
      <c r="R15" s="15" t="s">
        <v>13</v>
      </c>
      <c r="S15" s="18" t="s">
        <v>13</v>
      </c>
      <c r="T15" s="15" t="s">
        <v>13</v>
      </c>
      <c r="U15" s="17" t="s">
        <v>13</v>
      </c>
      <c r="V15" s="15" t="s">
        <v>27</v>
      </c>
      <c r="W15" s="7" t="str">
        <f t="shared" si="1"/>
        <v>"Projeto espacial. Cadastra ID do elemento :   Room.ID.400204"</v>
      </c>
    </row>
    <row r="16" spans="1:23" ht="8.4499999999999993" customHeight="1" x14ac:dyDescent="0.25">
      <c r="A16" s="13">
        <v>16</v>
      </c>
      <c r="B16" s="26" t="s">
        <v>173</v>
      </c>
      <c r="C16" s="10" t="s">
        <v>147</v>
      </c>
      <c r="D16" s="22" t="s">
        <v>59</v>
      </c>
      <c r="E16" s="21" t="s">
        <v>112</v>
      </c>
      <c r="F16" s="22" t="s">
        <v>13</v>
      </c>
      <c r="G16" s="19" t="s">
        <v>13</v>
      </c>
      <c r="H16" s="22" t="s">
        <v>13</v>
      </c>
      <c r="I16" s="19" t="s">
        <v>13</v>
      </c>
      <c r="J16" s="22" t="s">
        <v>13</v>
      </c>
      <c r="K16" s="29" t="s">
        <v>13</v>
      </c>
      <c r="L16" s="22" t="s">
        <v>13</v>
      </c>
      <c r="M16" s="29" t="s">
        <v>13</v>
      </c>
      <c r="N16" s="25" t="s">
        <v>13</v>
      </c>
      <c r="O16" s="27" t="s">
        <v>13</v>
      </c>
      <c r="P16" s="15" t="s">
        <v>13</v>
      </c>
      <c r="Q16" s="17" t="s">
        <v>13</v>
      </c>
      <c r="R16" s="15" t="s">
        <v>13</v>
      </c>
      <c r="S16" s="18" t="s">
        <v>13</v>
      </c>
      <c r="T16" s="15" t="s">
        <v>13</v>
      </c>
      <c r="U16" s="17" t="s">
        <v>13</v>
      </c>
      <c r="V16" s="15" t="s">
        <v>27</v>
      </c>
      <c r="W16" s="7" t="str">
        <f t="shared" si="1"/>
        <v>"Projeto espacial. Cadastra ID do elemento :   Room.ID.400205"</v>
      </c>
    </row>
    <row r="17" spans="1:23" ht="8.4499999999999993" customHeight="1" x14ac:dyDescent="0.25">
      <c r="A17" s="13">
        <v>17</v>
      </c>
      <c r="B17" s="26" t="s">
        <v>174</v>
      </c>
      <c r="C17" s="10" t="s">
        <v>147</v>
      </c>
      <c r="D17" s="22" t="s">
        <v>59</v>
      </c>
      <c r="E17" s="21" t="s">
        <v>112</v>
      </c>
      <c r="F17" s="22" t="s">
        <v>13</v>
      </c>
      <c r="G17" s="19" t="s">
        <v>13</v>
      </c>
      <c r="H17" s="22" t="s">
        <v>13</v>
      </c>
      <c r="I17" s="19" t="s">
        <v>13</v>
      </c>
      <c r="J17" s="22" t="s">
        <v>13</v>
      </c>
      <c r="K17" s="29" t="s">
        <v>13</v>
      </c>
      <c r="L17" s="22" t="s">
        <v>13</v>
      </c>
      <c r="M17" s="29" t="s">
        <v>13</v>
      </c>
      <c r="N17" s="25" t="s">
        <v>13</v>
      </c>
      <c r="O17" s="27" t="s">
        <v>13</v>
      </c>
      <c r="P17" s="15" t="s">
        <v>13</v>
      </c>
      <c r="Q17" s="17" t="s">
        <v>13</v>
      </c>
      <c r="R17" s="15" t="s">
        <v>13</v>
      </c>
      <c r="S17" s="18" t="s">
        <v>13</v>
      </c>
      <c r="T17" s="15" t="s">
        <v>13</v>
      </c>
      <c r="U17" s="17" t="s">
        <v>13</v>
      </c>
      <c r="V17" s="15" t="s">
        <v>27</v>
      </c>
      <c r="W17" s="7" t="str">
        <f t="shared" si="1"/>
        <v>"Projeto espacial. Cadastra ID do elemento :   Room.ID.400206"</v>
      </c>
    </row>
    <row r="18" spans="1:23" ht="8.4499999999999993" customHeight="1" x14ac:dyDescent="0.25">
      <c r="A18" s="13">
        <v>18</v>
      </c>
      <c r="B18" s="26" t="s">
        <v>175</v>
      </c>
      <c r="C18" s="10" t="s">
        <v>147</v>
      </c>
      <c r="D18" s="22" t="s">
        <v>59</v>
      </c>
      <c r="E18" s="21" t="s">
        <v>112</v>
      </c>
      <c r="F18" s="22" t="s">
        <v>13</v>
      </c>
      <c r="G18" s="19" t="s">
        <v>13</v>
      </c>
      <c r="H18" s="22" t="s">
        <v>13</v>
      </c>
      <c r="I18" s="19" t="s">
        <v>13</v>
      </c>
      <c r="J18" s="22" t="s">
        <v>13</v>
      </c>
      <c r="K18" s="29" t="s">
        <v>13</v>
      </c>
      <c r="L18" s="22" t="s">
        <v>13</v>
      </c>
      <c r="M18" s="29" t="s">
        <v>13</v>
      </c>
      <c r="N18" s="25" t="s">
        <v>13</v>
      </c>
      <c r="O18" s="27" t="s">
        <v>13</v>
      </c>
      <c r="P18" s="15" t="s">
        <v>13</v>
      </c>
      <c r="Q18" s="17" t="s">
        <v>13</v>
      </c>
      <c r="R18" s="15" t="s">
        <v>13</v>
      </c>
      <c r="S18" s="18" t="s">
        <v>13</v>
      </c>
      <c r="T18" s="15" t="s">
        <v>13</v>
      </c>
      <c r="U18" s="17" t="s">
        <v>13</v>
      </c>
      <c r="V18" s="15" t="s">
        <v>27</v>
      </c>
      <c r="W18" s="7" t="str">
        <f t="shared" si="1"/>
        <v>"Projeto espacial. Cadastra ID do elemento :   Room.ID.400207"</v>
      </c>
    </row>
    <row r="19" spans="1:23" ht="8.4499999999999993" customHeight="1" x14ac:dyDescent="0.25">
      <c r="A19" s="13">
        <v>19</v>
      </c>
      <c r="B19" s="26" t="s">
        <v>176</v>
      </c>
      <c r="C19" s="10" t="s">
        <v>147</v>
      </c>
      <c r="D19" s="22" t="s">
        <v>59</v>
      </c>
      <c r="E19" s="21" t="s">
        <v>112</v>
      </c>
      <c r="F19" s="22" t="s">
        <v>13</v>
      </c>
      <c r="G19" s="19" t="s">
        <v>13</v>
      </c>
      <c r="H19" s="22" t="s">
        <v>13</v>
      </c>
      <c r="I19" s="19" t="s">
        <v>13</v>
      </c>
      <c r="J19" s="22" t="s">
        <v>13</v>
      </c>
      <c r="K19" s="29" t="s">
        <v>13</v>
      </c>
      <c r="L19" s="22" t="s">
        <v>13</v>
      </c>
      <c r="M19" s="29" t="s">
        <v>13</v>
      </c>
      <c r="N19" s="25" t="s">
        <v>13</v>
      </c>
      <c r="O19" s="27" t="s">
        <v>13</v>
      </c>
      <c r="P19" s="15" t="s">
        <v>13</v>
      </c>
      <c r="Q19" s="17" t="s">
        <v>13</v>
      </c>
      <c r="R19" s="15" t="s">
        <v>13</v>
      </c>
      <c r="S19" s="18" t="s">
        <v>13</v>
      </c>
      <c r="T19" s="15" t="s">
        <v>13</v>
      </c>
      <c r="U19" s="17" t="s">
        <v>13</v>
      </c>
      <c r="V19" s="15" t="s">
        <v>27</v>
      </c>
      <c r="W19" s="7" t="str">
        <f t="shared" si="1"/>
        <v>"Projeto espacial. Cadastra ID do elemento :   Room.ID.400208"</v>
      </c>
    </row>
    <row r="20" spans="1:23" ht="8.4499999999999993" customHeight="1" x14ac:dyDescent="0.25">
      <c r="A20" s="13">
        <v>20</v>
      </c>
      <c r="B20" s="26" t="s">
        <v>177</v>
      </c>
      <c r="C20" s="10" t="s">
        <v>147</v>
      </c>
      <c r="D20" s="22" t="s">
        <v>59</v>
      </c>
      <c r="E20" s="21" t="s">
        <v>112</v>
      </c>
      <c r="F20" s="22" t="s">
        <v>13</v>
      </c>
      <c r="G20" s="19" t="s">
        <v>13</v>
      </c>
      <c r="H20" s="22" t="s">
        <v>13</v>
      </c>
      <c r="I20" s="19" t="s">
        <v>13</v>
      </c>
      <c r="J20" s="22" t="s">
        <v>13</v>
      </c>
      <c r="K20" s="29" t="s">
        <v>13</v>
      </c>
      <c r="L20" s="22" t="s">
        <v>13</v>
      </c>
      <c r="M20" s="29" t="s">
        <v>13</v>
      </c>
      <c r="N20" s="25" t="s">
        <v>13</v>
      </c>
      <c r="O20" s="27" t="s">
        <v>13</v>
      </c>
      <c r="P20" s="15" t="s">
        <v>13</v>
      </c>
      <c r="Q20" s="17" t="s">
        <v>13</v>
      </c>
      <c r="R20" s="15" t="s">
        <v>13</v>
      </c>
      <c r="S20" s="18" t="s">
        <v>13</v>
      </c>
      <c r="T20" s="15" t="s">
        <v>13</v>
      </c>
      <c r="U20" s="17" t="s">
        <v>13</v>
      </c>
      <c r="V20" s="15" t="s">
        <v>27</v>
      </c>
      <c r="W20" s="7" t="str">
        <f t="shared" si="1"/>
        <v>"Projeto espacial. Cadastra ID do elemento :   Room.ID.400209"</v>
      </c>
    </row>
    <row r="21" spans="1:23" ht="8.4499999999999993" customHeight="1" x14ac:dyDescent="0.25">
      <c r="A21" s="13">
        <v>21</v>
      </c>
      <c r="B21" s="26" t="s">
        <v>178</v>
      </c>
      <c r="C21" s="10" t="s">
        <v>147</v>
      </c>
      <c r="D21" s="22" t="s">
        <v>59</v>
      </c>
      <c r="E21" s="21" t="s">
        <v>112</v>
      </c>
      <c r="F21" s="22" t="s">
        <v>13</v>
      </c>
      <c r="G21" s="19" t="s">
        <v>13</v>
      </c>
      <c r="H21" s="22" t="s">
        <v>13</v>
      </c>
      <c r="I21" s="19" t="s">
        <v>13</v>
      </c>
      <c r="J21" s="22" t="s">
        <v>13</v>
      </c>
      <c r="K21" s="29" t="s">
        <v>13</v>
      </c>
      <c r="L21" s="22" t="s">
        <v>13</v>
      </c>
      <c r="M21" s="29" t="s">
        <v>13</v>
      </c>
      <c r="N21" s="25" t="s">
        <v>13</v>
      </c>
      <c r="O21" s="27" t="s">
        <v>13</v>
      </c>
      <c r="P21" s="15" t="s">
        <v>13</v>
      </c>
      <c r="Q21" s="17" t="s">
        <v>13</v>
      </c>
      <c r="R21" s="15" t="s">
        <v>13</v>
      </c>
      <c r="S21" s="18" t="s">
        <v>13</v>
      </c>
      <c r="T21" s="15" t="s">
        <v>13</v>
      </c>
      <c r="U21" s="17" t="s">
        <v>13</v>
      </c>
      <c r="V21" s="15" t="s">
        <v>27</v>
      </c>
      <c r="W21" s="7" t="str">
        <f t="shared" si="1"/>
        <v>"Projeto espacial. Cadastra ID do elemento :   Room.ID.400210"</v>
      </c>
    </row>
    <row r="22" spans="1:23" ht="8.4499999999999993" customHeight="1" x14ac:dyDescent="0.25">
      <c r="A22" s="13">
        <v>22</v>
      </c>
      <c r="B22" s="26" t="s">
        <v>179</v>
      </c>
      <c r="C22" s="10" t="s">
        <v>147</v>
      </c>
      <c r="D22" s="22" t="s">
        <v>59</v>
      </c>
      <c r="E22" s="21" t="s">
        <v>112</v>
      </c>
      <c r="F22" s="22" t="s">
        <v>13</v>
      </c>
      <c r="G22" s="19" t="s">
        <v>13</v>
      </c>
      <c r="H22" s="22" t="s">
        <v>13</v>
      </c>
      <c r="I22" s="19" t="s">
        <v>13</v>
      </c>
      <c r="J22" s="22" t="s">
        <v>13</v>
      </c>
      <c r="K22" s="29" t="s">
        <v>13</v>
      </c>
      <c r="L22" s="22" t="s">
        <v>13</v>
      </c>
      <c r="M22" s="29" t="s">
        <v>13</v>
      </c>
      <c r="N22" s="25" t="s">
        <v>13</v>
      </c>
      <c r="O22" s="27" t="s">
        <v>13</v>
      </c>
      <c r="P22" s="15" t="s">
        <v>13</v>
      </c>
      <c r="Q22" s="17" t="s">
        <v>13</v>
      </c>
      <c r="R22" s="15" t="s">
        <v>13</v>
      </c>
      <c r="S22" s="18" t="s">
        <v>13</v>
      </c>
      <c r="T22" s="15" t="s">
        <v>13</v>
      </c>
      <c r="U22" s="17" t="s">
        <v>13</v>
      </c>
      <c r="V22" s="15" t="s">
        <v>27</v>
      </c>
      <c r="W22" s="7" t="str">
        <f t="shared" si="1"/>
        <v>"Projeto espacial. Cadastra ID do elemento :   Room.ID.400211"</v>
      </c>
    </row>
    <row r="23" spans="1:23" ht="8.4499999999999993" customHeight="1" x14ac:dyDescent="0.25">
      <c r="A23" s="13">
        <v>23</v>
      </c>
      <c r="B23" s="26" t="s">
        <v>180</v>
      </c>
      <c r="C23" s="10" t="s">
        <v>147</v>
      </c>
      <c r="D23" s="22" t="s">
        <v>59</v>
      </c>
      <c r="E23" s="21" t="s">
        <v>112</v>
      </c>
      <c r="F23" s="22" t="s">
        <v>13</v>
      </c>
      <c r="G23" s="19" t="s">
        <v>13</v>
      </c>
      <c r="H23" s="22" t="s">
        <v>13</v>
      </c>
      <c r="I23" s="19" t="s">
        <v>13</v>
      </c>
      <c r="J23" s="22" t="s">
        <v>13</v>
      </c>
      <c r="K23" s="29" t="s">
        <v>13</v>
      </c>
      <c r="L23" s="22" t="s">
        <v>13</v>
      </c>
      <c r="M23" s="29" t="s">
        <v>13</v>
      </c>
      <c r="N23" s="25" t="s">
        <v>13</v>
      </c>
      <c r="O23" s="27" t="s">
        <v>13</v>
      </c>
      <c r="P23" s="15" t="s">
        <v>13</v>
      </c>
      <c r="Q23" s="17" t="s">
        <v>13</v>
      </c>
      <c r="R23" s="15" t="s">
        <v>13</v>
      </c>
      <c r="S23" s="18" t="s">
        <v>13</v>
      </c>
      <c r="T23" s="15" t="s">
        <v>13</v>
      </c>
      <c r="U23" s="17" t="s">
        <v>13</v>
      </c>
      <c r="V23" s="15" t="s">
        <v>27</v>
      </c>
      <c r="W23" s="7" t="str">
        <f t="shared" si="1"/>
        <v>"Projeto espacial. Cadastra ID do elemento :   Room.ID.400212"</v>
      </c>
    </row>
    <row r="24" spans="1:23" ht="8.4499999999999993" customHeight="1" x14ac:dyDescent="0.25">
      <c r="A24" s="13">
        <v>24</v>
      </c>
      <c r="B24" s="26" t="s">
        <v>181</v>
      </c>
      <c r="C24" s="10" t="s">
        <v>147</v>
      </c>
      <c r="D24" s="22" t="s">
        <v>59</v>
      </c>
      <c r="E24" s="21" t="s">
        <v>112</v>
      </c>
      <c r="F24" s="22" t="s">
        <v>13</v>
      </c>
      <c r="G24" s="19" t="s">
        <v>13</v>
      </c>
      <c r="H24" s="22" t="s">
        <v>13</v>
      </c>
      <c r="I24" s="19" t="s">
        <v>13</v>
      </c>
      <c r="J24" s="22" t="s">
        <v>13</v>
      </c>
      <c r="K24" s="29" t="s">
        <v>13</v>
      </c>
      <c r="L24" s="22" t="s">
        <v>13</v>
      </c>
      <c r="M24" s="29" t="s">
        <v>13</v>
      </c>
      <c r="N24" s="25" t="s">
        <v>13</v>
      </c>
      <c r="O24" s="27" t="s">
        <v>13</v>
      </c>
      <c r="P24" s="15" t="s">
        <v>13</v>
      </c>
      <c r="Q24" s="17" t="s">
        <v>13</v>
      </c>
      <c r="R24" s="15" t="s">
        <v>13</v>
      </c>
      <c r="S24" s="18" t="s">
        <v>13</v>
      </c>
      <c r="T24" s="15" t="s">
        <v>13</v>
      </c>
      <c r="U24" s="17" t="s">
        <v>13</v>
      </c>
      <c r="V24" s="15" t="s">
        <v>27</v>
      </c>
      <c r="W24" s="7" t="str">
        <f t="shared" si="1"/>
        <v>"Projeto espacial. Cadastra ID do elemento :   Room.ID.400213"</v>
      </c>
    </row>
    <row r="25" spans="1:23" ht="8.4499999999999993" customHeight="1" x14ac:dyDescent="0.25">
      <c r="A25" s="13">
        <v>25</v>
      </c>
      <c r="B25" s="26" t="s">
        <v>182</v>
      </c>
      <c r="C25" s="10" t="s">
        <v>147</v>
      </c>
      <c r="D25" s="22" t="s">
        <v>59</v>
      </c>
      <c r="E25" s="21" t="s">
        <v>112</v>
      </c>
      <c r="F25" s="22" t="s">
        <v>13</v>
      </c>
      <c r="G25" s="19" t="s">
        <v>13</v>
      </c>
      <c r="H25" s="22" t="s">
        <v>13</v>
      </c>
      <c r="I25" s="19" t="s">
        <v>13</v>
      </c>
      <c r="J25" s="22" t="s">
        <v>13</v>
      </c>
      <c r="K25" s="29" t="s">
        <v>13</v>
      </c>
      <c r="L25" s="22" t="s">
        <v>13</v>
      </c>
      <c r="M25" s="29" t="s">
        <v>13</v>
      </c>
      <c r="N25" s="25" t="s">
        <v>13</v>
      </c>
      <c r="O25" s="27" t="s">
        <v>13</v>
      </c>
      <c r="P25" s="15" t="s">
        <v>13</v>
      </c>
      <c r="Q25" s="17" t="s">
        <v>13</v>
      </c>
      <c r="R25" s="15" t="s">
        <v>13</v>
      </c>
      <c r="S25" s="18" t="s">
        <v>13</v>
      </c>
      <c r="T25" s="15" t="s">
        <v>13</v>
      </c>
      <c r="U25" s="17" t="s">
        <v>13</v>
      </c>
      <c r="V25" s="15" t="s">
        <v>27</v>
      </c>
      <c r="W25" s="7" t="str">
        <f t="shared" si="1"/>
        <v>"Projeto espacial. Cadastra ID do elemento :   Room.ID.400214"</v>
      </c>
    </row>
    <row r="26" spans="1:23" ht="8.4499999999999993" customHeight="1" x14ac:dyDescent="0.25">
      <c r="A26" s="13">
        <v>26</v>
      </c>
      <c r="B26" s="26" t="s">
        <v>183</v>
      </c>
      <c r="C26" s="10" t="s">
        <v>147</v>
      </c>
      <c r="D26" s="22" t="s">
        <v>59</v>
      </c>
      <c r="E26" s="21" t="s">
        <v>112</v>
      </c>
      <c r="F26" s="22" t="s">
        <v>13</v>
      </c>
      <c r="G26" s="19" t="s">
        <v>13</v>
      </c>
      <c r="H26" s="22" t="s">
        <v>13</v>
      </c>
      <c r="I26" s="19" t="s">
        <v>13</v>
      </c>
      <c r="J26" s="22" t="s">
        <v>13</v>
      </c>
      <c r="K26" s="29" t="s">
        <v>13</v>
      </c>
      <c r="L26" s="22" t="s">
        <v>13</v>
      </c>
      <c r="M26" s="29" t="s">
        <v>13</v>
      </c>
      <c r="N26" s="25" t="s">
        <v>13</v>
      </c>
      <c r="O26" s="27" t="s">
        <v>13</v>
      </c>
      <c r="P26" s="15" t="s">
        <v>13</v>
      </c>
      <c r="Q26" s="17" t="s">
        <v>13</v>
      </c>
      <c r="R26" s="15" t="s">
        <v>13</v>
      </c>
      <c r="S26" s="18" t="s">
        <v>13</v>
      </c>
      <c r="T26" s="15" t="s">
        <v>13</v>
      </c>
      <c r="U26" s="17" t="s">
        <v>13</v>
      </c>
      <c r="V26" s="15" t="s">
        <v>27</v>
      </c>
      <c r="W26" s="7" t="str">
        <f t="shared" si="1"/>
        <v>"Projeto espacial. Cadastra ID do elemento :   Room.ID.400215"</v>
      </c>
    </row>
    <row r="27" spans="1:23" ht="8.4499999999999993" customHeight="1" x14ac:dyDescent="0.25">
      <c r="A27" s="13">
        <v>27</v>
      </c>
      <c r="B27" s="26" t="s">
        <v>184</v>
      </c>
      <c r="C27" s="10" t="s">
        <v>147</v>
      </c>
      <c r="D27" s="22" t="s">
        <v>59</v>
      </c>
      <c r="E27" s="21" t="s">
        <v>112</v>
      </c>
      <c r="F27" s="22" t="s">
        <v>13</v>
      </c>
      <c r="G27" s="19" t="s">
        <v>13</v>
      </c>
      <c r="H27" s="22" t="s">
        <v>13</v>
      </c>
      <c r="I27" s="19" t="s">
        <v>13</v>
      </c>
      <c r="J27" s="22" t="s">
        <v>13</v>
      </c>
      <c r="K27" s="29" t="s">
        <v>13</v>
      </c>
      <c r="L27" s="22" t="s">
        <v>13</v>
      </c>
      <c r="M27" s="29" t="s">
        <v>13</v>
      </c>
      <c r="N27" s="25" t="s">
        <v>13</v>
      </c>
      <c r="O27" s="27" t="s">
        <v>13</v>
      </c>
      <c r="P27" s="15" t="s">
        <v>13</v>
      </c>
      <c r="Q27" s="17" t="s">
        <v>13</v>
      </c>
      <c r="R27" s="15" t="s">
        <v>13</v>
      </c>
      <c r="S27" s="18" t="s">
        <v>13</v>
      </c>
      <c r="T27" s="15" t="s">
        <v>13</v>
      </c>
      <c r="U27" s="17" t="s">
        <v>13</v>
      </c>
      <c r="V27" s="15" t="s">
        <v>27</v>
      </c>
      <c r="W27" s="7" t="str">
        <f t="shared" si="1"/>
        <v>"Projeto espacial. Cadastra ID do elemento :   Room.ID.400216"</v>
      </c>
    </row>
    <row r="28" spans="1:23" ht="8.4499999999999993" customHeight="1" x14ac:dyDescent="0.25">
      <c r="A28" s="13">
        <v>28</v>
      </c>
      <c r="B28" s="26" t="s">
        <v>185</v>
      </c>
      <c r="C28" s="10" t="s">
        <v>147</v>
      </c>
      <c r="D28" s="22" t="s">
        <v>59</v>
      </c>
      <c r="E28" s="21" t="s">
        <v>112</v>
      </c>
      <c r="F28" s="22" t="s">
        <v>13</v>
      </c>
      <c r="G28" s="19" t="s">
        <v>13</v>
      </c>
      <c r="H28" s="22" t="s">
        <v>13</v>
      </c>
      <c r="I28" s="19" t="s">
        <v>13</v>
      </c>
      <c r="J28" s="22" t="s">
        <v>13</v>
      </c>
      <c r="K28" s="29" t="s">
        <v>13</v>
      </c>
      <c r="L28" s="22" t="s">
        <v>13</v>
      </c>
      <c r="M28" s="29" t="s">
        <v>13</v>
      </c>
      <c r="N28" s="25" t="s">
        <v>13</v>
      </c>
      <c r="O28" s="27" t="s">
        <v>13</v>
      </c>
      <c r="P28" s="15" t="s">
        <v>13</v>
      </c>
      <c r="Q28" s="17" t="s">
        <v>13</v>
      </c>
      <c r="R28" s="15" t="s">
        <v>13</v>
      </c>
      <c r="S28" s="18" t="s">
        <v>13</v>
      </c>
      <c r="T28" s="15" t="s">
        <v>13</v>
      </c>
      <c r="U28" s="17" t="s">
        <v>13</v>
      </c>
      <c r="V28" s="15" t="s">
        <v>27</v>
      </c>
      <c r="W28" s="7" t="str">
        <f t="shared" si="1"/>
        <v>"Projeto espacial. Cadastra ID do elemento :   Room.ID.400217"</v>
      </c>
    </row>
    <row r="29" spans="1:23" ht="8.4499999999999993" customHeight="1" x14ac:dyDescent="0.25">
      <c r="A29" s="13">
        <v>29</v>
      </c>
      <c r="B29" s="26" t="s">
        <v>186</v>
      </c>
      <c r="C29" s="10" t="s">
        <v>147</v>
      </c>
      <c r="D29" s="22" t="s">
        <v>59</v>
      </c>
      <c r="E29" s="21" t="s">
        <v>112</v>
      </c>
      <c r="F29" s="22" t="s">
        <v>13</v>
      </c>
      <c r="G29" s="19" t="s">
        <v>13</v>
      </c>
      <c r="H29" s="22" t="s">
        <v>13</v>
      </c>
      <c r="I29" s="19" t="s">
        <v>13</v>
      </c>
      <c r="J29" s="22" t="s">
        <v>13</v>
      </c>
      <c r="K29" s="29" t="s">
        <v>13</v>
      </c>
      <c r="L29" s="22" t="s">
        <v>13</v>
      </c>
      <c r="M29" s="29" t="s">
        <v>13</v>
      </c>
      <c r="N29" s="25" t="s">
        <v>13</v>
      </c>
      <c r="O29" s="27" t="s">
        <v>13</v>
      </c>
      <c r="P29" s="15" t="s">
        <v>13</v>
      </c>
      <c r="Q29" s="17" t="s">
        <v>13</v>
      </c>
      <c r="R29" s="15" t="s">
        <v>13</v>
      </c>
      <c r="S29" s="18" t="s">
        <v>13</v>
      </c>
      <c r="T29" s="15" t="s">
        <v>13</v>
      </c>
      <c r="U29" s="17" t="s">
        <v>13</v>
      </c>
      <c r="V29" s="15" t="s">
        <v>27</v>
      </c>
      <c r="W29" s="7" t="str">
        <f t="shared" si="1"/>
        <v>"Projeto espacial. Cadastra ID do elemento :   Room.ID.400218"</v>
      </c>
    </row>
    <row r="30" spans="1:23" ht="8.4499999999999993" customHeight="1" x14ac:dyDescent="0.25">
      <c r="A30" s="13">
        <v>30</v>
      </c>
      <c r="B30" s="26" t="s">
        <v>187</v>
      </c>
      <c r="C30" s="10" t="s">
        <v>147</v>
      </c>
      <c r="D30" s="22" t="s">
        <v>59</v>
      </c>
      <c r="E30" s="21" t="s">
        <v>112</v>
      </c>
      <c r="F30" s="22" t="s">
        <v>13</v>
      </c>
      <c r="G30" s="19" t="s">
        <v>13</v>
      </c>
      <c r="H30" s="22" t="s">
        <v>13</v>
      </c>
      <c r="I30" s="19" t="s">
        <v>13</v>
      </c>
      <c r="J30" s="22" t="s">
        <v>13</v>
      </c>
      <c r="K30" s="29" t="s">
        <v>13</v>
      </c>
      <c r="L30" s="22" t="s">
        <v>13</v>
      </c>
      <c r="M30" s="29" t="s">
        <v>13</v>
      </c>
      <c r="N30" s="25" t="s">
        <v>13</v>
      </c>
      <c r="O30" s="27" t="s">
        <v>13</v>
      </c>
      <c r="P30" s="15" t="s">
        <v>13</v>
      </c>
      <c r="Q30" s="17" t="s">
        <v>13</v>
      </c>
      <c r="R30" s="15" t="s">
        <v>13</v>
      </c>
      <c r="S30" s="18" t="s">
        <v>13</v>
      </c>
      <c r="T30" s="15" t="s">
        <v>13</v>
      </c>
      <c r="U30" s="17" t="s">
        <v>13</v>
      </c>
      <c r="V30" s="15" t="s">
        <v>27</v>
      </c>
      <c r="W30" s="7" t="str">
        <f t="shared" si="1"/>
        <v>"Projeto espacial. Cadastra ID do elemento :   Room.ID.400219"</v>
      </c>
    </row>
    <row r="31" spans="1:23" ht="8.4499999999999993" customHeight="1" x14ac:dyDescent="0.25">
      <c r="A31" s="13">
        <v>30</v>
      </c>
      <c r="B31" s="26" t="s">
        <v>196</v>
      </c>
      <c r="C31" s="10" t="s">
        <v>147</v>
      </c>
      <c r="D31" s="22" t="s">
        <v>59</v>
      </c>
      <c r="E31" s="21" t="s">
        <v>112</v>
      </c>
      <c r="F31" s="22" t="s">
        <v>13</v>
      </c>
      <c r="G31" s="19" t="s">
        <v>13</v>
      </c>
      <c r="H31" s="22" t="s">
        <v>13</v>
      </c>
      <c r="I31" s="19" t="s">
        <v>13</v>
      </c>
      <c r="J31" s="22" t="s">
        <v>13</v>
      </c>
      <c r="K31" s="29" t="s">
        <v>13</v>
      </c>
      <c r="L31" s="22" t="s">
        <v>13</v>
      </c>
      <c r="M31" s="29" t="s">
        <v>13</v>
      </c>
      <c r="N31" s="25" t="s">
        <v>13</v>
      </c>
      <c r="O31" s="27" t="s">
        <v>13</v>
      </c>
      <c r="P31" s="15" t="s">
        <v>13</v>
      </c>
      <c r="Q31" s="17" t="s">
        <v>13</v>
      </c>
      <c r="R31" s="15" t="s">
        <v>13</v>
      </c>
      <c r="S31" s="18" t="s">
        <v>13</v>
      </c>
      <c r="T31" s="15" t="s">
        <v>13</v>
      </c>
      <c r="U31" s="17" t="s">
        <v>13</v>
      </c>
      <c r="V31" s="15" t="s">
        <v>27</v>
      </c>
      <c r="W31" s="7" t="str">
        <f t="shared" ref="W31" si="2">_xlfn.CONCAT("""","Projeto espacial. Cadastra ID do elemento :   ",B31,"""")</f>
        <v>"Projeto espacial. Cadastra ID do elemento :   Room.ID.400220"</v>
      </c>
    </row>
    <row r="32" spans="1:23" ht="8.4499999999999993" customHeight="1" x14ac:dyDescent="0.25">
      <c r="A32" s="13">
        <v>31</v>
      </c>
      <c r="B32" s="8" t="s">
        <v>57</v>
      </c>
      <c r="C32" s="10" t="s">
        <v>74</v>
      </c>
      <c r="D32" s="22" t="s">
        <v>59</v>
      </c>
      <c r="E32" s="21" t="s">
        <v>113</v>
      </c>
      <c r="F32" s="22" t="s">
        <v>117</v>
      </c>
      <c r="G32" s="23" t="s">
        <v>188</v>
      </c>
      <c r="H32" s="22" t="s">
        <v>13</v>
      </c>
      <c r="I32" s="19" t="s">
        <v>13</v>
      </c>
      <c r="J32" s="22" t="s">
        <v>13</v>
      </c>
      <c r="K32" s="29" t="s">
        <v>13</v>
      </c>
      <c r="L32" s="22" t="s">
        <v>13</v>
      </c>
      <c r="M32" s="29" t="s">
        <v>13</v>
      </c>
      <c r="N32" s="25" t="s">
        <v>13</v>
      </c>
      <c r="O32" s="27" t="s">
        <v>13</v>
      </c>
      <c r="P32" s="15" t="s">
        <v>35</v>
      </c>
      <c r="Q32" s="17" t="s">
        <v>47</v>
      </c>
      <c r="R32" s="15" t="s">
        <v>34</v>
      </c>
      <c r="S32" s="18" t="str">
        <f>_xlfn.CONCAT("""",C32,"""")</f>
        <v>"Estacionamento.Ext"</v>
      </c>
      <c r="T32" s="15" t="s">
        <v>36</v>
      </c>
      <c r="U32" s="17" t="s">
        <v>60</v>
      </c>
      <c r="V32" s="15" t="s">
        <v>27</v>
      </c>
      <c r="W32" s="7" t="str">
        <f>_xlfn.CONCAT("""","Projeto espacial:   ",B32,"""")</f>
        <v>"Projeto espacial:   Estacionamento.01"</v>
      </c>
    </row>
    <row r="33" spans="1:23" ht="8.4499999999999993" customHeight="1" x14ac:dyDescent="0.25">
      <c r="A33" s="13">
        <v>32</v>
      </c>
      <c r="B33" s="8" t="s">
        <v>58</v>
      </c>
      <c r="C33" s="10" t="s">
        <v>74</v>
      </c>
      <c r="D33" s="22" t="s">
        <v>59</v>
      </c>
      <c r="E33" s="21" t="s">
        <v>113</v>
      </c>
      <c r="F33" s="22" t="s">
        <v>117</v>
      </c>
      <c r="G33" s="23" t="s">
        <v>189</v>
      </c>
      <c r="H33" s="22" t="s">
        <v>13</v>
      </c>
      <c r="I33" s="19" t="s">
        <v>13</v>
      </c>
      <c r="J33" s="22" t="s">
        <v>13</v>
      </c>
      <c r="K33" s="29" t="s">
        <v>13</v>
      </c>
      <c r="L33" s="22" t="s">
        <v>13</v>
      </c>
      <c r="M33" s="29" t="s">
        <v>13</v>
      </c>
      <c r="N33" s="25" t="s">
        <v>13</v>
      </c>
      <c r="O33" s="27" t="s">
        <v>13</v>
      </c>
      <c r="P33" s="15" t="s">
        <v>35</v>
      </c>
      <c r="Q33" s="17" t="s">
        <v>48</v>
      </c>
      <c r="R33" s="15" t="s">
        <v>34</v>
      </c>
      <c r="S33" s="18" t="str">
        <f t="shared" ref="S33:S56" si="3">_xlfn.CONCAT("""",C33,"""")</f>
        <v>"Estacionamento.Ext"</v>
      </c>
      <c r="T33" s="15" t="s">
        <v>36</v>
      </c>
      <c r="U33" s="17" t="s">
        <v>60</v>
      </c>
      <c r="V33" s="15" t="s">
        <v>27</v>
      </c>
      <c r="W33" s="7" t="str">
        <f t="shared" ref="W33:W56" si="4">_xlfn.CONCAT("""","Projeto espacial:   ",B33,"""")</f>
        <v>"Projeto espacial:   Estacionamento.02"</v>
      </c>
    </row>
    <row r="34" spans="1:23" ht="8.4499999999999993" customHeight="1" x14ac:dyDescent="0.25">
      <c r="A34" s="13">
        <v>33</v>
      </c>
      <c r="B34" s="8" t="s">
        <v>103</v>
      </c>
      <c r="C34" s="10" t="s">
        <v>104</v>
      </c>
      <c r="D34" s="22" t="s">
        <v>59</v>
      </c>
      <c r="E34" s="21" t="s">
        <v>113</v>
      </c>
      <c r="F34" s="22" t="s">
        <v>117</v>
      </c>
      <c r="G34" s="23" t="s">
        <v>190</v>
      </c>
      <c r="H34" s="22" t="s">
        <v>50</v>
      </c>
      <c r="I34" s="19" t="s">
        <v>103</v>
      </c>
      <c r="J34" s="22" t="s">
        <v>13</v>
      </c>
      <c r="K34" s="29" t="s">
        <v>13</v>
      </c>
      <c r="L34" s="22" t="s">
        <v>13</v>
      </c>
      <c r="M34" s="29" t="s">
        <v>13</v>
      </c>
      <c r="N34" s="25" t="s">
        <v>13</v>
      </c>
      <c r="O34" s="27" t="s">
        <v>13</v>
      </c>
      <c r="P34" s="15" t="s">
        <v>35</v>
      </c>
      <c r="Q34" s="17" t="s">
        <v>193</v>
      </c>
      <c r="R34" s="15" t="s">
        <v>34</v>
      </c>
      <c r="S34" s="18" t="str">
        <f t="shared" ref="S34" si="5">_xlfn.CONCAT("""",C34,"""")</f>
        <v>"Bloco"</v>
      </c>
      <c r="T34" s="15" t="s">
        <v>36</v>
      </c>
      <c r="U34" s="17" t="s">
        <v>60</v>
      </c>
      <c r="V34" s="15" t="s">
        <v>27</v>
      </c>
      <c r="W34" s="7" t="str">
        <f t="shared" ref="W34" si="6">_xlfn.CONCAT("""","Projeto espacial:   ",B34,"""")</f>
        <v>"Projeto espacial:   Bloco.A"</v>
      </c>
    </row>
    <row r="35" spans="1:23" ht="8.4499999999999993" customHeight="1" x14ac:dyDescent="0.25">
      <c r="A35" s="13">
        <v>34</v>
      </c>
      <c r="B35" s="8" t="s">
        <v>101</v>
      </c>
      <c r="C35" s="10" t="s">
        <v>49</v>
      </c>
      <c r="D35" s="22" t="s">
        <v>59</v>
      </c>
      <c r="E35" s="21" t="s">
        <v>113</v>
      </c>
      <c r="F35" s="22" t="s">
        <v>117</v>
      </c>
      <c r="G35" s="23" t="s">
        <v>191</v>
      </c>
      <c r="H35" s="22" t="s">
        <v>50</v>
      </c>
      <c r="I35" s="19" t="s">
        <v>103</v>
      </c>
      <c r="J35" s="22" t="s">
        <v>13</v>
      </c>
      <c r="K35" s="29" t="s">
        <v>13</v>
      </c>
      <c r="L35" s="22" t="s">
        <v>13</v>
      </c>
      <c r="M35" s="29" t="s">
        <v>13</v>
      </c>
      <c r="N35" s="25" t="s">
        <v>13</v>
      </c>
      <c r="O35" s="27" t="s">
        <v>13</v>
      </c>
      <c r="P35" s="15" t="s">
        <v>35</v>
      </c>
      <c r="Q35" s="17" t="s">
        <v>97</v>
      </c>
      <c r="R35" s="15" t="s">
        <v>34</v>
      </c>
      <c r="S35" s="18" t="str">
        <f t="shared" si="3"/>
        <v>"Apartamento"</v>
      </c>
      <c r="T35" s="15" t="s">
        <v>36</v>
      </c>
      <c r="U35" s="17" t="s">
        <v>60</v>
      </c>
      <c r="V35" s="15" t="s">
        <v>27</v>
      </c>
      <c r="W35" s="7" t="str">
        <f t="shared" si="4"/>
        <v>"Projeto espacial:   Apto.A100"</v>
      </c>
    </row>
    <row r="36" spans="1:23" ht="8.4499999999999993" customHeight="1" x14ac:dyDescent="0.25">
      <c r="A36" s="13">
        <v>35</v>
      </c>
      <c r="B36" s="8" t="s">
        <v>102</v>
      </c>
      <c r="C36" s="10" t="s">
        <v>49</v>
      </c>
      <c r="D36" s="22" t="s">
        <v>59</v>
      </c>
      <c r="E36" s="21" t="s">
        <v>113</v>
      </c>
      <c r="F36" s="22" t="s">
        <v>117</v>
      </c>
      <c r="G36" s="23" t="s">
        <v>192</v>
      </c>
      <c r="H36" s="22" t="s">
        <v>50</v>
      </c>
      <c r="I36" s="19" t="s">
        <v>103</v>
      </c>
      <c r="J36" s="22" t="s">
        <v>13</v>
      </c>
      <c r="K36" s="29" t="s">
        <v>13</v>
      </c>
      <c r="L36" s="22" t="s">
        <v>13</v>
      </c>
      <c r="M36" s="29" t="s">
        <v>13</v>
      </c>
      <c r="N36" s="25" t="s">
        <v>13</v>
      </c>
      <c r="O36" s="27" t="s">
        <v>13</v>
      </c>
      <c r="P36" s="15" t="s">
        <v>35</v>
      </c>
      <c r="Q36" s="17" t="s">
        <v>98</v>
      </c>
      <c r="R36" s="15" t="s">
        <v>34</v>
      </c>
      <c r="S36" s="18" t="str">
        <f t="shared" si="3"/>
        <v>"Apartamento"</v>
      </c>
      <c r="T36" s="15" t="s">
        <v>36</v>
      </c>
      <c r="U36" s="17" t="s">
        <v>60</v>
      </c>
      <c r="V36" s="15" t="s">
        <v>27</v>
      </c>
      <c r="W36" s="7" t="str">
        <f t="shared" si="4"/>
        <v>"Projeto espacial:   Apto.B100"</v>
      </c>
    </row>
    <row r="37" spans="1:23" ht="8.4499999999999993" customHeight="1" x14ac:dyDescent="0.25">
      <c r="A37" s="13">
        <v>36</v>
      </c>
      <c r="B37" s="8" t="s">
        <v>75</v>
      </c>
      <c r="C37" s="10" t="s">
        <v>51</v>
      </c>
      <c r="D37" s="22" t="s">
        <v>59</v>
      </c>
      <c r="E37" s="21" t="s">
        <v>112</v>
      </c>
      <c r="F37" s="22" t="s">
        <v>117</v>
      </c>
      <c r="G37" s="23" t="s">
        <v>168</v>
      </c>
      <c r="H37" s="22" t="s">
        <v>50</v>
      </c>
      <c r="I37" s="19" t="s">
        <v>101</v>
      </c>
      <c r="J37" s="22" t="s">
        <v>13</v>
      </c>
      <c r="K37" s="29" t="s">
        <v>13</v>
      </c>
      <c r="L37" s="22" t="s">
        <v>13</v>
      </c>
      <c r="M37" s="29" t="s">
        <v>13</v>
      </c>
      <c r="N37" s="25" t="s">
        <v>116</v>
      </c>
      <c r="O37" s="27">
        <v>1.55</v>
      </c>
      <c r="P37" s="15" t="s">
        <v>35</v>
      </c>
      <c r="Q37" s="17" t="s">
        <v>148</v>
      </c>
      <c r="R37" s="15" t="s">
        <v>34</v>
      </c>
      <c r="S37" s="18" t="str">
        <f t="shared" si="3"/>
        <v>"Hall"</v>
      </c>
      <c r="T37" s="15" t="s">
        <v>36</v>
      </c>
      <c r="U37" s="17" t="s">
        <v>60</v>
      </c>
      <c r="V37" s="15" t="s">
        <v>27</v>
      </c>
      <c r="W37" s="7" t="str">
        <f t="shared" si="4"/>
        <v>"Projeto espacial:   Hall.A01"</v>
      </c>
    </row>
    <row r="38" spans="1:23" ht="8.4499999999999993" customHeight="1" x14ac:dyDescent="0.25">
      <c r="A38" s="13">
        <v>37</v>
      </c>
      <c r="B38" s="8" t="s">
        <v>76</v>
      </c>
      <c r="C38" s="10" t="s">
        <v>52</v>
      </c>
      <c r="D38" s="22" t="s">
        <v>59</v>
      </c>
      <c r="E38" s="21" t="s">
        <v>112</v>
      </c>
      <c r="F38" s="22" t="s">
        <v>117</v>
      </c>
      <c r="G38" s="23" t="s">
        <v>169</v>
      </c>
      <c r="H38" s="22" t="s">
        <v>50</v>
      </c>
      <c r="I38" s="19" t="s">
        <v>101</v>
      </c>
      <c r="J38" s="22" t="s">
        <v>13</v>
      </c>
      <c r="K38" s="29" t="s">
        <v>13</v>
      </c>
      <c r="L38" s="22" t="s">
        <v>13</v>
      </c>
      <c r="M38" s="29" t="s">
        <v>13</v>
      </c>
      <c r="N38" s="25" t="s">
        <v>116</v>
      </c>
      <c r="O38" s="27">
        <v>55.3</v>
      </c>
      <c r="P38" s="15" t="s">
        <v>35</v>
      </c>
      <c r="Q38" s="17" t="s">
        <v>149</v>
      </c>
      <c r="R38" s="15" t="s">
        <v>34</v>
      </c>
      <c r="S38" s="18" t="str">
        <f t="shared" si="3"/>
        <v>"Sala"</v>
      </c>
      <c r="T38" s="15" t="s">
        <v>36</v>
      </c>
      <c r="U38" s="17" t="s">
        <v>60</v>
      </c>
      <c r="V38" s="15" t="s">
        <v>27</v>
      </c>
      <c r="W38" s="7" t="str">
        <f t="shared" si="4"/>
        <v>"Projeto espacial:   Sala.A01"</v>
      </c>
    </row>
    <row r="39" spans="1:23" ht="8.4499999999999993" customHeight="1" x14ac:dyDescent="0.25">
      <c r="A39" s="13">
        <v>38</v>
      </c>
      <c r="B39" s="8" t="s">
        <v>77</v>
      </c>
      <c r="C39" s="10" t="s">
        <v>53</v>
      </c>
      <c r="D39" s="22" t="s">
        <v>59</v>
      </c>
      <c r="E39" s="21" t="s">
        <v>112</v>
      </c>
      <c r="F39" s="22" t="s">
        <v>117</v>
      </c>
      <c r="G39" s="23" t="s">
        <v>170</v>
      </c>
      <c r="H39" s="22" t="s">
        <v>50</v>
      </c>
      <c r="I39" s="19" t="s">
        <v>101</v>
      </c>
      <c r="J39" s="22" t="s">
        <v>13</v>
      </c>
      <c r="K39" s="29" t="s">
        <v>13</v>
      </c>
      <c r="L39" s="22" t="s">
        <v>13</v>
      </c>
      <c r="M39" s="29" t="s">
        <v>13</v>
      </c>
      <c r="N39" s="25" t="s">
        <v>116</v>
      </c>
      <c r="O39" s="27">
        <v>12.5</v>
      </c>
      <c r="P39" s="15" t="s">
        <v>35</v>
      </c>
      <c r="Q39" s="17" t="s">
        <v>150</v>
      </c>
      <c r="R39" s="15" t="s">
        <v>34</v>
      </c>
      <c r="S39" s="18" t="str">
        <f t="shared" si="3"/>
        <v>"Quarto"</v>
      </c>
      <c r="T39" s="15" t="s">
        <v>36</v>
      </c>
      <c r="U39" s="17" t="s">
        <v>60</v>
      </c>
      <c r="V39" s="15" t="s">
        <v>27</v>
      </c>
      <c r="W39" s="7" t="str">
        <f t="shared" si="4"/>
        <v>"Projeto espacial:   Quarto.A01"</v>
      </c>
    </row>
    <row r="40" spans="1:23" ht="8.4499999999999993" customHeight="1" x14ac:dyDescent="0.25">
      <c r="A40" s="13">
        <v>39</v>
      </c>
      <c r="B40" s="8" t="s">
        <v>78</v>
      </c>
      <c r="C40" s="10" t="s">
        <v>53</v>
      </c>
      <c r="D40" s="22" t="s">
        <v>59</v>
      </c>
      <c r="E40" s="21" t="s">
        <v>112</v>
      </c>
      <c r="F40" s="22" t="s">
        <v>117</v>
      </c>
      <c r="G40" s="23" t="s">
        <v>171</v>
      </c>
      <c r="H40" s="22" t="s">
        <v>50</v>
      </c>
      <c r="I40" s="19" t="s">
        <v>101</v>
      </c>
      <c r="J40" s="22" t="s">
        <v>13</v>
      </c>
      <c r="K40" s="29" t="s">
        <v>13</v>
      </c>
      <c r="L40" s="22" t="s">
        <v>13</v>
      </c>
      <c r="M40" s="29" t="s">
        <v>13</v>
      </c>
      <c r="N40" s="25" t="s">
        <v>116</v>
      </c>
      <c r="O40" s="27">
        <v>10.3</v>
      </c>
      <c r="P40" s="15" t="s">
        <v>35</v>
      </c>
      <c r="Q40" s="17" t="s">
        <v>151</v>
      </c>
      <c r="R40" s="15" t="s">
        <v>34</v>
      </c>
      <c r="S40" s="18" t="str">
        <f t="shared" si="3"/>
        <v>"Quarto"</v>
      </c>
      <c r="T40" s="15" t="s">
        <v>36</v>
      </c>
      <c r="U40" s="17" t="s">
        <v>60</v>
      </c>
      <c r="V40" s="15" t="s">
        <v>27</v>
      </c>
      <c r="W40" s="7" t="str">
        <f t="shared" si="4"/>
        <v>"Projeto espacial:   Quarto.A02"</v>
      </c>
    </row>
    <row r="41" spans="1:23" ht="8.4499999999999993" customHeight="1" x14ac:dyDescent="0.25">
      <c r="A41" s="13">
        <v>40</v>
      </c>
      <c r="B41" s="8" t="s">
        <v>79</v>
      </c>
      <c r="C41" s="10" t="s">
        <v>53</v>
      </c>
      <c r="D41" s="22" t="s">
        <v>59</v>
      </c>
      <c r="E41" s="21" t="s">
        <v>112</v>
      </c>
      <c r="F41" s="22" t="s">
        <v>117</v>
      </c>
      <c r="G41" s="23" t="s">
        <v>172</v>
      </c>
      <c r="H41" s="22" t="s">
        <v>50</v>
      </c>
      <c r="I41" s="19" t="s">
        <v>101</v>
      </c>
      <c r="J41" s="22" t="s">
        <v>13</v>
      </c>
      <c r="K41" s="29" t="s">
        <v>13</v>
      </c>
      <c r="L41" s="22" t="s">
        <v>13</v>
      </c>
      <c r="M41" s="29" t="s">
        <v>13</v>
      </c>
      <c r="N41" s="25" t="s">
        <v>116</v>
      </c>
      <c r="O41" s="27">
        <v>9.1999999999999993</v>
      </c>
      <c r="P41" s="15" t="s">
        <v>35</v>
      </c>
      <c r="Q41" s="17" t="s">
        <v>152</v>
      </c>
      <c r="R41" s="15" t="s">
        <v>34</v>
      </c>
      <c r="S41" s="18" t="str">
        <f t="shared" si="3"/>
        <v>"Quarto"</v>
      </c>
      <c r="T41" s="15" t="s">
        <v>36</v>
      </c>
      <c r="U41" s="17" t="s">
        <v>60</v>
      </c>
      <c r="V41" s="15" t="s">
        <v>27</v>
      </c>
      <c r="W41" s="7" t="str">
        <f t="shared" si="4"/>
        <v>"Projeto espacial:   Quarto.A03"</v>
      </c>
    </row>
    <row r="42" spans="1:23" ht="8.4499999999999993" customHeight="1" x14ac:dyDescent="0.25">
      <c r="A42" s="13">
        <v>41</v>
      </c>
      <c r="B42" s="8" t="s">
        <v>80</v>
      </c>
      <c r="C42" s="10" t="s">
        <v>53</v>
      </c>
      <c r="D42" s="22" t="s">
        <v>59</v>
      </c>
      <c r="E42" s="21" t="s">
        <v>112</v>
      </c>
      <c r="F42" s="22" t="s">
        <v>117</v>
      </c>
      <c r="G42" s="23" t="s">
        <v>173</v>
      </c>
      <c r="H42" s="22" t="s">
        <v>50</v>
      </c>
      <c r="I42" s="19" t="s">
        <v>101</v>
      </c>
      <c r="J42" s="22" t="s">
        <v>13</v>
      </c>
      <c r="K42" s="29" t="s">
        <v>13</v>
      </c>
      <c r="L42" s="22" t="s">
        <v>13</v>
      </c>
      <c r="M42" s="29" t="s">
        <v>13</v>
      </c>
      <c r="N42" s="25" t="s">
        <v>116</v>
      </c>
      <c r="O42" s="27">
        <v>9.1999999999999993</v>
      </c>
      <c r="P42" s="15" t="s">
        <v>35</v>
      </c>
      <c r="Q42" s="17" t="s">
        <v>153</v>
      </c>
      <c r="R42" s="15" t="s">
        <v>34</v>
      </c>
      <c r="S42" s="18" t="str">
        <f t="shared" si="3"/>
        <v>"Quarto"</v>
      </c>
      <c r="T42" s="15" t="s">
        <v>36</v>
      </c>
      <c r="U42" s="17" t="s">
        <v>60</v>
      </c>
      <c r="V42" s="15" t="s">
        <v>27</v>
      </c>
      <c r="W42" s="7" t="str">
        <f t="shared" si="4"/>
        <v>"Projeto espacial:   Quarto.A04"</v>
      </c>
    </row>
    <row r="43" spans="1:23" ht="8.4499999999999993" customHeight="1" x14ac:dyDescent="0.25">
      <c r="A43" s="13">
        <v>42</v>
      </c>
      <c r="B43" s="8" t="s">
        <v>81</v>
      </c>
      <c r="C43" s="10" t="s">
        <v>54</v>
      </c>
      <c r="D43" s="22" t="s">
        <v>59</v>
      </c>
      <c r="E43" s="21" t="s">
        <v>112</v>
      </c>
      <c r="F43" s="22" t="s">
        <v>117</v>
      </c>
      <c r="G43" s="23" t="s">
        <v>174</v>
      </c>
      <c r="H43" s="22" t="s">
        <v>50</v>
      </c>
      <c r="I43" s="19" t="s">
        <v>101</v>
      </c>
      <c r="J43" s="22" t="s">
        <v>13</v>
      </c>
      <c r="K43" s="29" t="s">
        <v>13</v>
      </c>
      <c r="L43" s="22" t="s">
        <v>13</v>
      </c>
      <c r="M43" s="29" t="s">
        <v>13</v>
      </c>
      <c r="N43" s="25" t="s">
        <v>116</v>
      </c>
      <c r="O43" s="27">
        <v>8.1999999999999993</v>
      </c>
      <c r="P43" s="15" t="s">
        <v>35</v>
      </c>
      <c r="Q43" s="17" t="s">
        <v>154</v>
      </c>
      <c r="R43" s="15" t="s">
        <v>34</v>
      </c>
      <c r="S43" s="18" t="str">
        <f t="shared" si="3"/>
        <v>"Cozinha"</v>
      </c>
      <c r="T43" s="15" t="s">
        <v>36</v>
      </c>
      <c r="U43" s="17" t="s">
        <v>60</v>
      </c>
      <c r="V43" s="15" t="s">
        <v>27</v>
      </c>
      <c r="W43" s="7" t="str">
        <f t="shared" si="4"/>
        <v>"Projeto espacial:   Cozinha.A01"</v>
      </c>
    </row>
    <row r="44" spans="1:23" ht="8.4499999999999993" customHeight="1" x14ac:dyDescent="0.25">
      <c r="A44" s="13">
        <v>43</v>
      </c>
      <c r="B44" s="8" t="s">
        <v>82</v>
      </c>
      <c r="C44" s="10" t="s">
        <v>56</v>
      </c>
      <c r="D44" s="22" t="s">
        <v>59</v>
      </c>
      <c r="E44" s="21" t="s">
        <v>112</v>
      </c>
      <c r="F44" s="22" t="s">
        <v>117</v>
      </c>
      <c r="G44" s="23" t="s">
        <v>175</v>
      </c>
      <c r="H44" s="22" t="s">
        <v>50</v>
      </c>
      <c r="I44" s="19" t="s">
        <v>101</v>
      </c>
      <c r="J44" s="22" t="s">
        <v>13</v>
      </c>
      <c r="K44" s="29" t="s">
        <v>13</v>
      </c>
      <c r="L44" s="22" t="s">
        <v>13</v>
      </c>
      <c r="M44" s="29" t="s">
        <v>13</v>
      </c>
      <c r="N44" s="25" t="s">
        <v>116</v>
      </c>
      <c r="O44" s="27">
        <v>3.5</v>
      </c>
      <c r="P44" s="15" t="s">
        <v>35</v>
      </c>
      <c r="Q44" s="17" t="s">
        <v>155</v>
      </c>
      <c r="R44" s="15" t="s">
        <v>34</v>
      </c>
      <c r="S44" s="18" t="str">
        <f t="shared" si="3"/>
        <v>"Banheiro"</v>
      </c>
      <c r="T44" s="15" t="s">
        <v>36</v>
      </c>
      <c r="U44" s="17" t="s">
        <v>60</v>
      </c>
      <c r="V44" s="15" t="s">
        <v>27</v>
      </c>
      <c r="W44" s="7" t="str">
        <f t="shared" si="4"/>
        <v>"Projeto espacial:   Banheiro.A01"</v>
      </c>
    </row>
    <row r="45" spans="1:23" ht="8.4499999999999993" customHeight="1" x14ac:dyDescent="0.25">
      <c r="A45" s="13">
        <v>44</v>
      </c>
      <c r="B45" s="8" t="s">
        <v>83</v>
      </c>
      <c r="C45" s="10" t="s">
        <v>56</v>
      </c>
      <c r="D45" s="22" t="s">
        <v>59</v>
      </c>
      <c r="E45" s="21" t="s">
        <v>112</v>
      </c>
      <c r="F45" s="22" t="s">
        <v>117</v>
      </c>
      <c r="G45" s="23" t="s">
        <v>176</v>
      </c>
      <c r="H45" s="22" t="s">
        <v>50</v>
      </c>
      <c r="I45" s="19" t="s">
        <v>101</v>
      </c>
      <c r="J45" s="22" t="s">
        <v>13</v>
      </c>
      <c r="K45" s="29" t="s">
        <v>13</v>
      </c>
      <c r="L45" s="22" t="s">
        <v>13</v>
      </c>
      <c r="M45" s="29" t="s">
        <v>13</v>
      </c>
      <c r="N45" s="25" t="s">
        <v>116</v>
      </c>
      <c r="O45" s="27">
        <v>1.8</v>
      </c>
      <c r="P45" s="15" t="s">
        <v>35</v>
      </c>
      <c r="Q45" s="17" t="s">
        <v>156</v>
      </c>
      <c r="R45" s="15" t="s">
        <v>34</v>
      </c>
      <c r="S45" s="18" t="str">
        <f t="shared" si="3"/>
        <v>"Banheiro"</v>
      </c>
      <c r="T45" s="15" t="s">
        <v>36</v>
      </c>
      <c r="U45" s="17" t="s">
        <v>60</v>
      </c>
      <c r="V45" s="15" t="s">
        <v>27</v>
      </c>
      <c r="W45" s="7" t="str">
        <f t="shared" si="4"/>
        <v>"Projeto espacial:   Banheiro.A02"</v>
      </c>
    </row>
    <row r="46" spans="1:23" ht="8.4499999999999993" customHeight="1" x14ac:dyDescent="0.25">
      <c r="A46" s="13">
        <v>45</v>
      </c>
      <c r="B46" s="8" t="s">
        <v>84</v>
      </c>
      <c r="C46" s="10" t="s">
        <v>55</v>
      </c>
      <c r="D46" s="22" t="s">
        <v>59</v>
      </c>
      <c r="E46" s="21" t="s">
        <v>112</v>
      </c>
      <c r="F46" s="22" t="s">
        <v>117</v>
      </c>
      <c r="G46" s="23" t="s">
        <v>177</v>
      </c>
      <c r="H46" s="22" t="s">
        <v>50</v>
      </c>
      <c r="I46" s="19" t="s">
        <v>101</v>
      </c>
      <c r="J46" s="22" t="s">
        <v>13</v>
      </c>
      <c r="K46" s="29" t="s">
        <v>13</v>
      </c>
      <c r="L46" s="22" t="s">
        <v>13</v>
      </c>
      <c r="M46" s="29" t="s">
        <v>13</v>
      </c>
      <c r="N46" s="25" t="s">
        <v>116</v>
      </c>
      <c r="O46" s="27">
        <v>1.5</v>
      </c>
      <c r="P46" s="15" t="s">
        <v>35</v>
      </c>
      <c r="Q46" s="17" t="s">
        <v>157</v>
      </c>
      <c r="R46" s="15" t="s">
        <v>34</v>
      </c>
      <c r="S46" s="18" t="str">
        <f t="shared" si="3"/>
        <v>"WC"</v>
      </c>
      <c r="T46" s="15" t="s">
        <v>36</v>
      </c>
      <c r="U46" s="17" t="s">
        <v>60</v>
      </c>
      <c r="V46" s="15" t="s">
        <v>27</v>
      </c>
      <c r="W46" s="7" t="str">
        <f t="shared" si="4"/>
        <v>"Projeto espacial:   Banheiro.A03"</v>
      </c>
    </row>
    <row r="47" spans="1:23" ht="8.4499999999999993" customHeight="1" x14ac:dyDescent="0.25">
      <c r="A47" s="13">
        <v>46</v>
      </c>
      <c r="B47" s="8" t="s">
        <v>85</v>
      </c>
      <c r="C47" s="10" t="s">
        <v>51</v>
      </c>
      <c r="D47" s="22" t="s">
        <v>59</v>
      </c>
      <c r="E47" s="21" t="s">
        <v>112</v>
      </c>
      <c r="F47" s="22" t="s">
        <v>117</v>
      </c>
      <c r="G47" s="23" t="s">
        <v>178</v>
      </c>
      <c r="H47" s="22" t="s">
        <v>50</v>
      </c>
      <c r="I47" s="19" t="s">
        <v>102</v>
      </c>
      <c r="J47" s="22" t="s">
        <v>13</v>
      </c>
      <c r="K47" s="29" t="s">
        <v>13</v>
      </c>
      <c r="L47" s="22" t="s">
        <v>13</v>
      </c>
      <c r="M47" s="29" t="s">
        <v>13</v>
      </c>
      <c r="N47" s="25" t="s">
        <v>116</v>
      </c>
      <c r="O47" s="27">
        <v>1.55</v>
      </c>
      <c r="P47" s="15" t="s">
        <v>35</v>
      </c>
      <c r="Q47" s="17" t="s">
        <v>158</v>
      </c>
      <c r="R47" s="15" t="s">
        <v>34</v>
      </c>
      <c r="S47" s="18" t="str">
        <f t="shared" si="3"/>
        <v>"Hall"</v>
      </c>
      <c r="T47" s="15" t="s">
        <v>36</v>
      </c>
      <c r="U47" s="17" t="s">
        <v>60</v>
      </c>
      <c r="V47" s="15" t="s">
        <v>27</v>
      </c>
      <c r="W47" s="7" t="str">
        <f t="shared" si="4"/>
        <v>"Projeto espacial:   Hall.B01"</v>
      </c>
    </row>
    <row r="48" spans="1:23" ht="8.4499999999999993" customHeight="1" x14ac:dyDescent="0.25">
      <c r="A48" s="13">
        <v>47</v>
      </c>
      <c r="B48" s="8" t="s">
        <v>86</v>
      </c>
      <c r="C48" s="10" t="s">
        <v>52</v>
      </c>
      <c r="D48" s="22" t="s">
        <v>59</v>
      </c>
      <c r="E48" s="21" t="s">
        <v>112</v>
      </c>
      <c r="F48" s="22" t="s">
        <v>117</v>
      </c>
      <c r="G48" s="23" t="s">
        <v>179</v>
      </c>
      <c r="H48" s="22" t="s">
        <v>50</v>
      </c>
      <c r="I48" s="19" t="s">
        <v>102</v>
      </c>
      <c r="J48" s="22" t="s">
        <v>13</v>
      </c>
      <c r="K48" s="29" t="s">
        <v>13</v>
      </c>
      <c r="L48" s="22" t="s">
        <v>13</v>
      </c>
      <c r="M48" s="29" t="s">
        <v>13</v>
      </c>
      <c r="N48" s="25" t="s">
        <v>116</v>
      </c>
      <c r="O48" s="27">
        <v>54.3</v>
      </c>
      <c r="P48" s="15" t="s">
        <v>35</v>
      </c>
      <c r="Q48" s="17" t="s">
        <v>159</v>
      </c>
      <c r="R48" s="15" t="s">
        <v>34</v>
      </c>
      <c r="S48" s="18" t="str">
        <f t="shared" si="3"/>
        <v>"Sala"</v>
      </c>
      <c r="T48" s="15" t="s">
        <v>36</v>
      </c>
      <c r="U48" s="17" t="s">
        <v>60</v>
      </c>
      <c r="V48" s="15" t="s">
        <v>27</v>
      </c>
      <c r="W48" s="7" t="str">
        <f t="shared" si="4"/>
        <v>"Projeto espacial:   Sala.B01"</v>
      </c>
    </row>
    <row r="49" spans="1:23" ht="8.4499999999999993" customHeight="1" x14ac:dyDescent="0.25">
      <c r="A49" s="13">
        <v>48</v>
      </c>
      <c r="B49" s="8" t="s">
        <v>87</v>
      </c>
      <c r="C49" s="10" t="s">
        <v>53</v>
      </c>
      <c r="D49" s="22" t="s">
        <v>59</v>
      </c>
      <c r="E49" s="21" t="s">
        <v>112</v>
      </c>
      <c r="F49" s="22" t="s">
        <v>117</v>
      </c>
      <c r="G49" s="23" t="s">
        <v>180</v>
      </c>
      <c r="H49" s="22" t="s">
        <v>50</v>
      </c>
      <c r="I49" s="19" t="s">
        <v>102</v>
      </c>
      <c r="J49" s="22" t="s">
        <v>13</v>
      </c>
      <c r="K49" s="29" t="s">
        <v>13</v>
      </c>
      <c r="L49" s="22" t="s">
        <v>13</v>
      </c>
      <c r="M49" s="29" t="s">
        <v>13</v>
      </c>
      <c r="N49" s="25" t="s">
        <v>116</v>
      </c>
      <c r="O49" s="27">
        <v>11.5</v>
      </c>
      <c r="P49" s="15" t="s">
        <v>35</v>
      </c>
      <c r="Q49" s="17" t="s">
        <v>160</v>
      </c>
      <c r="R49" s="15" t="s">
        <v>34</v>
      </c>
      <c r="S49" s="18" t="str">
        <f t="shared" si="3"/>
        <v>"Quarto"</v>
      </c>
      <c r="T49" s="15" t="s">
        <v>36</v>
      </c>
      <c r="U49" s="17" t="s">
        <v>60</v>
      </c>
      <c r="V49" s="15" t="s">
        <v>27</v>
      </c>
      <c r="W49" s="7" t="str">
        <f t="shared" si="4"/>
        <v>"Projeto espacial:   Quarto.B01"</v>
      </c>
    </row>
    <row r="50" spans="1:23" ht="8.4499999999999993" customHeight="1" x14ac:dyDescent="0.25">
      <c r="A50" s="13">
        <v>49</v>
      </c>
      <c r="B50" s="8" t="s">
        <v>88</v>
      </c>
      <c r="C50" s="10" t="s">
        <v>53</v>
      </c>
      <c r="D50" s="22" t="s">
        <v>59</v>
      </c>
      <c r="E50" s="21" t="s">
        <v>112</v>
      </c>
      <c r="F50" s="22" t="s">
        <v>117</v>
      </c>
      <c r="G50" s="23" t="s">
        <v>181</v>
      </c>
      <c r="H50" s="22" t="s">
        <v>50</v>
      </c>
      <c r="I50" s="19" t="s">
        <v>102</v>
      </c>
      <c r="J50" s="22" t="s">
        <v>13</v>
      </c>
      <c r="K50" s="29" t="s">
        <v>13</v>
      </c>
      <c r="L50" s="22" t="s">
        <v>13</v>
      </c>
      <c r="M50" s="29" t="s">
        <v>13</v>
      </c>
      <c r="N50" s="25" t="s">
        <v>116</v>
      </c>
      <c r="O50" s="27">
        <v>12.3</v>
      </c>
      <c r="P50" s="15" t="s">
        <v>35</v>
      </c>
      <c r="Q50" s="17" t="s">
        <v>161</v>
      </c>
      <c r="R50" s="15" t="s">
        <v>34</v>
      </c>
      <c r="S50" s="18" t="str">
        <f t="shared" si="3"/>
        <v>"Quarto"</v>
      </c>
      <c r="T50" s="15" t="s">
        <v>36</v>
      </c>
      <c r="U50" s="17" t="s">
        <v>60</v>
      </c>
      <c r="V50" s="15" t="s">
        <v>27</v>
      </c>
      <c r="W50" s="7" t="str">
        <f t="shared" si="4"/>
        <v>"Projeto espacial:   Quarto.B02"</v>
      </c>
    </row>
    <row r="51" spans="1:23" ht="8.4499999999999993" customHeight="1" x14ac:dyDescent="0.25">
      <c r="A51" s="13">
        <v>50</v>
      </c>
      <c r="B51" s="8" t="s">
        <v>89</v>
      </c>
      <c r="C51" s="10" t="s">
        <v>53</v>
      </c>
      <c r="D51" s="22" t="s">
        <v>59</v>
      </c>
      <c r="E51" s="21" t="s">
        <v>112</v>
      </c>
      <c r="F51" s="22" t="s">
        <v>117</v>
      </c>
      <c r="G51" s="23" t="s">
        <v>182</v>
      </c>
      <c r="H51" s="22" t="s">
        <v>50</v>
      </c>
      <c r="I51" s="19" t="s">
        <v>102</v>
      </c>
      <c r="J51" s="22" t="s">
        <v>13</v>
      </c>
      <c r="K51" s="29" t="s">
        <v>13</v>
      </c>
      <c r="L51" s="22" t="s">
        <v>13</v>
      </c>
      <c r="M51" s="29" t="s">
        <v>13</v>
      </c>
      <c r="N51" s="25" t="s">
        <v>116</v>
      </c>
      <c r="O51" s="27">
        <v>10.199999999999999</v>
      </c>
      <c r="P51" s="15" t="s">
        <v>35</v>
      </c>
      <c r="Q51" s="17" t="s">
        <v>162</v>
      </c>
      <c r="R51" s="15" t="s">
        <v>34</v>
      </c>
      <c r="S51" s="18" t="str">
        <f t="shared" si="3"/>
        <v>"Quarto"</v>
      </c>
      <c r="T51" s="15" t="s">
        <v>36</v>
      </c>
      <c r="U51" s="17" t="s">
        <v>60</v>
      </c>
      <c r="V51" s="15" t="s">
        <v>27</v>
      </c>
      <c r="W51" s="7" t="str">
        <f t="shared" si="4"/>
        <v>"Projeto espacial:   Quarto.B03"</v>
      </c>
    </row>
    <row r="52" spans="1:23" ht="8.4499999999999993" customHeight="1" x14ac:dyDescent="0.25">
      <c r="A52" s="13">
        <v>51</v>
      </c>
      <c r="B52" s="8" t="s">
        <v>90</v>
      </c>
      <c r="C52" s="10" t="s">
        <v>53</v>
      </c>
      <c r="D52" s="22" t="s">
        <v>59</v>
      </c>
      <c r="E52" s="21" t="s">
        <v>112</v>
      </c>
      <c r="F52" s="22" t="s">
        <v>117</v>
      </c>
      <c r="G52" s="23" t="s">
        <v>183</v>
      </c>
      <c r="H52" s="22" t="s">
        <v>50</v>
      </c>
      <c r="I52" s="19" t="s">
        <v>102</v>
      </c>
      <c r="J52" s="22" t="s">
        <v>13</v>
      </c>
      <c r="K52" s="29" t="s">
        <v>13</v>
      </c>
      <c r="L52" s="22" t="s">
        <v>13</v>
      </c>
      <c r="M52" s="29" t="s">
        <v>13</v>
      </c>
      <c r="N52" s="25" t="s">
        <v>116</v>
      </c>
      <c r="O52" s="27">
        <v>9.1999999999999993</v>
      </c>
      <c r="P52" s="15" t="s">
        <v>35</v>
      </c>
      <c r="Q52" s="17" t="s">
        <v>163</v>
      </c>
      <c r="R52" s="15" t="s">
        <v>34</v>
      </c>
      <c r="S52" s="18" t="str">
        <f t="shared" si="3"/>
        <v>"Quarto"</v>
      </c>
      <c r="T52" s="15" t="s">
        <v>36</v>
      </c>
      <c r="U52" s="17" t="s">
        <v>60</v>
      </c>
      <c r="V52" s="15" t="s">
        <v>27</v>
      </c>
      <c r="W52" s="7" t="str">
        <f t="shared" si="4"/>
        <v>"Projeto espacial:   Quarto.B04"</v>
      </c>
    </row>
    <row r="53" spans="1:23" ht="8.4499999999999993" customHeight="1" x14ac:dyDescent="0.25">
      <c r="A53" s="13">
        <v>52</v>
      </c>
      <c r="B53" s="8" t="s">
        <v>91</v>
      </c>
      <c r="C53" s="10" t="s">
        <v>54</v>
      </c>
      <c r="D53" s="22" t="s">
        <v>59</v>
      </c>
      <c r="E53" s="21" t="s">
        <v>112</v>
      </c>
      <c r="F53" s="22" t="s">
        <v>117</v>
      </c>
      <c r="G53" s="23" t="s">
        <v>184</v>
      </c>
      <c r="H53" s="22" t="s">
        <v>50</v>
      </c>
      <c r="I53" s="19" t="s">
        <v>102</v>
      </c>
      <c r="J53" s="22" t="s">
        <v>13</v>
      </c>
      <c r="K53" s="29" t="s">
        <v>13</v>
      </c>
      <c r="L53" s="22" t="s">
        <v>13</v>
      </c>
      <c r="M53" s="29" t="s">
        <v>13</v>
      </c>
      <c r="N53" s="25" t="s">
        <v>116</v>
      </c>
      <c r="O53" s="27">
        <v>8.1999999999999993</v>
      </c>
      <c r="P53" s="15" t="s">
        <v>35</v>
      </c>
      <c r="Q53" s="17" t="s">
        <v>164</v>
      </c>
      <c r="R53" s="15" t="s">
        <v>34</v>
      </c>
      <c r="S53" s="18" t="str">
        <f t="shared" si="3"/>
        <v>"Cozinha"</v>
      </c>
      <c r="T53" s="15" t="s">
        <v>36</v>
      </c>
      <c r="U53" s="17" t="s">
        <v>60</v>
      </c>
      <c r="V53" s="15" t="s">
        <v>27</v>
      </c>
      <c r="W53" s="7" t="str">
        <f t="shared" si="4"/>
        <v>"Projeto espacial:   Cozinha.B01"</v>
      </c>
    </row>
    <row r="54" spans="1:23" ht="8.4499999999999993" customHeight="1" x14ac:dyDescent="0.25">
      <c r="A54" s="13">
        <v>53</v>
      </c>
      <c r="B54" s="8" t="s">
        <v>92</v>
      </c>
      <c r="C54" s="10" t="s">
        <v>56</v>
      </c>
      <c r="D54" s="22" t="s">
        <v>59</v>
      </c>
      <c r="E54" s="21" t="s">
        <v>112</v>
      </c>
      <c r="F54" s="22" t="s">
        <v>117</v>
      </c>
      <c r="G54" s="23" t="s">
        <v>185</v>
      </c>
      <c r="H54" s="22" t="s">
        <v>50</v>
      </c>
      <c r="I54" s="19" t="s">
        <v>102</v>
      </c>
      <c r="J54" s="22" t="s">
        <v>13</v>
      </c>
      <c r="K54" s="29" t="s">
        <v>13</v>
      </c>
      <c r="L54" s="22" t="s">
        <v>13</v>
      </c>
      <c r="M54" s="29" t="s">
        <v>13</v>
      </c>
      <c r="N54" s="25" t="s">
        <v>116</v>
      </c>
      <c r="O54" s="27">
        <v>3.5</v>
      </c>
      <c r="P54" s="15" t="s">
        <v>35</v>
      </c>
      <c r="Q54" s="17" t="s">
        <v>165</v>
      </c>
      <c r="R54" s="15" t="s">
        <v>34</v>
      </c>
      <c r="S54" s="18" t="str">
        <f t="shared" si="3"/>
        <v>"Banheiro"</v>
      </c>
      <c r="T54" s="15" t="s">
        <v>36</v>
      </c>
      <c r="U54" s="17" t="s">
        <v>60</v>
      </c>
      <c r="V54" s="15" t="s">
        <v>27</v>
      </c>
      <c r="W54" s="7" t="str">
        <f t="shared" si="4"/>
        <v>"Projeto espacial:   Banheiro.B01"</v>
      </c>
    </row>
    <row r="55" spans="1:23" ht="8.4499999999999993" customHeight="1" x14ac:dyDescent="0.25">
      <c r="A55" s="13">
        <v>54</v>
      </c>
      <c r="B55" s="8" t="s">
        <v>93</v>
      </c>
      <c r="C55" s="10" t="s">
        <v>56</v>
      </c>
      <c r="D55" s="22" t="s">
        <v>59</v>
      </c>
      <c r="E55" s="21" t="s">
        <v>112</v>
      </c>
      <c r="F55" s="22" t="s">
        <v>117</v>
      </c>
      <c r="G55" s="23" t="s">
        <v>186</v>
      </c>
      <c r="H55" s="22" t="s">
        <v>50</v>
      </c>
      <c r="I55" s="19" t="s">
        <v>102</v>
      </c>
      <c r="J55" s="22" t="s">
        <v>13</v>
      </c>
      <c r="K55" s="29" t="s">
        <v>13</v>
      </c>
      <c r="L55" s="22" t="s">
        <v>13</v>
      </c>
      <c r="M55" s="29" t="s">
        <v>13</v>
      </c>
      <c r="N55" s="25" t="s">
        <v>116</v>
      </c>
      <c r="O55" s="27">
        <v>1.8</v>
      </c>
      <c r="P55" s="15" t="s">
        <v>35</v>
      </c>
      <c r="Q55" s="17" t="s">
        <v>166</v>
      </c>
      <c r="R55" s="15" t="s">
        <v>34</v>
      </c>
      <c r="S55" s="18" t="str">
        <f t="shared" si="3"/>
        <v>"Banheiro"</v>
      </c>
      <c r="T55" s="15" t="s">
        <v>36</v>
      </c>
      <c r="U55" s="17" t="s">
        <v>60</v>
      </c>
      <c r="V55" s="15" t="s">
        <v>27</v>
      </c>
      <c r="W55" s="7" t="str">
        <f t="shared" si="4"/>
        <v>"Projeto espacial:   Banheiro.B02"</v>
      </c>
    </row>
    <row r="56" spans="1:23" ht="8.4499999999999993" customHeight="1" x14ac:dyDescent="0.25">
      <c r="A56" s="13">
        <v>55</v>
      </c>
      <c r="B56" s="8" t="s">
        <v>94</v>
      </c>
      <c r="C56" s="10" t="s">
        <v>55</v>
      </c>
      <c r="D56" s="22" t="s">
        <v>59</v>
      </c>
      <c r="E56" s="21" t="s">
        <v>112</v>
      </c>
      <c r="F56" s="22" t="s">
        <v>117</v>
      </c>
      <c r="G56" s="23" t="s">
        <v>187</v>
      </c>
      <c r="H56" s="22" t="s">
        <v>50</v>
      </c>
      <c r="I56" s="19" t="s">
        <v>102</v>
      </c>
      <c r="J56" s="22" t="s">
        <v>13</v>
      </c>
      <c r="K56" s="29" t="s">
        <v>13</v>
      </c>
      <c r="L56" s="22" t="s">
        <v>13</v>
      </c>
      <c r="M56" s="29" t="s">
        <v>13</v>
      </c>
      <c r="N56" s="25" t="s">
        <v>116</v>
      </c>
      <c r="O56" s="27">
        <v>1.5</v>
      </c>
      <c r="P56" s="15" t="s">
        <v>35</v>
      </c>
      <c r="Q56" s="17" t="s">
        <v>167</v>
      </c>
      <c r="R56" s="15" t="s">
        <v>34</v>
      </c>
      <c r="S56" s="18" t="str">
        <f t="shared" si="3"/>
        <v>"WC"</v>
      </c>
      <c r="T56" s="15" t="s">
        <v>36</v>
      </c>
      <c r="U56" s="17" t="s">
        <v>60</v>
      </c>
      <c r="V56" s="15" t="s">
        <v>27</v>
      </c>
      <c r="W56" s="7" t="str">
        <f t="shared" si="4"/>
        <v>"Projeto espacial:   Banheiro.B03"</v>
      </c>
    </row>
    <row r="57" spans="1:23" ht="9.6" customHeight="1" x14ac:dyDescent="0.25">
      <c r="A57" s="13">
        <v>56</v>
      </c>
      <c r="B57" s="8" t="s">
        <v>195</v>
      </c>
      <c r="C57" s="10" t="s">
        <v>194</v>
      </c>
      <c r="D57" s="22" t="s">
        <v>59</v>
      </c>
      <c r="E57" s="21" t="s">
        <v>112</v>
      </c>
      <c r="F57" s="22" t="s">
        <v>117</v>
      </c>
      <c r="G57" s="23" t="s">
        <v>196</v>
      </c>
      <c r="H57" s="22" t="s">
        <v>50</v>
      </c>
      <c r="I57" s="19" t="s">
        <v>103</v>
      </c>
      <c r="J57" s="22" t="s">
        <v>13</v>
      </c>
      <c r="K57" s="29" t="s">
        <v>13</v>
      </c>
      <c r="L57" s="22" t="s">
        <v>13</v>
      </c>
      <c r="M57" s="29" t="s">
        <v>13</v>
      </c>
      <c r="N57" s="25" t="s">
        <v>116</v>
      </c>
      <c r="O57" s="27">
        <v>0.9</v>
      </c>
      <c r="P57" s="15" t="s">
        <v>35</v>
      </c>
      <c r="Q57" s="17" t="s">
        <v>197</v>
      </c>
      <c r="R57" s="15" t="s">
        <v>34</v>
      </c>
      <c r="S57" s="18" t="str">
        <f t="shared" ref="S57" si="7">_xlfn.CONCAT("""",C57,"""")</f>
        <v>"Shaft"</v>
      </c>
      <c r="T57" s="15" t="s">
        <v>36</v>
      </c>
      <c r="U57" s="17" t="s">
        <v>60</v>
      </c>
      <c r="V57" s="15" t="s">
        <v>27</v>
      </c>
      <c r="W57" s="7" t="str">
        <f t="shared" ref="W57" si="8">_xlfn.CONCAT("""","Projeto espacial:   ",B57,"""")</f>
        <v>"Projeto espacial:   Descida.01"</v>
      </c>
    </row>
    <row r="58" spans="1:23" ht="9.6" customHeight="1" x14ac:dyDescent="0.25">
      <c r="G58" s="14"/>
    </row>
    <row r="59" spans="1:23" ht="9.6" customHeight="1" x14ac:dyDescent="0.25">
      <c r="G59" s="14"/>
    </row>
  </sheetData>
  <sortState xmlns:xlrd2="http://schemas.microsoft.com/office/spreadsheetml/2017/richdata2" ref="A5:W7">
    <sortCondition ref="C1:C7"/>
  </sortState>
  <phoneticPr fontId="2" type="noConversion"/>
  <conditionalFormatting sqref="A1:B1 X1:XFD1 D58:D1048576 X57:XFD1048576 V58:V1048576 T58:T1048576 R58:R1048576 P58:P1048576 N58:N1048576 H59:J1048576 A58:B1048576 D1:D5 F2:XFD5 F60:F1048576 F58:H59 I58:J58 F6:G10 D11:G31 A2:A57">
    <cfRule type="cellIs" dxfId="78" priority="1536" operator="equal">
      <formula>"null"</formula>
    </cfRule>
  </conditionalFormatting>
  <conditionalFormatting sqref="B58:B1048576 B1">
    <cfRule type="duplicateValues" dxfId="77" priority="1535"/>
  </conditionalFormatting>
  <conditionalFormatting sqref="F1 H1 J1">
    <cfRule type="cellIs" dxfId="76" priority="282" operator="equal">
      <formula>"null"</formula>
    </cfRule>
  </conditionalFormatting>
  <conditionalFormatting sqref="L1">
    <cfRule type="cellIs" dxfId="75" priority="65" operator="equal">
      <formula>"null"</formula>
    </cfRule>
  </conditionalFormatting>
  <conditionalFormatting sqref="N1">
    <cfRule type="cellIs" dxfId="74" priority="75" operator="equal">
      <formula>"null"</formula>
    </cfRule>
  </conditionalFormatting>
  <conditionalFormatting sqref="P1">
    <cfRule type="cellIs" dxfId="73" priority="100" operator="equal">
      <formula>"null"</formula>
    </cfRule>
  </conditionalFormatting>
  <conditionalFormatting sqref="R1 T1">
    <cfRule type="cellIs" dxfId="72" priority="101" operator="equal">
      <formula>"null"</formula>
    </cfRule>
  </conditionalFormatting>
  <conditionalFormatting sqref="V1">
    <cfRule type="cellIs" dxfId="71" priority="280" operator="equal">
      <formula>"null"</formula>
    </cfRule>
  </conditionalFormatting>
  <conditionalFormatting sqref="J35:K57 H11:XFD31">
    <cfRule type="cellIs" dxfId="70" priority="64" operator="equal">
      <formula>"null"</formula>
    </cfRule>
  </conditionalFormatting>
  <conditionalFormatting sqref="B11:B31">
    <cfRule type="cellIs" dxfId="69" priority="63" operator="equal">
      <formula>"null"</formula>
    </cfRule>
  </conditionalFormatting>
  <conditionalFormatting sqref="H6:XFD10">
    <cfRule type="cellIs" dxfId="68" priority="59" operator="equal">
      <formula>"null"</formula>
    </cfRule>
  </conditionalFormatting>
  <conditionalFormatting sqref="B6:B10">
    <cfRule type="cellIs" dxfId="67" priority="58" operator="equal">
      <formula>"null"</formula>
    </cfRule>
  </conditionalFormatting>
  <conditionalFormatting sqref="D6:E10">
    <cfRule type="cellIs" dxfId="66" priority="57" operator="equal">
      <formula>"null"</formula>
    </cfRule>
  </conditionalFormatting>
  <conditionalFormatting sqref="B2:B5">
    <cfRule type="duplicateValues" dxfId="65" priority="4044"/>
    <cfRule type="duplicateValues" dxfId="64" priority="4045"/>
  </conditionalFormatting>
  <conditionalFormatting sqref="B2:B5">
    <cfRule type="duplicateValues" dxfId="63" priority="4048"/>
    <cfRule type="duplicateValues" dxfId="62" priority="4049"/>
    <cfRule type="duplicateValues" dxfId="61" priority="4050"/>
    <cfRule type="duplicateValues" dxfId="60" priority="4051"/>
    <cfRule type="duplicateValues" dxfId="59" priority="4052"/>
  </conditionalFormatting>
  <conditionalFormatting sqref="W32:W33 T34:XFD56 D37:D57 T57:W57 L34:R57">
    <cfRule type="cellIs" dxfId="58" priority="25" operator="equal">
      <formula>"null"</formula>
    </cfRule>
  </conditionalFormatting>
  <conditionalFormatting sqref="B34:B36">
    <cfRule type="duplicateValues" dxfId="57" priority="33"/>
    <cfRule type="duplicateValues" dxfId="56" priority="34"/>
    <cfRule type="duplicateValues" dxfId="55" priority="35"/>
    <cfRule type="duplicateValues" dxfId="54" priority="36"/>
    <cfRule type="duplicateValues" dxfId="53" priority="37"/>
  </conditionalFormatting>
  <conditionalFormatting sqref="B34:B36">
    <cfRule type="duplicateValues" dxfId="52" priority="38"/>
    <cfRule type="duplicateValues" dxfId="51" priority="39"/>
  </conditionalFormatting>
  <conditionalFormatting sqref="D34:D36 F34:F36 D37:F57 H34:I57">
    <cfRule type="cellIs" dxfId="50" priority="23" operator="equal">
      <formula>"null"</formula>
    </cfRule>
  </conditionalFormatting>
  <conditionalFormatting sqref="H35:I36">
    <cfRule type="cellIs" dxfId="49" priority="24" operator="equal">
      <formula>"null"</formula>
    </cfRule>
  </conditionalFormatting>
  <conditionalFormatting sqref="D32:D33 X32:XFD33 L32:V33 S34:S57">
    <cfRule type="cellIs" dxfId="48" priority="12" operator="equal">
      <formula>"null"</formula>
    </cfRule>
  </conditionalFormatting>
  <conditionalFormatting sqref="B32:B33">
    <cfRule type="duplicateValues" dxfId="47" priority="13"/>
    <cfRule type="duplicateValues" dxfId="46" priority="14"/>
    <cfRule type="duplicateValues" dxfId="45" priority="15"/>
    <cfRule type="duplicateValues" dxfId="44" priority="16"/>
    <cfRule type="duplicateValues" dxfId="43" priority="17"/>
    <cfRule type="duplicateValues" dxfId="42" priority="18"/>
    <cfRule type="duplicateValues" dxfId="41" priority="19"/>
  </conditionalFormatting>
  <conditionalFormatting sqref="D32:F33 H32:K33 E34:E36">
    <cfRule type="cellIs" dxfId="40" priority="11" operator="equal">
      <formula>"null"</formula>
    </cfRule>
  </conditionalFormatting>
  <conditionalFormatting sqref="B37:B57">
    <cfRule type="duplicateValues" dxfId="39" priority="4054"/>
    <cfRule type="duplicateValues" dxfId="38" priority="4055"/>
    <cfRule type="duplicateValues" dxfId="37" priority="4056"/>
    <cfRule type="duplicateValues" dxfId="36" priority="4057"/>
    <cfRule type="duplicateValues" dxfId="35" priority="4058"/>
    <cfRule type="duplicateValues" dxfId="34" priority="4059"/>
    <cfRule type="duplicateValues" dxfId="33" priority="4060"/>
  </conditionalFormatting>
  <conditionalFormatting sqref="G37:G56">
    <cfRule type="cellIs" dxfId="32" priority="7" operator="equal">
      <formula>"null"</formula>
    </cfRule>
  </conditionalFormatting>
  <conditionalFormatting sqref="J34:K34">
    <cfRule type="cellIs" dxfId="31" priority="5" operator="equal">
      <formula>"null"</formula>
    </cfRule>
  </conditionalFormatting>
  <conditionalFormatting sqref="H34:I34">
    <cfRule type="cellIs" dxfId="30" priority="4" operator="equal">
      <formula>"null"</formula>
    </cfRule>
  </conditionalFormatting>
  <conditionalFormatting sqref="G32:G36">
    <cfRule type="cellIs" dxfId="29" priority="3" operator="equal">
      <formula>"null"</formula>
    </cfRule>
  </conditionalFormatting>
  <conditionalFormatting sqref="I57">
    <cfRule type="cellIs" dxfId="28" priority="2" operator="equal">
      <formula>"null"</formula>
    </cfRule>
  </conditionalFormatting>
  <conditionalFormatting sqref="G57">
    <cfRule type="cellIs" dxfId="0" priority="1" operator="equal">
      <formula>"null"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CB4F2-B6BD-4102-9BA0-395D15868850}">
  <dimension ref="A1:W81"/>
  <sheetViews>
    <sheetView zoomScale="130" zoomScaleNormal="130" workbookViewId="0">
      <pane ySplit="1" topLeftCell="A19" activePane="bottomLeft" state="frozen"/>
      <selection pane="bottomLeft" activeCell="A33" sqref="A33:XFD56"/>
    </sheetView>
  </sheetViews>
  <sheetFormatPr baseColWidth="10" defaultColWidth="9.140625" defaultRowHeight="9.6" customHeight="1" x14ac:dyDescent="0.25"/>
  <cols>
    <col min="1" max="1" width="2.5703125" style="2" customWidth="1"/>
    <col min="2" max="2" width="10.7109375" style="2" bestFit="1" customWidth="1"/>
    <col min="3" max="3" width="11.140625" style="12" bestFit="1" customWidth="1"/>
    <col min="4" max="4" width="7.28515625" style="14" bestFit="1" customWidth="1"/>
    <col min="5" max="5" width="7.85546875" style="12" customWidth="1"/>
    <col min="6" max="6" width="4.7109375" style="14" customWidth="1"/>
    <col min="7" max="7" width="8.5703125" style="2" customWidth="1"/>
    <col min="8" max="8" width="7.42578125" style="14" bestFit="1" customWidth="1"/>
    <col min="9" max="9" width="6.42578125" style="14" customWidth="1"/>
    <col min="10" max="10" width="7" style="14" customWidth="1"/>
    <col min="11" max="11" width="6.28515625" style="2" customWidth="1"/>
    <col min="12" max="13" width="3.85546875" style="2" bestFit="1" customWidth="1"/>
    <col min="14" max="15" width="4.28515625" style="14" bestFit="1" customWidth="1"/>
    <col min="16" max="16" width="4.28515625" style="16" bestFit="1" customWidth="1"/>
    <col min="17" max="17" width="6.7109375" style="14" bestFit="1" customWidth="1"/>
    <col min="18" max="18" width="4.7109375" style="16" customWidth="1"/>
    <col min="19" max="19" width="11" style="12" customWidth="1"/>
    <col min="20" max="20" width="3.7109375" style="16" bestFit="1" customWidth="1"/>
    <col min="21" max="21" width="11.140625" style="14" customWidth="1"/>
    <col min="22" max="22" width="6.85546875" style="16" customWidth="1"/>
    <col min="23" max="23" width="33.85546875" style="2" bestFit="1" customWidth="1"/>
    <col min="24" max="16384" width="9.140625" style="2"/>
  </cols>
  <sheetData>
    <row r="1" spans="1:23" s="12" customFormat="1" ht="24.6" customHeight="1" x14ac:dyDescent="0.25">
      <c r="A1" s="13">
        <v>1</v>
      </c>
      <c r="B1" s="6" t="s">
        <v>21</v>
      </c>
      <c r="C1" s="6" t="s">
        <v>22</v>
      </c>
      <c r="D1" s="24" t="s">
        <v>23</v>
      </c>
      <c r="E1" s="24" t="s">
        <v>3</v>
      </c>
      <c r="F1" s="24" t="s">
        <v>23</v>
      </c>
      <c r="G1" s="24" t="s">
        <v>3</v>
      </c>
      <c r="H1" s="24" t="s">
        <v>23</v>
      </c>
      <c r="I1" s="24" t="s">
        <v>3</v>
      </c>
      <c r="J1" s="24" t="s">
        <v>23</v>
      </c>
      <c r="K1" s="24" t="s">
        <v>3</v>
      </c>
      <c r="L1" s="28" t="s">
        <v>144</v>
      </c>
      <c r="M1" s="24" t="s">
        <v>3</v>
      </c>
      <c r="N1" s="24" t="s">
        <v>23</v>
      </c>
      <c r="O1" s="24" t="s">
        <v>3</v>
      </c>
      <c r="P1" s="24" t="s">
        <v>23</v>
      </c>
      <c r="Q1" s="24" t="s">
        <v>3</v>
      </c>
      <c r="R1" s="24" t="s">
        <v>23</v>
      </c>
      <c r="S1" s="24" t="s">
        <v>3</v>
      </c>
      <c r="T1" s="24" t="s">
        <v>23</v>
      </c>
      <c r="U1" s="24" t="s">
        <v>3</v>
      </c>
      <c r="V1" s="28" t="s">
        <v>145</v>
      </c>
      <c r="W1" s="24" t="s">
        <v>3</v>
      </c>
    </row>
    <row r="2" spans="1:23" ht="8.4499999999999993" customHeight="1" x14ac:dyDescent="0.25">
      <c r="A2" s="13">
        <v>2</v>
      </c>
      <c r="B2" s="8" t="s">
        <v>113</v>
      </c>
      <c r="C2" s="10" t="s">
        <v>28</v>
      </c>
      <c r="D2" s="22" t="s">
        <v>13</v>
      </c>
      <c r="E2" s="20" t="s">
        <v>13</v>
      </c>
      <c r="F2" s="22" t="s">
        <v>13</v>
      </c>
      <c r="G2" s="19" t="s">
        <v>13</v>
      </c>
      <c r="H2" s="22" t="s">
        <v>13</v>
      </c>
      <c r="I2" s="19" t="s">
        <v>13</v>
      </c>
      <c r="J2" s="22" t="s">
        <v>13</v>
      </c>
      <c r="K2" s="19" t="s">
        <v>13</v>
      </c>
      <c r="L2" s="22" t="s">
        <v>13</v>
      </c>
      <c r="M2" s="19" t="s">
        <v>13</v>
      </c>
      <c r="N2" s="25" t="s">
        <v>13</v>
      </c>
      <c r="O2" s="27" t="s">
        <v>13</v>
      </c>
      <c r="P2" s="15" t="s">
        <v>13</v>
      </c>
      <c r="Q2" s="17" t="s">
        <v>13</v>
      </c>
      <c r="R2" s="15" t="s">
        <v>13</v>
      </c>
      <c r="S2" s="18" t="s">
        <v>13</v>
      </c>
      <c r="T2" s="15" t="s">
        <v>13</v>
      </c>
      <c r="U2" s="17" t="s">
        <v>13</v>
      </c>
      <c r="V2" s="15" t="s">
        <v>27</v>
      </c>
      <c r="W2" s="7" t="str">
        <f>_xlfn.CONCAT("""","Elemento espacial :   ",B2,"""")</f>
        <v>"Elemento espacial :   Revit.Area"</v>
      </c>
    </row>
    <row r="3" spans="1:23" ht="8.4499999999999993" customHeight="1" x14ac:dyDescent="0.25">
      <c r="A3" s="13">
        <v>3</v>
      </c>
      <c r="B3" s="8" t="s">
        <v>112</v>
      </c>
      <c r="C3" s="10" t="s">
        <v>29</v>
      </c>
      <c r="D3" s="22" t="s">
        <v>13</v>
      </c>
      <c r="E3" s="20" t="s">
        <v>13</v>
      </c>
      <c r="F3" s="22" t="s">
        <v>13</v>
      </c>
      <c r="G3" s="19" t="s">
        <v>13</v>
      </c>
      <c r="H3" s="22" t="s">
        <v>13</v>
      </c>
      <c r="I3" s="19" t="s">
        <v>13</v>
      </c>
      <c r="J3" s="22" t="s">
        <v>13</v>
      </c>
      <c r="K3" s="19" t="s">
        <v>13</v>
      </c>
      <c r="L3" s="22" t="s">
        <v>13</v>
      </c>
      <c r="M3" s="19" t="s">
        <v>13</v>
      </c>
      <c r="N3" s="25" t="s">
        <v>13</v>
      </c>
      <c r="O3" s="27" t="s">
        <v>13</v>
      </c>
      <c r="P3" s="15" t="s">
        <v>13</v>
      </c>
      <c r="Q3" s="17" t="s">
        <v>13</v>
      </c>
      <c r="R3" s="15" t="s">
        <v>13</v>
      </c>
      <c r="S3" s="18" t="s">
        <v>13</v>
      </c>
      <c r="T3" s="15" t="s">
        <v>13</v>
      </c>
      <c r="U3" s="17" t="s">
        <v>13</v>
      </c>
      <c r="V3" s="15" t="s">
        <v>27</v>
      </c>
      <c r="W3" s="7" t="str">
        <f>_xlfn.CONCAT("""","Elemento espacial :   ",B3,"""")</f>
        <v>"Elemento espacial :   Revit.Room"</v>
      </c>
    </row>
    <row r="4" spans="1:23" ht="8.4499999999999993" customHeight="1" x14ac:dyDescent="0.25">
      <c r="A4" s="13">
        <v>4</v>
      </c>
      <c r="B4" s="8" t="s">
        <v>114</v>
      </c>
      <c r="C4" s="10" t="s">
        <v>30</v>
      </c>
      <c r="D4" s="22" t="s">
        <v>13</v>
      </c>
      <c r="E4" s="20" t="s">
        <v>13</v>
      </c>
      <c r="F4" s="22" t="s">
        <v>13</v>
      </c>
      <c r="G4" s="19" t="s">
        <v>13</v>
      </c>
      <c r="H4" s="22" t="s">
        <v>13</v>
      </c>
      <c r="I4" s="19" t="s">
        <v>13</v>
      </c>
      <c r="J4" s="22" t="s">
        <v>13</v>
      </c>
      <c r="K4" s="19" t="s">
        <v>13</v>
      </c>
      <c r="L4" s="22" t="s">
        <v>13</v>
      </c>
      <c r="M4" s="19" t="s">
        <v>13</v>
      </c>
      <c r="N4" s="25" t="s">
        <v>13</v>
      </c>
      <c r="O4" s="27" t="s">
        <v>13</v>
      </c>
      <c r="P4" s="15" t="s">
        <v>13</v>
      </c>
      <c r="Q4" s="17" t="s">
        <v>13</v>
      </c>
      <c r="R4" s="15" t="s">
        <v>13</v>
      </c>
      <c r="S4" s="18" t="s">
        <v>13</v>
      </c>
      <c r="T4" s="15" t="s">
        <v>13</v>
      </c>
      <c r="U4" s="17" t="s">
        <v>13</v>
      </c>
      <c r="V4" s="15" t="s">
        <v>27</v>
      </c>
      <c r="W4" s="7" t="str">
        <f>_xlfn.CONCAT("""","Elemento espacial :   ",B4,"""")</f>
        <v>"Elemento espacial :   Ifc.Zone"</v>
      </c>
    </row>
    <row r="5" spans="1:23" ht="8.4499999999999993" customHeight="1" x14ac:dyDescent="0.25">
      <c r="A5" s="13">
        <v>5</v>
      </c>
      <c r="B5" s="8" t="s">
        <v>115</v>
      </c>
      <c r="C5" s="10" t="s">
        <v>73</v>
      </c>
      <c r="D5" s="22" t="s">
        <v>13</v>
      </c>
      <c r="E5" s="20" t="s">
        <v>13</v>
      </c>
      <c r="F5" s="22" t="s">
        <v>13</v>
      </c>
      <c r="G5" s="19" t="s">
        <v>13</v>
      </c>
      <c r="H5" s="22" t="s">
        <v>13</v>
      </c>
      <c r="I5" s="19" t="s">
        <v>13</v>
      </c>
      <c r="J5" s="22" t="s">
        <v>13</v>
      </c>
      <c r="K5" s="19" t="s">
        <v>13</v>
      </c>
      <c r="L5" s="22" t="s">
        <v>13</v>
      </c>
      <c r="M5" s="19" t="s">
        <v>13</v>
      </c>
      <c r="N5" s="25" t="s">
        <v>13</v>
      </c>
      <c r="O5" s="27" t="s">
        <v>13</v>
      </c>
      <c r="P5" s="15" t="s">
        <v>13</v>
      </c>
      <c r="Q5" s="17" t="s">
        <v>13</v>
      </c>
      <c r="R5" s="15" t="s">
        <v>13</v>
      </c>
      <c r="S5" s="18" t="s">
        <v>13</v>
      </c>
      <c r="T5" s="15" t="s">
        <v>13</v>
      </c>
      <c r="U5" s="17" t="s">
        <v>13</v>
      </c>
      <c r="V5" s="15" t="s">
        <v>27</v>
      </c>
      <c r="W5" s="7" t="str">
        <f t="shared" ref="W5:W56" si="0">_xlfn.CONCAT("""","Elemento espacial :   ",B5,"""")</f>
        <v>"Elemento espacial :   Ifc.Space"</v>
      </c>
    </row>
    <row r="6" spans="1:23" ht="8.4499999999999993" customHeight="1" x14ac:dyDescent="0.25">
      <c r="A6" s="13">
        <v>6</v>
      </c>
      <c r="B6" s="8" t="s">
        <v>103</v>
      </c>
      <c r="C6" s="10" t="s">
        <v>104</v>
      </c>
      <c r="D6" s="22" t="s">
        <v>13</v>
      </c>
      <c r="E6" s="20" t="s">
        <v>13</v>
      </c>
      <c r="F6" s="22" t="s">
        <v>13</v>
      </c>
      <c r="G6" s="19" t="s">
        <v>13</v>
      </c>
      <c r="H6" s="22" t="s">
        <v>13</v>
      </c>
      <c r="I6" s="19" t="s">
        <v>13</v>
      </c>
      <c r="J6" s="22" t="s">
        <v>13</v>
      </c>
      <c r="K6" s="19" t="s">
        <v>13</v>
      </c>
      <c r="L6" s="22" t="s">
        <v>13</v>
      </c>
      <c r="M6" s="19" t="s">
        <v>13</v>
      </c>
      <c r="N6" s="25" t="s">
        <v>13</v>
      </c>
      <c r="O6" s="27" t="s">
        <v>13</v>
      </c>
      <c r="P6" s="15" t="s">
        <v>35</v>
      </c>
      <c r="Q6" s="17" t="s">
        <v>105</v>
      </c>
      <c r="R6" s="15" t="s">
        <v>34</v>
      </c>
      <c r="S6" s="18" t="s">
        <v>106</v>
      </c>
      <c r="T6" s="15" t="s">
        <v>36</v>
      </c>
      <c r="U6" s="17" t="s">
        <v>60</v>
      </c>
      <c r="V6" s="15" t="s">
        <v>27</v>
      </c>
      <c r="W6" s="7" t="str">
        <f t="shared" si="0"/>
        <v>"Elemento espacial :   Bloco.A"</v>
      </c>
    </row>
    <row r="7" spans="1:23" ht="8.4499999999999993" customHeight="1" x14ac:dyDescent="0.25">
      <c r="A7" s="13">
        <v>7</v>
      </c>
      <c r="B7" s="8" t="s">
        <v>62</v>
      </c>
      <c r="C7" s="10" t="s">
        <v>61</v>
      </c>
      <c r="D7" s="22" t="s">
        <v>13</v>
      </c>
      <c r="E7" s="20" t="s">
        <v>13</v>
      </c>
      <c r="F7" s="22" t="s">
        <v>13</v>
      </c>
      <c r="G7" s="19" t="s">
        <v>13</v>
      </c>
      <c r="H7" s="22" t="s">
        <v>50</v>
      </c>
      <c r="I7" s="19" t="s">
        <v>103</v>
      </c>
      <c r="J7" s="22" t="s">
        <v>13</v>
      </c>
      <c r="K7" s="19" t="s">
        <v>13</v>
      </c>
      <c r="L7" s="22" t="s">
        <v>13</v>
      </c>
      <c r="M7" s="19" t="s">
        <v>13</v>
      </c>
      <c r="N7" s="25" t="s">
        <v>13</v>
      </c>
      <c r="O7" s="27" t="s">
        <v>13</v>
      </c>
      <c r="P7" s="15" t="s">
        <v>35</v>
      </c>
      <c r="Q7" s="17" t="s">
        <v>95</v>
      </c>
      <c r="R7" s="15" t="s">
        <v>34</v>
      </c>
      <c r="S7" s="18" t="s">
        <v>96</v>
      </c>
      <c r="T7" s="15" t="s">
        <v>36</v>
      </c>
      <c r="U7" s="17" t="s">
        <v>60</v>
      </c>
      <c r="V7" s="15" t="s">
        <v>27</v>
      </c>
      <c r="W7" s="7" t="str">
        <f t="shared" si="0"/>
        <v>"Elemento espacial :   Andar.01"</v>
      </c>
    </row>
    <row r="8" spans="1:23" ht="8.4499999999999993" customHeight="1" x14ac:dyDescent="0.25">
      <c r="A8" s="13">
        <v>8</v>
      </c>
      <c r="B8" s="8" t="s">
        <v>107</v>
      </c>
      <c r="C8" s="10" t="s">
        <v>108</v>
      </c>
      <c r="D8" s="22" t="s">
        <v>13</v>
      </c>
      <c r="E8" s="20" t="s">
        <v>13</v>
      </c>
      <c r="F8" s="22" t="s">
        <v>13</v>
      </c>
      <c r="G8" s="19" t="s">
        <v>13</v>
      </c>
      <c r="H8" s="22" t="s">
        <v>50</v>
      </c>
      <c r="I8" s="19" t="s">
        <v>103</v>
      </c>
      <c r="J8" s="22" t="s">
        <v>13</v>
      </c>
      <c r="K8" s="19" t="s">
        <v>13</v>
      </c>
      <c r="L8" s="22" t="s">
        <v>13</v>
      </c>
      <c r="M8" s="19" t="s">
        <v>13</v>
      </c>
      <c r="N8" s="25" t="s">
        <v>13</v>
      </c>
      <c r="O8" s="27" t="s">
        <v>13</v>
      </c>
      <c r="P8" s="15" t="s">
        <v>35</v>
      </c>
      <c r="Q8" s="17" t="s">
        <v>111</v>
      </c>
      <c r="R8" s="15" t="s">
        <v>34</v>
      </c>
      <c r="S8" s="18" t="s">
        <v>109</v>
      </c>
      <c r="T8" s="15" t="s">
        <v>36</v>
      </c>
      <c r="U8" s="17" t="s">
        <v>110</v>
      </c>
      <c r="V8" s="15" t="s">
        <v>27</v>
      </c>
      <c r="W8" s="7" t="str">
        <f t="shared" si="0"/>
        <v>"Elemento espacial :   Nucleo.Elev"</v>
      </c>
    </row>
    <row r="9" spans="1:23" ht="8.4499999999999993" customHeight="1" x14ac:dyDescent="0.25">
      <c r="A9" s="13">
        <v>9</v>
      </c>
      <c r="B9" s="26" t="s">
        <v>118</v>
      </c>
      <c r="C9" s="10" t="s">
        <v>142</v>
      </c>
      <c r="D9" s="22" t="s">
        <v>13</v>
      </c>
      <c r="E9" s="20" t="s">
        <v>13</v>
      </c>
      <c r="F9" s="22" t="s">
        <v>13</v>
      </c>
      <c r="G9" s="19" t="s">
        <v>13</v>
      </c>
      <c r="H9" s="22" t="s">
        <v>13</v>
      </c>
      <c r="I9" s="19" t="s">
        <v>13</v>
      </c>
      <c r="J9" s="22" t="s">
        <v>13</v>
      </c>
      <c r="K9" s="19" t="s">
        <v>13</v>
      </c>
      <c r="L9" s="22" t="s">
        <v>13</v>
      </c>
      <c r="M9" s="19" t="s">
        <v>13</v>
      </c>
      <c r="N9" s="25" t="s">
        <v>13</v>
      </c>
      <c r="O9" s="27" t="s">
        <v>13</v>
      </c>
      <c r="P9" s="15" t="s">
        <v>13</v>
      </c>
      <c r="Q9" s="17" t="s">
        <v>13</v>
      </c>
      <c r="R9" s="15" t="s">
        <v>13</v>
      </c>
      <c r="S9" s="18" t="s">
        <v>13</v>
      </c>
      <c r="T9" s="15" t="s">
        <v>13</v>
      </c>
      <c r="U9" s="17" t="s">
        <v>13</v>
      </c>
      <c r="V9" s="15" t="s">
        <v>27</v>
      </c>
      <c r="W9" s="7" t="str">
        <f>_xlfn.CONCAT("""","Projeto espacial. Cadastra ID do elemento :   ",B9,"""")</f>
        <v>"Projeto espacial. Cadastra ID do elemento :   Room.3021203"</v>
      </c>
    </row>
    <row r="10" spans="1:23" ht="8.4499999999999993" customHeight="1" x14ac:dyDescent="0.25">
      <c r="A10" s="13">
        <v>10</v>
      </c>
      <c r="B10" s="26" t="s">
        <v>119</v>
      </c>
      <c r="C10" s="10" t="s">
        <v>142</v>
      </c>
      <c r="D10" s="22" t="s">
        <v>13</v>
      </c>
      <c r="E10" s="20" t="s">
        <v>13</v>
      </c>
      <c r="F10" s="22" t="s">
        <v>13</v>
      </c>
      <c r="G10" s="19" t="s">
        <v>13</v>
      </c>
      <c r="H10" s="22" t="s">
        <v>13</v>
      </c>
      <c r="I10" s="19" t="s">
        <v>13</v>
      </c>
      <c r="J10" s="22" t="s">
        <v>13</v>
      </c>
      <c r="K10" s="19" t="s">
        <v>13</v>
      </c>
      <c r="L10" s="22" t="s">
        <v>13</v>
      </c>
      <c r="M10" s="19" t="s">
        <v>13</v>
      </c>
      <c r="N10" s="25" t="s">
        <v>13</v>
      </c>
      <c r="O10" s="27" t="s">
        <v>13</v>
      </c>
      <c r="P10" s="15" t="s">
        <v>13</v>
      </c>
      <c r="Q10" s="17" t="s">
        <v>13</v>
      </c>
      <c r="R10" s="15" t="s">
        <v>13</v>
      </c>
      <c r="S10" s="18" t="s">
        <v>13</v>
      </c>
      <c r="T10" s="15" t="s">
        <v>13</v>
      </c>
      <c r="U10" s="17" t="s">
        <v>13</v>
      </c>
      <c r="V10" s="15" t="s">
        <v>27</v>
      </c>
      <c r="W10" s="7" t="str">
        <f t="shared" ref="W10:W30" si="1">_xlfn.CONCAT("""","Projeto espacial. Cadastra ID do elemento :   ",B10,"""")</f>
        <v>"Projeto espacial. Cadastra ID do elemento :   Room.3021204"</v>
      </c>
    </row>
    <row r="11" spans="1:23" ht="8.4499999999999993" customHeight="1" x14ac:dyDescent="0.25">
      <c r="A11" s="13">
        <v>11</v>
      </c>
      <c r="B11" s="26" t="s">
        <v>120</v>
      </c>
      <c r="C11" s="10" t="s">
        <v>142</v>
      </c>
      <c r="D11" s="22" t="s">
        <v>13</v>
      </c>
      <c r="E11" s="20" t="s">
        <v>13</v>
      </c>
      <c r="F11" s="22" t="s">
        <v>13</v>
      </c>
      <c r="G11" s="19" t="s">
        <v>13</v>
      </c>
      <c r="H11" s="22" t="s">
        <v>13</v>
      </c>
      <c r="I11" s="19" t="s">
        <v>13</v>
      </c>
      <c r="J11" s="22" t="s">
        <v>13</v>
      </c>
      <c r="K11" s="19" t="s">
        <v>13</v>
      </c>
      <c r="L11" s="22" t="s">
        <v>13</v>
      </c>
      <c r="M11" s="19" t="s">
        <v>13</v>
      </c>
      <c r="N11" s="25" t="s">
        <v>13</v>
      </c>
      <c r="O11" s="27" t="s">
        <v>13</v>
      </c>
      <c r="P11" s="15" t="s">
        <v>13</v>
      </c>
      <c r="Q11" s="17" t="s">
        <v>13</v>
      </c>
      <c r="R11" s="15" t="s">
        <v>13</v>
      </c>
      <c r="S11" s="18" t="s">
        <v>13</v>
      </c>
      <c r="T11" s="15" t="s">
        <v>13</v>
      </c>
      <c r="U11" s="17" t="s">
        <v>13</v>
      </c>
      <c r="V11" s="15" t="s">
        <v>27</v>
      </c>
      <c r="W11" s="7" t="str">
        <f t="shared" si="1"/>
        <v>"Projeto espacial. Cadastra ID do elemento :   Room.3021205"</v>
      </c>
    </row>
    <row r="12" spans="1:23" ht="8.4499999999999993" customHeight="1" x14ac:dyDescent="0.25">
      <c r="A12" s="13">
        <v>12</v>
      </c>
      <c r="B12" s="26" t="s">
        <v>121</v>
      </c>
      <c r="C12" s="10" t="s">
        <v>142</v>
      </c>
      <c r="D12" s="22" t="s">
        <v>13</v>
      </c>
      <c r="E12" s="20" t="s">
        <v>13</v>
      </c>
      <c r="F12" s="22" t="s">
        <v>13</v>
      </c>
      <c r="G12" s="19" t="s">
        <v>13</v>
      </c>
      <c r="H12" s="22" t="s">
        <v>13</v>
      </c>
      <c r="I12" s="19" t="s">
        <v>13</v>
      </c>
      <c r="J12" s="22" t="s">
        <v>13</v>
      </c>
      <c r="K12" s="19" t="s">
        <v>13</v>
      </c>
      <c r="L12" s="22" t="s">
        <v>13</v>
      </c>
      <c r="M12" s="19" t="s">
        <v>13</v>
      </c>
      <c r="N12" s="25" t="s">
        <v>13</v>
      </c>
      <c r="O12" s="27" t="s">
        <v>13</v>
      </c>
      <c r="P12" s="15" t="s">
        <v>13</v>
      </c>
      <c r="Q12" s="17" t="s">
        <v>13</v>
      </c>
      <c r="R12" s="15" t="s">
        <v>13</v>
      </c>
      <c r="S12" s="18" t="s">
        <v>13</v>
      </c>
      <c r="T12" s="15" t="s">
        <v>13</v>
      </c>
      <c r="U12" s="17" t="s">
        <v>13</v>
      </c>
      <c r="V12" s="15" t="s">
        <v>27</v>
      </c>
      <c r="W12" s="7" t="str">
        <f t="shared" si="1"/>
        <v>"Projeto espacial. Cadastra ID do elemento :   Room.3021206"</v>
      </c>
    </row>
    <row r="13" spans="1:23" ht="8.4499999999999993" customHeight="1" x14ac:dyDescent="0.25">
      <c r="A13" s="13">
        <v>13</v>
      </c>
      <c r="B13" s="26" t="s">
        <v>122</v>
      </c>
      <c r="C13" s="10" t="s">
        <v>142</v>
      </c>
      <c r="D13" s="22" t="s">
        <v>13</v>
      </c>
      <c r="E13" s="20" t="s">
        <v>13</v>
      </c>
      <c r="F13" s="22" t="s">
        <v>13</v>
      </c>
      <c r="G13" s="19" t="s">
        <v>13</v>
      </c>
      <c r="H13" s="22" t="s">
        <v>13</v>
      </c>
      <c r="I13" s="19" t="s">
        <v>13</v>
      </c>
      <c r="J13" s="22" t="s">
        <v>13</v>
      </c>
      <c r="K13" s="19" t="s">
        <v>13</v>
      </c>
      <c r="L13" s="22" t="s">
        <v>13</v>
      </c>
      <c r="M13" s="19" t="s">
        <v>13</v>
      </c>
      <c r="N13" s="25" t="s">
        <v>13</v>
      </c>
      <c r="O13" s="27" t="s">
        <v>13</v>
      </c>
      <c r="P13" s="15" t="s">
        <v>13</v>
      </c>
      <c r="Q13" s="17" t="s">
        <v>13</v>
      </c>
      <c r="R13" s="15" t="s">
        <v>13</v>
      </c>
      <c r="S13" s="18" t="s">
        <v>13</v>
      </c>
      <c r="T13" s="15" t="s">
        <v>13</v>
      </c>
      <c r="U13" s="17" t="s">
        <v>13</v>
      </c>
      <c r="V13" s="15" t="s">
        <v>27</v>
      </c>
      <c r="W13" s="7" t="str">
        <f t="shared" si="1"/>
        <v>"Projeto espacial. Cadastra ID do elemento :   Room.3021207"</v>
      </c>
    </row>
    <row r="14" spans="1:23" ht="8.4499999999999993" customHeight="1" x14ac:dyDescent="0.25">
      <c r="A14" s="13">
        <v>14</v>
      </c>
      <c r="B14" s="26" t="s">
        <v>123</v>
      </c>
      <c r="C14" s="10" t="s">
        <v>142</v>
      </c>
      <c r="D14" s="22" t="s">
        <v>13</v>
      </c>
      <c r="E14" s="20" t="s">
        <v>13</v>
      </c>
      <c r="F14" s="22" t="s">
        <v>13</v>
      </c>
      <c r="G14" s="19" t="s">
        <v>13</v>
      </c>
      <c r="H14" s="22" t="s">
        <v>13</v>
      </c>
      <c r="I14" s="19" t="s">
        <v>13</v>
      </c>
      <c r="J14" s="22" t="s">
        <v>13</v>
      </c>
      <c r="K14" s="19" t="s">
        <v>13</v>
      </c>
      <c r="L14" s="22" t="s">
        <v>13</v>
      </c>
      <c r="M14" s="19" t="s">
        <v>13</v>
      </c>
      <c r="N14" s="25" t="s">
        <v>13</v>
      </c>
      <c r="O14" s="27" t="s">
        <v>13</v>
      </c>
      <c r="P14" s="15" t="s">
        <v>13</v>
      </c>
      <c r="Q14" s="17" t="s">
        <v>13</v>
      </c>
      <c r="R14" s="15" t="s">
        <v>13</v>
      </c>
      <c r="S14" s="18" t="s">
        <v>13</v>
      </c>
      <c r="T14" s="15" t="s">
        <v>13</v>
      </c>
      <c r="U14" s="17" t="s">
        <v>13</v>
      </c>
      <c r="V14" s="15" t="s">
        <v>27</v>
      </c>
      <c r="W14" s="7" t="str">
        <f t="shared" si="1"/>
        <v>"Projeto espacial. Cadastra ID do elemento :   Room.3021208"</v>
      </c>
    </row>
    <row r="15" spans="1:23" ht="8.4499999999999993" customHeight="1" x14ac:dyDescent="0.25">
      <c r="A15" s="13">
        <v>15</v>
      </c>
      <c r="B15" s="26" t="s">
        <v>124</v>
      </c>
      <c r="C15" s="10" t="s">
        <v>142</v>
      </c>
      <c r="D15" s="22" t="s">
        <v>13</v>
      </c>
      <c r="E15" s="20" t="s">
        <v>13</v>
      </c>
      <c r="F15" s="22" t="s">
        <v>13</v>
      </c>
      <c r="G15" s="19" t="s">
        <v>13</v>
      </c>
      <c r="H15" s="22" t="s">
        <v>13</v>
      </c>
      <c r="I15" s="19" t="s">
        <v>13</v>
      </c>
      <c r="J15" s="22" t="s">
        <v>13</v>
      </c>
      <c r="K15" s="19" t="s">
        <v>13</v>
      </c>
      <c r="L15" s="22" t="s">
        <v>13</v>
      </c>
      <c r="M15" s="19" t="s">
        <v>13</v>
      </c>
      <c r="N15" s="25" t="s">
        <v>13</v>
      </c>
      <c r="O15" s="27" t="s">
        <v>13</v>
      </c>
      <c r="P15" s="15" t="s">
        <v>13</v>
      </c>
      <c r="Q15" s="17" t="s">
        <v>13</v>
      </c>
      <c r="R15" s="15" t="s">
        <v>13</v>
      </c>
      <c r="S15" s="18" t="s">
        <v>13</v>
      </c>
      <c r="T15" s="15" t="s">
        <v>13</v>
      </c>
      <c r="U15" s="17" t="s">
        <v>13</v>
      </c>
      <c r="V15" s="15" t="s">
        <v>27</v>
      </c>
      <c r="W15" s="7" t="str">
        <f t="shared" si="1"/>
        <v>"Projeto espacial. Cadastra ID do elemento :   Room.3021209"</v>
      </c>
    </row>
    <row r="16" spans="1:23" ht="8.4499999999999993" customHeight="1" x14ac:dyDescent="0.25">
      <c r="A16" s="13">
        <v>16</v>
      </c>
      <c r="B16" s="26" t="s">
        <v>125</v>
      </c>
      <c r="C16" s="10" t="s">
        <v>142</v>
      </c>
      <c r="D16" s="22" t="s">
        <v>13</v>
      </c>
      <c r="E16" s="20" t="s">
        <v>13</v>
      </c>
      <c r="F16" s="22" t="s">
        <v>13</v>
      </c>
      <c r="G16" s="19" t="s">
        <v>13</v>
      </c>
      <c r="H16" s="22" t="s">
        <v>13</v>
      </c>
      <c r="I16" s="19" t="s">
        <v>13</v>
      </c>
      <c r="J16" s="22" t="s">
        <v>13</v>
      </c>
      <c r="K16" s="19" t="s">
        <v>13</v>
      </c>
      <c r="L16" s="22" t="s">
        <v>13</v>
      </c>
      <c r="M16" s="19" t="s">
        <v>13</v>
      </c>
      <c r="N16" s="25" t="s">
        <v>13</v>
      </c>
      <c r="O16" s="27" t="s">
        <v>13</v>
      </c>
      <c r="P16" s="15" t="s">
        <v>13</v>
      </c>
      <c r="Q16" s="17" t="s">
        <v>13</v>
      </c>
      <c r="R16" s="15" t="s">
        <v>13</v>
      </c>
      <c r="S16" s="18" t="s">
        <v>13</v>
      </c>
      <c r="T16" s="15" t="s">
        <v>13</v>
      </c>
      <c r="U16" s="17" t="s">
        <v>13</v>
      </c>
      <c r="V16" s="15" t="s">
        <v>27</v>
      </c>
      <c r="W16" s="7" t="str">
        <f t="shared" si="1"/>
        <v>"Projeto espacial. Cadastra ID do elemento :   Room.3021210"</v>
      </c>
    </row>
    <row r="17" spans="1:23" ht="8.4499999999999993" customHeight="1" x14ac:dyDescent="0.25">
      <c r="A17" s="13">
        <v>17</v>
      </c>
      <c r="B17" s="26" t="s">
        <v>126</v>
      </c>
      <c r="C17" s="10" t="s">
        <v>142</v>
      </c>
      <c r="D17" s="22" t="s">
        <v>13</v>
      </c>
      <c r="E17" s="20" t="s">
        <v>13</v>
      </c>
      <c r="F17" s="22" t="s">
        <v>13</v>
      </c>
      <c r="G17" s="19" t="s">
        <v>13</v>
      </c>
      <c r="H17" s="22" t="s">
        <v>13</v>
      </c>
      <c r="I17" s="19" t="s">
        <v>13</v>
      </c>
      <c r="J17" s="22" t="s">
        <v>13</v>
      </c>
      <c r="K17" s="19" t="s">
        <v>13</v>
      </c>
      <c r="L17" s="22" t="s">
        <v>13</v>
      </c>
      <c r="M17" s="19" t="s">
        <v>13</v>
      </c>
      <c r="N17" s="25" t="s">
        <v>13</v>
      </c>
      <c r="O17" s="27" t="s">
        <v>13</v>
      </c>
      <c r="P17" s="15" t="s">
        <v>13</v>
      </c>
      <c r="Q17" s="17" t="s">
        <v>13</v>
      </c>
      <c r="R17" s="15" t="s">
        <v>13</v>
      </c>
      <c r="S17" s="18" t="s">
        <v>13</v>
      </c>
      <c r="T17" s="15" t="s">
        <v>13</v>
      </c>
      <c r="U17" s="17" t="s">
        <v>13</v>
      </c>
      <c r="V17" s="15" t="s">
        <v>27</v>
      </c>
      <c r="W17" s="7" t="str">
        <f t="shared" si="1"/>
        <v>"Projeto espacial. Cadastra ID do elemento :   Room.3021211"</v>
      </c>
    </row>
    <row r="18" spans="1:23" ht="8.4499999999999993" customHeight="1" x14ac:dyDescent="0.25">
      <c r="A18" s="13">
        <v>18</v>
      </c>
      <c r="B18" s="26" t="s">
        <v>127</v>
      </c>
      <c r="C18" s="10" t="s">
        <v>142</v>
      </c>
      <c r="D18" s="22" t="s">
        <v>13</v>
      </c>
      <c r="E18" s="20" t="s">
        <v>13</v>
      </c>
      <c r="F18" s="22" t="s">
        <v>13</v>
      </c>
      <c r="G18" s="19" t="s">
        <v>13</v>
      </c>
      <c r="H18" s="22" t="s">
        <v>13</v>
      </c>
      <c r="I18" s="19" t="s">
        <v>13</v>
      </c>
      <c r="J18" s="22" t="s">
        <v>13</v>
      </c>
      <c r="K18" s="19" t="s">
        <v>13</v>
      </c>
      <c r="L18" s="22" t="s">
        <v>13</v>
      </c>
      <c r="M18" s="19" t="s">
        <v>13</v>
      </c>
      <c r="N18" s="25" t="s">
        <v>13</v>
      </c>
      <c r="O18" s="27" t="s">
        <v>13</v>
      </c>
      <c r="P18" s="15" t="s">
        <v>13</v>
      </c>
      <c r="Q18" s="17" t="s">
        <v>13</v>
      </c>
      <c r="R18" s="15" t="s">
        <v>13</v>
      </c>
      <c r="S18" s="18" t="s">
        <v>13</v>
      </c>
      <c r="T18" s="15" t="s">
        <v>13</v>
      </c>
      <c r="U18" s="17" t="s">
        <v>13</v>
      </c>
      <c r="V18" s="15" t="s">
        <v>27</v>
      </c>
      <c r="W18" s="7" t="str">
        <f t="shared" si="1"/>
        <v>"Projeto espacial. Cadastra ID do elemento :   Room.3021212"</v>
      </c>
    </row>
    <row r="19" spans="1:23" ht="8.4499999999999993" customHeight="1" x14ac:dyDescent="0.25">
      <c r="A19" s="13">
        <v>19</v>
      </c>
      <c r="B19" s="26" t="s">
        <v>128</v>
      </c>
      <c r="C19" s="10" t="s">
        <v>142</v>
      </c>
      <c r="D19" s="22" t="s">
        <v>13</v>
      </c>
      <c r="E19" s="20" t="s">
        <v>13</v>
      </c>
      <c r="F19" s="22" t="s">
        <v>13</v>
      </c>
      <c r="G19" s="19" t="s">
        <v>13</v>
      </c>
      <c r="H19" s="22" t="s">
        <v>13</v>
      </c>
      <c r="I19" s="19" t="s">
        <v>13</v>
      </c>
      <c r="J19" s="22" t="s">
        <v>13</v>
      </c>
      <c r="K19" s="19" t="s">
        <v>13</v>
      </c>
      <c r="L19" s="22" t="s">
        <v>13</v>
      </c>
      <c r="M19" s="19" t="s">
        <v>13</v>
      </c>
      <c r="N19" s="25" t="s">
        <v>13</v>
      </c>
      <c r="O19" s="27" t="s">
        <v>13</v>
      </c>
      <c r="P19" s="15" t="s">
        <v>13</v>
      </c>
      <c r="Q19" s="17" t="s">
        <v>13</v>
      </c>
      <c r="R19" s="15" t="s">
        <v>13</v>
      </c>
      <c r="S19" s="18" t="s">
        <v>13</v>
      </c>
      <c r="T19" s="15" t="s">
        <v>13</v>
      </c>
      <c r="U19" s="17" t="s">
        <v>13</v>
      </c>
      <c r="V19" s="15" t="s">
        <v>27</v>
      </c>
      <c r="W19" s="7" t="str">
        <f t="shared" si="1"/>
        <v>"Projeto espacial. Cadastra ID do elemento :   Room.3021213"</v>
      </c>
    </row>
    <row r="20" spans="1:23" ht="8.4499999999999993" customHeight="1" x14ac:dyDescent="0.25">
      <c r="A20" s="13">
        <v>20</v>
      </c>
      <c r="B20" s="26" t="s">
        <v>129</v>
      </c>
      <c r="C20" s="10" t="s">
        <v>142</v>
      </c>
      <c r="D20" s="22" t="s">
        <v>13</v>
      </c>
      <c r="E20" s="20" t="s">
        <v>13</v>
      </c>
      <c r="F20" s="22" t="s">
        <v>13</v>
      </c>
      <c r="G20" s="19" t="s">
        <v>13</v>
      </c>
      <c r="H20" s="22" t="s">
        <v>13</v>
      </c>
      <c r="I20" s="19" t="s">
        <v>13</v>
      </c>
      <c r="J20" s="22" t="s">
        <v>13</v>
      </c>
      <c r="K20" s="19" t="s">
        <v>13</v>
      </c>
      <c r="L20" s="22" t="s">
        <v>13</v>
      </c>
      <c r="M20" s="19" t="s">
        <v>13</v>
      </c>
      <c r="N20" s="25" t="s">
        <v>13</v>
      </c>
      <c r="O20" s="27" t="s">
        <v>13</v>
      </c>
      <c r="P20" s="15" t="s">
        <v>13</v>
      </c>
      <c r="Q20" s="17" t="s">
        <v>13</v>
      </c>
      <c r="R20" s="15" t="s">
        <v>13</v>
      </c>
      <c r="S20" s="18" t="s">
        <v>13</v>
      </c>
      <c r="T20" s="15" t="s">
        <v>13</v>
      </c>
      <c r="U20" s="17" t="s">
        <v>13</v>
      </c>
      <c r="V20" s="15" t="s">
        <v>27</v>
      </c>
      <c r="W20" s="7" t="str">
        <f t="shared" si="1"/>
        <v>"Projeto espacial. Cadastra ID do elemento :   Room.3021214"</v>
      </c>
    </row>
    <row r="21" spans="1:23" ht="8.4499999999999993" customHeight="1" x14ac:dyDescent="0.25">
      <c r="A21" s="13">
        <v>21</v>
      </c>
      <c r="B21" s="26" t="s">
        <v>130</v>
      </c>
      <c r="C21" s="10" t="s">
        <v>142</v>
      </c>
      <c r="D21" s="22" t="s">
        <v>13</v>
      </c>
      <c r="E21" s="20" t="s">
        <v>13</v>
      </c>
      <c r="F21" s="22" t="s">
        <v>13</v>
      </c>
      <c r="G21" s="19" t="s">
        <v>13</v>
      </c>
      <c r="H21" s="22" t="s">
        <v>13</v>
      </c>
      <c r="I21" s="19" t="s">
        <v>13</v>
      </c>
      <c r="J21" s="22" t="s">
        <v>13</v>
      </c>
      <c r="K21" s="19" t="s">
        <v>13</v>
      </c>
      <c r="L21" s="22" t="s">
        <v>13</v>
      </c>
      <c r="M21" s="19" t="s">
        <v>13</v>
      </c>
      <c r="N21" s="25" t="s">
        <v>13</v>
      </c>
      <c r="O21" s="27" t="s">
        <v>13</v>
      </c>
      <c r="P21" s="15" t="s">
        <v>13</v>
      </c>
      <c r="Q21" s="17" t="s">
        <v>13</v>
      </c>
      <c r="R21" s="15" t="s">
        <v>13</v>
      </c>
      <c r="S21" s="18" t="s">
        <v>13</v>
      </c>
      <c r="T21" s="15" t="s">
        <v>13</v>
      </c>
      <c r="U21" s="17" t="s">
        <v>13</v>
      </c>
      <c r="V21" s="15" t="s">
        <v>27</v>
      </c>
      <c r="W21" s="7" t="str">
        <f t="shared" si="1"/>
        <v>"Projeto espacial. Cadastra ID do elemento :   Room.3021215"</v>
      </c>
    </row>
    <row r="22" spans="1:23" ht="8.4499999999999993" customHeight="1" x14ac:dyDescent="0.25">
      <c r="A22" s="13">
        <v>22</v>
      </c>
      <c r="B22" s="26" t="s">
        <v>131</v>
      </c>
      <c r="C22" s="10" t="s">
        <v>142</v>
      </c>
      <c r="D22" s="22" t="s">
        <v>13</v>
      </c>
      <c r="E22" s="20" t="s">
        <v>13</v>
      </c>
      <c r="F22" s="22" t="s">
        <v>13</v>
      </c>
      <c r="G22" s="19" t="s">
        <v>13</v>
      </c>
      <c r="H22" s="22" t="s">
        <v>13</v>
      </c>
      <c r="I22" s="19" t="s">
        <v>13</v>
      </c>
      <c r="J22" s="22" t="s">
        <v>13</v>
      </c>
      <c r="K22" s="19" t="s">
        <v>13</v>
      </c>
      <c r="L22" s="22" t="s">
        <v>13</v>
      </c>
      <c r="M22" s="19" t="s">
        <v>13</v>
      </c>
      <c r="N22" s="25" t="s">
        <v>13</v>
      </c>
      <c r="O22" s="27" t="s">
        <v>13</v>
      </c>
      <c r="P22" s="15" t="s">
        <v>13</v>
      </c>
      <c r="Q22" s="17" t="s">
        <v>13</v>
      </c>
      <c r="R22" s="15" t="s">
        <v>13</v>
      </c>
      <c r="S22" s="18" t="s">
        <v>13</v>
      </c>
      <c r="T22" s="15" t="s">
        <v>13</v>
      </c>
      <c r="U22" s="17" t="s">
        <v>13</v>
      </c>
      <c r="V22" s="15" t="s">
        <v>27</v>
      </c>
      <c r="W22" s="7" t="str">
        <f t="shared" si="1"/>
        <v>"Projeto espacial. Cadastra ID do elemento :   Room.3021216"</v>
      </c>
    </row>
    <row r="23" spans="1:23" ht="8.4499999999999993" customHeight="1" x14ac:dyDescent="0.25">
      <c r="A23" s="13">
        <v>23</v>
      </c>
      <c r="B23" s="26" t="s">
        <v>132</v>
      </c>
      <c r="C23" s="10" t="s">
        <v>142</v>
      </c>
      <c r="D23" s="22" t="s">
        <v>13</v>
      </c>
      <c r="E23" s="20" t="s">
        <v>13</v>
      </c>
      <c r="F23" s="22" t="s">
        <v>13</v>
      </c>
      <c r="G23" s="19" t="s">
        <v>13</v>
      </c>
      <c r="H23" s="22" t="s">
        <v>13</v>
      </c>
      <c r="I23" s="19" t="s">
        <v>13</v>
      </c>
      <c r="J23" s="22" t="s">
        <v>13</v>
      </c>
      <c r="K23" s="19" t="s">
        <v>13</v>
      </c>
      <c r="L23" s="22" t="s">
        <v>13</v>
      </c>
      <c r="M23" s="19" t="s">
        <v>13</v>
      </c>
      <c r="N23" s="25" t="s">
        <v>13</v>
      </c>
      <c r="O23" s="27" t="s">
        <v>13</v>
      </c>
      <c r="P23" s="15" t="s">
        <v>13</v>
      </c>
      <c r="Q23" s="17" t="s">
        <v>13</v>
      </c>
      <c r="R23" s="15" t="s">
        <v>13</v>
      </c>
      <c r="S23" s="18" t="s">
        <v>13</v>
      </c>
      <c r="T23" s="15" t="s">
        <v>13</v>
      </c>
      <c r="U23" s="17" t="s">
        <v>13</v>
      </c>
      <c r="V23" s="15" t="s">
        <v>27</v>
      </c>
      <c r="W23" s="7" t="str">
        <f t="shared" si="1"/>
        <v>"Projeto espacial. Cadastra ID do elemento :   Room.3021217"</v>
      </c>
    </row>
    <row r="24" spans="1:23" ht="8.4499999999999993" customHeight="1" x14ac:dyDescent="0.25">
      <c r="A24" s="13">
        <v>24</v>
      </c>
      <c r="B24" s="26" t="s">
        <v>133</v>
      </c>
      <c r="C24" s="10" t="s">
        <v>142</v>
      </c>
      <c r="D24" s="22" t="s">
        <v>13</v>
      </c>
      <c r="E24" s="20" t="s">
        <v>13</v>
      </c>
      <c r="F24" s="22" t="s">
        <v>13</v>
      </c>
      <c r="G24" s="19" t="s">
        <v>13</v>
      </c>
      <c r="H24" s="22" t="s">
        <v>13</v>
      </c>
      <c r="I24" s="19" t="s">
        <v>13</v>
      </c>
      <c r="J24" s="22" t="s">
        <v>13</v>
      </c>
      <c r="K24" s="19" t="s">
        <v>13</v>
      </c>
      <c r="L24" s="22" t="s">
        <v>13</v>
      </c>
      <c r="M24" s="19" t="s">
        <v>13</v>
      </c>
      <c r="N24" s="25" t="s">
        <v>13</v>
      </c>
      <c r="O24" s="27" t="s">
        <v>13</v>
      </c>
      <c r="P24" s="15" t="s">
        <v>13</v>
      </c>
      <c r="Q24" s="17" t="s">
        <v>13</v>
      </c>
      <c r="R24" s="15" t="s">
        <v>13</v>
      </c>
      <c r="S24" s="18" t="s">
        <v>13</v>
      </c>
      <c r="T24" s="15" t="s">
        <v>13</v>
      </c>
      <c r="U24" s="17" t="s">
        <v>13</v>
      </c>
      <c r="V24" s="15" t="s">
        <v>27</v>
      </c>
      <c r="W24" s="7" t="str">
        <f t="shared" si="1"/>
        <v>"Projeto espacial. Cadastra ID do elemento :   Room.3021218"</v>
      </c>
    </row>
    <row r="25" spans="1:23" ht="8.4499999999999993" customHeight="1" x14ac:dyDescent="0.25">
      <c r="A25" s="13">
        <v>25</v>
      </c>
      <c r="B25" s="26" t="s">
        <v>134</v>
      </c>
      <c r="C25" s="10" t="s">
        <v>142</v>
      </c>
      <c r="D25" s="22" t="s">
        <v>13</v>
      </c>
      <c r="E25" s="20" t="s">
        <v>13</v>
      </c>
      <c r="F25" s="22" t="s">
        <v>13</v>
      </c>
      <c r="G25" s="19" t="s">
        <v>13</v>
      </c>
      <c r="H25" s="22" t="s">
        <v>13</v>
      </c>
      <c r="I25" s="19" t="s">
        <v>13</v>
      </c>
      <c r="J25" s="22" t="s">
        <v>13</v>
      </c>
      <c r="K25" s="19" t="s">
        <v>13</v>
      </c>
      <c r="L25" s="22" t="s">
        <v>13</v>
      </c>
      <c r="M25" s="19" t="s">
        <v>13</v>
      </c>
      <c r="N25" s="25" t="s">
        <v>13</v>
      </c>
      <c r="O25" s="27" t="s">
        <v>13</v>
      </c>
      <c r="P25" s="15" t="s">
        <v>13</v>
      </c>
      <c r="Q25" s="17" t="s">
        <v>13</v>
      </c>
      <c r="R25" s="15" t="s">
        <v>13</v>
      </c>
      <c r="S25" s="18" t="s">
        <v>13</v>
      </c>
      <c r="T25" s="15" t="s">
        <v>13</v>
      </c>
      <c r="U25" s="17" t="s">
        <v>13</v>
      </c>
      <c r="V25" s="15" t="s">
        <v>27</v>
      </c>
      <c r="W25" s="7" t="str">
        <f t="shared" si="1"/>
        <v>"Projeto espacial. Cadastra ID do elemento :   Room.3021219"</v>
      </c>
    </row>
    <row r="26" spans="1:23" ht="8.4499999999999993" customHeight="1" x14ac:dyDescent="0.25">
      <c r="A26" s="13">
        <v>26</v>
      </c>
      <c r="B26" s="26" t="s">
        <v>135</v>
      </c>
      <c r="C26" s="10" t="s">
        <v>142</v>
      </c>
      <c r="D26" s="22" t="s">
        <v>13</v>
      </c>
      <c r="E26" s="20" t="s">
        <v>13</v>
      </c>
      <c r="F26" s="22" t="s">
        <v>13</v>
      </c>
      <c r="G26" s="19" t="s">
        <v>13</v>
      </c>
      <c r="H26" s="22" t="s">
        <v>13</v>
      </c>
      <c r="I26" s="19" t="s">
        <v>13</v>
      </c>
      <c r="J26" s="22" t="s">
        <v>13</v>
      </c>
      <c r="K26" s="19" t="s">
        <v>13</v>
      </c>
      <c r="L26" s="22" t="s">
        <v>13</v>
      </c>
      <c r="M26" s="19" t="s">
        <v>13</v>
      </c>
      <c r="N26" s="25" t="s">
        <v>13</v>
      </c>
      <c r="O26" s="27" t="s">
        <v>13</v>
      </c>
      <c r="P26" s="15" t="s">
        <v>13</v>
      </c>
      <c r="Q26" s="17" t="s">
        <v>13</v>
      </c>
      <c r="R26" s="15" t="s">
        <v>13</v>
      </c>
      <c r="S26" s="18" t="s">
        <v>13</v>
      </c>
      <c r="T26" s="15" t="s">
        <v>13</v>
      </c>
      <c r="U26" s="17" t="s">
        <v>13</v>
      </c>
      <c r="V26" s="15" t="s">
        <v>27</v>
      </c>
      <c r="W26" s="7" t="str">
        <f t="shared" si="1"/>
        <v>"Projeto espacial. Cadastra ID do elemento :   Room.3021220"</v>
      </c>
    </row>
    <row r="27" spans="1:23" ht="8.4499999999999993" customHeight="1" x14ac:dyDescent="0.25">
      <c r="A27" s="13">
        <v>27</v>
      </c>
      <c r="B27" s="26" t="s">
        <v>136</v>
      </c>
      <c r="C27" s="10" t="s">
        <v>142</v>
      </c>
      <c r="D27" s="22" t="s">
        <v>13</v>
      </c>
      <c r="E27" s="20" t="s">
        <v>13</v>
      </c>
      <c r="F27" s="22" t="s">
        <v>13</v>
      </c>
      <c r="G27" s="19" t="s">
        <v>13</v>
      </c>
      <c r="H27" s="22" t="s">
        <v>13</v>
      </c>
      <c r="I27" s="19" t="s">
        <v>13</v>
      </c>
      <c r="J27" s="22" t="s">
        <v>13</v>
      </c>
      <c r="K27" s="19" t="s">
        <v>13</v>
      </c>
      <c r="L27" s="22" t="s">
        <v>13</v>
      </c>
      <c r="M27" s="19" t="s">
        <v>13</v>
      </c>
      <c r="N27" s="25" t="s">
        <v>13</v>
      </c>
      <c r="O27" s="27" t="s">
        <v>13</v>
      </c>
      <c r="P27" s="15" t="s">
        <v>13</v>
      </c>
      <c r="Q27" s="17" t="s">
        <v>13</v>
      </c>
      <c r="R27" s="15" t="s">
        <v>13</v>
      </c>
      <c r="S27" s="18" t="s">
        <v>13</v>
      </c>
      <c r="T27" s="15" t="s">
        <v>13</v>
      </c>
      <c r="U27" s="17" t="s">
        <v>13</v>
      </c>
      <c r="V27" s="15" t="s">
        <v>27</v>
      </c>
      <c r="W27" s="7" t="str">
        <f t="shared" si="1"/>
        <v>"Projeto espacial. Cadastra ID do elemento :   Room.3021221"</v>
      </c>
    </row>
    <row r="28" spans="1:23" ht="8.4499999999999993" customHeight="1" x14ac:dyDescent="0.25">
      <c r="A28" s="13">
        <v>28</v>
      </c>
      <c r="B28" s="26" t="s">
        <v>137</v>
      </c>
      <c r="C28" s="10" t="s">
        <v>142</v>
      </c>
      <c r="D28" s="22" t="s">
        <v>13</v>
      </c>
      <c r="E28" s="20" t="s">
        <v>13</v>
      </c>
      <c r="F28" s="22" t="s">
        <v>13</v>
      </c>
      <c r="G28" s="19" t="s">
        <v>13</v>
      </c>
      <c r="H28" s="22" t="s">
        <v>13</v>
      </c>
      <c r="I28" s="19" t="s">
        <v>13</v>
      </c>
      <c r="J28" s="22" t="s">
        <v>13</v>
      </c>
      <c r="K28" s="19" t="s">
        <v>13</v>
      </c>
      <c r="L28" s="22" t="s">
        <v>13</v>
      </c>
      <c r="M28" s="19" t="s">
        <v>13</v>
      </c>
      <c r="N28" s="25" t="s">
        <v>13</v>
      </c>
      <c r="O28" s="27" t="s">
        <v>13</v>
      </c>
      <c r="P28" s="15" t="s">
        <v>13</v>
      </c>
      <c r="Q28" s="17" t="s">
        <v>13</v>
      </c>
      <c r="R28" s="15" t="s">
        <v>13</v>
      </c>
      <c r="S28" s="18" t="s">
        <v>13</v>
      </c>
      <c r="T28" s="15" t="s">
        <v>13</v>
      </c>
      <c r="U28" s="17" t="s">
        <v>13</v>
      </c>
      <c r="V28" s="15" t="s">
        <v>27</v>
      </c>
      <c r="W28" s="7" t="str">
        <f t="shared" si="1"/>
        <v>"Projeto espacial. Cadastra ID do elemento :   Room.3021222"</v>
      </c>
    </row>
    <row r="29" spans="1:23" ht="8.4499999999999993" customHeight="1" x14ac:dyDescent="0.25">
      <c r="A29" s="13">
        <v>29</v>
      </c>
      <c r="B29" s="26" t="s">
        <v>138</v>
      </c>
      <c r="C29" s="10" t="s">
        <v>142</v>
      </c>
      <c r="D29" s="22" t="s">
        <v>13</v>
      </c>
      <c r="E29" s="20" t="s">
        <v>13</v>
      </c>
      <c r="F29" s="22" t="s">
        <v>13</v>
      </c>
      <c r="G29" s="19" t="s">
        <v>13</v>
      </c>
      <c r="H29" s="22" t="s">
        <v>13</v>
      </c>
      <c r="I29" s="19" t="s">
        <v>13</v>
      </c>
      <c r="J29" s="22" t="s">
        <v>13</v>
      </c>
      <c r="K29" s="19" t="s">
        <v>13</v>
      </c>
      <c r="L29" s="22" t="s">
        <v>13</v>
      </c>
      <c r="M29" s="19" t="s">
        <v>13</v>
      </c>
      <c r="N29" s="25" t="s">
        <v>13</v>
      </c>
      <c r="O29" s="27" t="s">
        <v>13</v>
      </c>
      <c r="P29" s="15" t="s">
        <v>13</v>
      </c>
      <c r="Q29" s="17" t="s">
        <v>13</v>
      </c>
      <c r="R29" s="15" t="s">
        <v>13</v>
      </c>
      <c r="S29" s="18" t="s">
        <v>13</v>
      </c>
      <c r="T29" s="15" t="s">
        <v>13</v>
      </c>
      <c r="U29" s="17" t="s">
        <v>13</v>
      </c>
      <c r="V29" s="15" t="s">
        <v>27</v>
      </c>
      <c r="W29" s="7" t="str">
        <f t="shared" si="1"/>
        <v>"Projeto espacial. Cadastra ID do elemento :   Room.3021223"</v>
      </c>
    </row>
    <row r="30" spans="1:23" ht="8.4499999999999993" customHeight="1" x14ac:dyDescent="0.25">
      <c r="A30" s="13">
        <v>30</v>
      </c>
      <c r="B30" s="26" t="s">
        <v>139</v>
      </c>
      <c r="C30" s="10" t="s">
        <v>142</v>
      </c>
      <c r="D30" s="22" t="s">
        <v>13</v>
      </c>
      <c r="E30" s="20" t="s">
        <v>13</v>
      </c>
      <c r="F30" s="22" t="s">
        <v>13</v>
      </c>
      <c r="G30" s="19" t="s">
        <v>13</v>
      </c>
      <c r="H30" s="22" t="s">
        <v>13</v>
      </c>
      <c r="I30" s="19" t="s">
        <v>13</v>
      </c>
      <c r="J30" s="22" t="s">
        <v>13</v>
      </c>
      <c r="K30" s="19" t="s">
        <v>13</v>
      </c>
      <c r="L30" s="22" t="s">
        <v>13</v>
      </c>
      <c r="M30" s="19" t="s">
        <v>13</v>
      </c>
      <c r="N30" s="25" t="s">
        <v>13</v>
      </c>
      <c r="O30" s="27" t="s">
        <v>13</v>
      </c>
      <c r="P30" s="15" t="s">
        <v>13</v>
      </c>
      <c r="Q30" s="17" t="s">
        <v>13</v>
      </c>
      <c r="R30" s="15" t="s">
        <v>13</v>
      </c>
      <c r="S30" s="18" t="s">
        <v>13</v>
      </c>
      <c r="T30" s="15" t="s">
        <v>13</v>
      </c>
      <c r="U30" s="17" t="s">
        <v>13</v>
      </c>
      <c r="V30" s="15" t="s">
        <v>27</v>
      </c>
      <c r="W30" s="7" t="str">
        <f t="shared" si="1"/>
        <v>"Projeto espacial. Cadastra ID do elemento :   Room.3021224"</v>
      </c>
    </row>
    <row r="31" spans="1:23" ht="8.4499999999999993" customHeight="1" x14ac:dyDescent="0.25">
      <c r="A31" s="13">
        <v>31</v>
      </c>
      <c r="B31" s="26" t="s">
        <v>140</v>
      </c>
      <c r="C31" s="10" t="s">
        <v>142</v>
      </c>
      <c r="D31" s="22" t="s">
        <v>13</v>
      </c>
      <c r="E31" s="20" t="s">
        <v>13</v>
      </c>
      <c r="F31" s="22" t="s">
        <v>13</v>
      </c>
      <c r="G31" s="19" t="s">
        <v>13</v>
      </c>
      <c r="H31" s="22" t="s">
        <v>13</v>
      </c>
      <c r="I31" s="19" t="s">
        <v>13</v>
      </c>
      <c r="J31" s="22" t="s">
        <v>13</v>
      </c>
      <c r="K31" s="19" t="s">
        <v>13</v>
      </c>
      <c r="L31" s="22" t="s">
        <v>13</v>
      </c>
      <c r="M31" s="19" t="s">
        <v>13</v>
      </c>
      <c r="N31" s="25" t="s">
        <v>13</v>
      </c>
      <c r="O31" s="27" t="s">
        <v>13</v>
      </c>
      <c r="P31" s="15" t="s">
        <v>13</v>
      </c>
      <c r="Q31" s="17" t="s">
        <v>13</v>
      </c>
      <c r="R31" s="15" t="s">
        <v>13</v>
      </c>
      <c r="S31" s="18" t="s">
        <v>13</v>
      </c>
      <c r="T31" s="15" t="s">
        <v>13</v>
      </c>
      <c r="U31" s="17" t="s">
        <v>13</v>
      </c>
      <c r="V31" s="15" t="s">
        <v>27</v>
      </c>
      <c r="W31" s="7" t="str">
        <f>_xlfn.CONCAT("""","Projeto espacial. Cadastra ID do elemento:   ",B31,"""")</f>
        <v>"Projeto espacial. Cadastra ID do elemento:   Area.3021225"</v>
      </c>
    </row>
    <row r="32" spans="1:23" ht="8.4499999999999993" customHeight="1" x14ac:dyDescent="0.25">
      <c r="A32" s="13">
        <v>32</v>
      </c>
      <c r="B32" s="26" t="s">
        <v>141</v>
      </c>
      <c r="C32" s="10" t="s">
        <v>142</v>
      </c>
      <c r="D32" s="22" t="s">
        <v>13</v>
      </c>
      <c r="E32" s="20" t="s">
        <v>13</v>
      </c>
      <c r="F32" s="22" t="s">
        <v>13</v>
      </c>
      <c r="G32" s="19" t="s">
        <v>13</v>
      </c>
      <c r="H32" s="22" t="s">
        <v>13</v>
      </c>
      <c r="I32" s="19" t="s">
        <v>13</v>
      </c>
      <c r="J32" s="22" t="s">
        <v>13</v>
      </c>
      <c r="K32" s="19" t="s">
        <v>13</v>
      </c>
      <c r="L32" s="22" t="s">
        <v>13</v>
      </c>
      <c r="M32" s="19" t="s">
        <v>13</v>
      </c>
      <c r="N32" s="25" t="s">
        <v>13</v>
      </c>
      <c r="O32" s="27" t="s">
        <v>13</v>
      </c>
      <c r="P32" s="15" t="s">
        <v>13</v>
      </c>
      <c r="Q32" s="17" t="s">
        <v>13</v>
      </c>
      <c r="R32" s="15" t="s">
        <v>13</v>
      </c>
      <c r="S32" s="18" t="s">
        <v>13</v>
      </c>
      <c r="T32" s="15" t="s">
        <v>13</v>
      </c>
      <c r="U32" s="17" t="s">
        <v>13</v>
      </c>
      <c r="V32" s="15" t="s">
        <v>27</v>
      </c>
      <c r="W32" s="7" t="str">
        <f>_xlfn.CONCAT("""","Projeto espacial. Cadastra ID do elemento:   ",B32,"""")</f>
        <v>"Projeto espacial. Cadastra ID do elemento:   Area.3021226"</v>
      </c>
    </row>
    <row r="33" spans="1:23" ht="8.4499999999999993" customHeight="1" x14ac:dyDescent="0.25">
      <c r="A33" s="13">
        <v>33</v>
      </c>
      <c r="B33" s="8" t="s">
        <v>101</v>
      </c>
      <c r="C33" s="10" t="s">
        <v>49</v>
      </c>
      <c r="D33" s="22" t="s">
        <v>59</v>
      </c>
      <c r="E33" s="21" t="s">
        <v>112</v>
      </c>
      <c r="F33" s="22" t="s">
        <v>117</v>
      </c>
      <c r="G33" s="23" t="s">
        <v>118</v>
      </c>
      <c r="H33" s="22" t="s">
        <v>50</v>
      </c>
      <c r="I33" s="19" t="s">
        <v>62</v>
      </c>
      <c r="J33" s="22" t="s">
        <v>50</v>
      </c>
      <c r="K33" s="19" t="s">
        <v>103</v>
      </c>
      <c r="L33" s="22" t="s">
        <v>13</v>
      </c>
      <c r="M33" s="19" t="s">
        <v>13</v>
      </c>
      <c r="N33" s="25" t="s">
        <v>13</v>
      </c>
      <c r="O33" s="27" t="s">
        <v>13</v>
      </c>
      <c r="P33" s="15" t="s">
        <v>35</v>
      </c>
      <c r="Q33" s="17" t="s">
        <v>97</v>
      </c>
      <c r="R33" s="15" t="s">
        <v>34</v>
      </c>
      <c r="S33" s="18" t="s">
        <v>99</v>
      </c>
      <c r="T33" s="15" t="s">
        <v>36</v>
      </c>
      <c r="U33" s="17" t="s">
        <v>60</v>
      </c>
      <c r="V33" s="15" t="s">
        <v>27</v>
      </c>
      <c r="W33" s="7" t="str">
        <f>_xlfn.CONCAT("""","Projeto espacial :   ",B33,"""")</f>
        <v>"Projeto espacial :   Apto.A100"</v>
      </c>
    </row>
    <row r="34" spans="1:23" ht="8.4499999999999993" customHeight="1" x14ac:dyDescent="0.25">
      <c r="A34" s="13">
        <v>34</v>
      </c>
      <c r="B34" s="8" t="s">
        <v>102</v>
      </c>
      <c r="C34" s="10" t="s">
        <v>49</v>
      </c>
      <c r="D34" s="22" t="s">
        <v>59</v>
      </c>
      <c r="E34" s="21" t="s">
        <v>112</v>
      </c>
      <c r="F34" s="22" t="s">
        <v>117</v>
      </c>
      <c r="G34" s="23" t="s">
        <v>119</v>
      </c>
      <c r="H34" s="22" t="s">
        <v>50</v>
      </c>
      <c r="I34" s="19" t="s">
        <v>62</v>
      </c>
      <c r="J34" s="22" t="s">
        <v>50</v>
      </c>
      <c r="K34" s="19" t="s">
        <v>103</v>
      </c>
      <c r="L34" s="22" t="s">
        <v>13</v>
      </c>
      <c r="M34" s="19" t="s">
        <v>13</v>
      </c>
      <c r="N34" s="25" t="s">
        <v>13</v>
      </c>
      <c r="O34" s="27" t="s">
        <v>13</v>
      </c>
      <c r="P34" s="15" t="s">
        <v>35</v>
      </c>
      <c r="Q34" s="17" t="s">
        <v>98</v>
      </c>
      <c r="R34" s="15" t="s">
        <v>34</v>
      </c>
      <c r="S34" s="18" t="s">
        <v>100</v>
      </c>
      <c r="T34" s="15" t="s">
        <v>36</v>
      </c>
      <c r="U34" s="17" t="s">
        <v>60</v>
      </c>
      <c r="V34" s="15" t="s">
        <v>27</v>
      </c>
      <c r="W34" s="7" t="str">
        <f t="shared" si="0"/>
        <v>"Elemento espacial :   Apto.B100"</v>
      </c>
    </row>
    <row r="35" spans="1:23" ht="8.4499999999999993" customHeight="1" x14ac:dyDescent="0.25">
      <c r="A35" s="13">
        <v>35</v>
      </c>
      <c r="B35" s="8" t="s">
        <v>75</v>
      </c>
      <c r="C35" s="10" t="s">
        <v>51</v>
      </c>
      <c r="D35" s="22" t="s">
        <v>59</v>
      </c>
      <c r="E35" s="21" t="s">
        <v>112</v>
      </c>
      <c r="F35" s="22" t="s">
        <v>117</v>
      </c>
      <c r="G35" s="23" t="s">
        <v>120</v>
      </c>
      <c r="H35" s="22" t="s">
        <v>50</v>
      </c>
      <c r="I35" s="19" t="s">
        <v>13</v>
      </c>
      <c r="J35" s="22" t="s">
        <v>50</v>
      </c>
      <c r="K35" s="19" t="s">
        <v>101</v>
      </c>
      <c r="L35" s="22" t="s">
        <v>13</v>
      </c>
      <c r="M35" s="19" t="s">
        <v>13</v>
      </c>
      <c r="N35" s="25" t="s">
        <v>13</v>
      </c>
      <c r="O35" s="27" t="s">
        <v>13</v>
      </c>
      <c r="P35" s="15" t="s">
        <v>35</v>
      </c>
      <c r="Q35" s="17" t="s">
        <v>37</v>
      </c>
      <c r="R35" s="15" t="s">
        <v>34</v>
      </c>
      <c r="S35" s="18" t="str">
        <f t="shared" ref="S35:S44" si="2">_xlfn.CONCAT("""",B35,"""")</f>
        <v>"Hall.A01"</v>
      </c>
      <c r="T35" s="15" t="s">
        <v>36</v>
      </c>
      <c r="U35" s="17" t="s">
        <v>60</v>
      </c>
      <c r="V35" s="15" t="s">
        <v>27</v>
      </c>
      <c r="W35" s="7" t="str">
        <f t="shared" si="0"/>
        <v>"Elemento espacial :   Hall.A01"</v>
      </c>
    </row>
    <row r="36" spans="1:23" ht="8.4499999999999993" customHeight="1" x14ac:dyDescent="0.25">
      <c r="A36" s="13">
        <v>36</v>
      </c>
      <c r="B36" s="8" t="s">
        <v>76</v>
      </c>
      <c r="C36" s="10" t="s">
        <v>52</v>
      </c>
      <c r="D36" s="22" t="s">
        <v>59</v>
      </c>
      <c r="E36" s="21" t="s">
        <v>112</v>
      </c>
      <c r="F36" s="22" t="s">
        <v>117</v>
      </c>
      <c r="G36" s="23" t="s">
        <v>121</v>
      </c>
      <c r="H36" s="22" t="s">
        <v>50</v>
      </c>
      <c r="I36" s="19" t="s">
        <v>13</v>
      </c>
      <c r="J36" s="22" t="s">
        <v>50</v>
      </c>
      <c r="K36" s="19" t="s">
        <v>101</v>
      </c>
      <c r="L36" s="22" t="s">
        <v>13</v>
      </c>
      <c r="M36" s="19" t="s">
        <v>13</v>
      </c>
      <c r="N36" s="25" t="s">
        <v>116</v>
      </c>
      <c r="O36" s="27">
        <v>55.3</v>
      </c>
      <c r="P36" s="15" t="s">
        <v>35</v>
      </c>
      <c r="Q36" s="17" t="s">
        <v>38</v>
      </c>
      <c r="R36" s="15" t="s">
        <v>34</v>
      </c>
      <c r="S36" s="18" t="str">
        <f t="shared" si="2"/>
        <v>"Sala.A01"</v>
      </c>
      <c r="T36" s="15" t="s">
        <v>36</v>
      </c>
      <c r="U36" s="17" t="s">
        <v>60</v>
      </c>
      <c r="V36" s="15" t="s">
        <v>27</v>
      </c>
      <c r="W36" s="7" t="str">
        <f t="shared" si="0"/>
        <v>"Elemento espacial :   Sala.A01"</v>
      </c>
    </row>
    <row r="37" spans="1:23" ht="8.4499999999999993" customHeight="1" x14ac:dyDescent="0.25">
      <c r="A37" s="13">
        <v>37</v>
      </c>
      <c r="B37" s="8" t="s">
        <v>77</v>
      </c>
      <c r="C37" s="10" t="s">
        <v>53</v>
      </c>
      <c r="D37" s="22" t="s">
        <v>59</v>
      </c>
      <c r="E37" s="21" t="s">
        <v>112</v>
      </c>
      <c r="F37" s="22" t="s">
        <v>117</v>
      </c>
      <c r="G37" s="23" t="s">
        <v>122</v>
      </c>
      <c r="H37" s="22" t="s">
        <v>50</v>
      </c>
      <c r="I37" s="19" t="s">
        <v>13</v>
      </c>
      <c r="J37" s="22" t="s">
        <v>50</v>
      </c>
      <c r="K37" s="19" t="s">
        <v>101</v>
      </c>
      <c r="L37" s="22" t="s">
        <v>13</v>
      </c>
      <c r="M37" s="19" t="s">
        <v>13</v>
      </c>
      <c r="N37" s="25" t="s">
        <v>13</v>
      </c>
      <c r="O37" s="27" t="s">
        <v>13</v>
      </c>
      <c r="P37" s="15" t="s">
        <v>35</v>
      </c>
      <c r="Q37" s="17" t="s">
        <v>39</v>
      </c>
      <c r="R37" s="15" t="s">
        <v>34</v>
      </c>
      <c r="S37" s="18" t="str">
        <f t="shared" si="2"/>
        <v>"Quarto.A01"</v>
      </c>
      <c r="T37" s="15" t="s">
        <v>36</v>
      </c>
      <c r="U37" s="17" t="s">
        <v>60</v>
      </c>
      <c r="V37" s="15" t="s">
        <v>27</v>
      </c>
      <c r="W37" s="7" t="str">
        <f t="shared" si="0"/>
        <v>"Elemento espacial :   Quarto.A01"</v>
      </c>
    </row>
    <row r="38" spans="1:23" ht="8.4499999999999993" customHeight="1" x14ac:dyDescent="0.25">
      <c r="A38" s="13">
        <v>38</v>
      </c>
      <c r="B38" s="8" t="s">
        <v>78</v>
      </c>
      <c r="C38" s="10" t="s">
        <v>53</v>
      </c>
      <c r="D38" s="22" t="s">
        <v>59</v>
      </c>
      <c r="E38" s="21" t="s">
        <v>112</v>
      </c>
      <c r="F38" s="22" t="s">
        <v>117</v>
      </c>
      <c r="G38" s="23" t="s">
        <v>123</v>
      </c>
      <c r="H38" s="22" t="s">
        <v>50</v>
      </c>
      <c r="I38" s="19" t="s">
        <v>13</v>
      </c>
      <c r="J38" s="22" t="s">
        <v>50</v>
      </c>
      <c r="K38" s="19" t="s">
        <v>101</v>
      </c>
      <c r="L38" s="22" t="s">
        <v>13</v>
      </c>
      <c r="M38" s="19" t="s">
        <v>13</v>
      </c>
      <c r="N38" s="25" t="s">
        <v>13</v>
      </c>
      <c r="O38" s="27" t="s">
        <v>13</v>
      </c>
      <c r="P38" s="15" t="s">
        <v>35</v>
      </c>
      <c r="Q38" s="17" t="s">
        <v>40</v>
      </c>
      <c r="R38" s="15" t="s">
        <v>34</v>
      </c>
      <c r="S38" s="18" t="str">
        <f t="shared" si="2"/>
        <v>"Quarto.A02"</v>
      </c>
      <c r="T38" s="15" t="s">
        <v>36</v>
      </c>
      <c r="U38" s="17" t="s">
        <v>60</v>
      </c>
      <c r="V38" s="15" t="s">
        <v>27</v>
      </c>
      <c r="W38" s="7" t="str">
        <f t="shared" si="0"/>
        <v>"Elemento espacial :   Quarto.A02"</v>
      </c>
    </row>
    <row r="39" spans="1:23" ht="8.4499999999999993" customHeight="1" x14ac:dyDescent="0.25">
      <c r="A39" s="13">
        <v>39</v>
      </c>
      <c r="B39" s="8" t="s">
        <v>79</v>
      </c>
      <c r="C39" s="10" t="s">
        <v>53</v>
      </c>
      <c r="D39" s="22" t="s">
        <v>59</v>
      </c>
      <c r="E39" s="21" t="s">
        <v>112</v>
      </c>
      <c r="F39" s="22" t="s">
        <v>117</v>
      </c>
      <c r="G39" s="23" t="s">
        <v>124</v>
      </c>
      <c r="H39" s="22" t="s">
        <v>50</v>
      </c>
      <c r="I39" s="19" t="s">
        <v>13</v>
      </c>
      <c r="J39" s="22" t="s">
        <v>50</v>
      </c>
      <c r="K39" s="19" t="s">
        <v>101</v>
      </c>
      <c r="L39" s="22" t="s">
        <v>13</v>
      </c>
      <c r="M39" s="19" t="s">
        <v>13</v>
      </c>
      <c r="N39" s="25" t="s">
        <v>13</v>
      </c>
      <c r="O39" s="27" t="s">
        <v>13</v>
      </c>
      <c r="P39" s="15" t="s">
        <v>35</v>
      </c>
      <c r="Q39" s="17" t="s">
        <v>41</v>
      </c>
      <c r="R39" s="15" t="s">
        <v>34</v>
      </c>
      <c r="S39" s="18" t="str">
        <f t="shared" si="2"/>
        <v>"Quarto.A03"</v>
      </c>
      <c r="T39" s="15" t="s">
        <v>36</v>
      </c>
      <c r="U39" s="17" t="s">
        <v>60</v>
      </c>
      <c r="V39" s="15" t="s">
        <v>27</v>
      </c>
      <c r="W39" s="7" t="str">
        <f t="shared" si="0"/>
        <v>"Elemento espacial :   Quarto.A03"</v>
      </c>
    </row>
    <row r="40" spans="1:23" ht="8.4499999999999993" customHeight="1" x14ac:dyDescent="0.25">
      <c r="A40" s="13">
        <v>40</v>
      </c>
      <c r="B40" s="8" t="s">
        <v>80</v>
      </c>
      <c r="C40" s="10" t="s">
        <v>53</v>
      </c>
      <c r="D40" s="22" t="s">
        <v>59</v>
      </c>
      <c r="E40" s="21" t="s">
        <v>112</v>
      </c>
      <c r="F40" s="22" t="s">
        <v>117</v>
      </c>
      <c r="G40" s="23" t="s">
        <v>125</v>
      </c>
      <c r="H40" s="22" t="s">
        <v>50</v>
      </c>
      <c r="I40" s="19" t="s">
        <v>13</v>
      </c>
      <c r="J40" s="22" t="s">
        <v>50</v>
      </c>
      <c r="K40" s="19" t="s">
        <v>101</v>
      </c>
      <c r="L40" s="22" t="s">
        <v>13</v>
      </c>
      <c r="M40" s="19" t="s">
        <v>13</v>
      </c>
      <c r="N40" s="25" t="s">
        <v>13</v>
      </c>
      <c r="O40" s="27" t="s">
        <v>13</v>
      </c>
      <c r="P40" s="15" t="s">
        <v>35</v>
      </c>
      <c r="Q40" s="17" t="s">
        <v>42</v>
      </c>
      <c r="R40" s="15" t="s">
        <v>34</v>
      </c>
      <c r="S40" s="18" t="str">
        <f t="shared" si="2"/>
        <v>"Quarto.A04"</v>
      </c>
      <c r="T40" s="15" t="s">
        <v>36</v>
      </c>
      <c r="U40" s="17" t="s">
        <v>60</v>
      </c>
      <c r="V40" s="15" t="s">
        <v>27</v>
      </c>
      <c r="W40" s="7" t="str">
        <f t="shared" si="0"/>
        <v>"Elemento espacial :   Quarto.A04"</v>
      </c>
    </row>
    <row r="41" spans="1:23" ht="8.4499999999999993" customHeight="1" x14ac:dyDescent="0.25">
      <c r="A41" s="13">
        <v>41</v>
      </c>
      <c r="B41" s="8" t="s">
        <v>81</v>
      </c>
      <c r="C41" s="10" t="s">
        <v>54</v>
      </c>
      <c r="D41" s="22" t="s">
        <v>59</v>
      </c>
      <c r="E41" s="21" t="s">
        <v>112</v>
      </c>
      <c r="F41" s="22" t="s">
        <v>117</v>
      </c>
      <c r="G41" s="23" t="s">
        <v>126</v>
      </c>
      <c r="H41" s="22" t="s">
        <v>50</v>
      </c>
      <c r="I41" s="19" t="s">
        <v>13</v>
      </c>
      <c r="J41" s="22" t="s">
        <v>50</v>
      </c>
      <c r="K41" s="19" t="s">
        <v>101</v>
      </c>
      <c r="L41" s="22" t="s">
        <v>13</v>
      </c>
      <c r="M41" s="19" t="s">
        <v>13</v>
      </c>
      <c r="N41" s="25" t="s">
        <v>13</v>
      </c>
      <c r="O41" s="27" t="s">
        <v>13</v>
      </c>
      <c r="P41" s="15" t="s">
        <v>35</v>
      </c>
      <c r="Q41" s="17" t="s">
        <v>43</v>
      </c>
      <c r="R41" s="15" t="s">
        <v>34</v>
      </c>
      <c r="S41" s="18" t="str">
        <f t="shared" si="2"/>
        <v>"Cozinha.A01"</v>
      </c>
      <c r="T41" s="15" t="s">
        <v>36</v>
      </c>
      <c r="U41" s="17" t="s">
        <v>60</v>
      </c>
      <c r="V41" s="15" t="s">
        <v>27</v>
      </c>
      <c r="W41" s="7" t="str">
        <f t="shared" si="0"/>
        <v>"Elemento espacial :   Cozinha.A01"</v>
      </c>
    </row>
    <row r="42" spans="1:23" ht="8.4499999999999993" customHeight="1" x14ac:dyDescent="0.25">
      <c r="A42" s="13">
        <v>42</v>
      </c>
      <c r="B42" s="8" t="s">
        <v>82</v>
      </c>
      <c r="C42" s="10" t="s">
        <v>56</v>
      </c>
      <c r="D42" s="22" t="s">
        <v>59</v>
      </c>
      <c r="E42" s="21" t="s">
        <v>112</v>
      </c>
      <c r="F42" s="22" t="s">
        <v>117</v>
      </c>
      <c r="G42" s="23" t="s">
        <v>127</v>
      </c>
      <c r="H42" s="22" t="s">
        <v>50</v>
      </c>
      <c r="I42" s="19" t="s">
        <v>13</v>
      </c>
      <c r="J42" s="22" t="s">
        <v>50</v>
      </c>
      <c r="K42" s="19" t="s">
        <v>101</v>
      </c>
      <c r="L42" s="22" t="s">
        <v>13</v>
      </c>
      <c r="M42" s="19" t="s">
        <v>13</v>
      </c>
      <c r="N42" s="25" t="s">
        <v>13</v>
      </c>
      <c r="O42" s="27" t="s">
        <v>13</v>
      </c>
      <c r="P42" s="15" t="s">
        <v>35</v>
      </c>
      <c r="Q42" s="17" t="s">
        <v>44</v>
      </c>
      <c r="R42" s="15" t="s">
        <v>34</v>
      </c>
      <c r="S42" s="18" t="str">
        <f t="shared" si="2"/>
        <v>"Banheiro.A01"</v>
      </c>
      <c r="T42" s="15" t="s">
        <v>36</v>
      </c>
      <c r="U42" s="17" t="s">
        <v>60</v>
      </c>
      <c r="V42" s="15" t="s">
        <v>27</v>
      </c>
      <c r="W42" s="7" t="str">
        <f t="shared" si="0"/>
        <v>"Elemento espacial :   Banheiro.A01"</v>
      </c>
    </row>
    <row r="43" spans="1:23" ht="8.4499999999999993" customHeight="1" x14ac:dyDescent="0.25">
      <c r="A43" s="13">
        <v>43</v>
      </c>
      <c r="B43" s="8" t="s">
        <v>83</v>
      </c>
      <c r="C43" s="10" t="s">
        <v>56</v>
      </c>
      <c r="D43" s="22" t="s">
        <v>59</v>
      </c>
      <c r="E43" s="21" t="s">
        <v>112</v>
      </c>
      <c r="F43" s="22" t="s">
        <v>117</v>
      </c>
      <c r="G43" s="23" t="s">
        <v>128</v>
      </c>
      <c r="H43" s="22" t="s">
        <v>50</v>
      </c>
      <c r="I43" s="19" t="s">
        <v>13</v>
      </c>
      <c r="J43" s="22" t="s">
        <v>50</v>
      </c>
      <c r="K43" s="19" t="s">
        <v>101</v>
      </c>
      <c r="L43" s="22" t="s">
        <v>13</v>
      </c>
      <c r="M43" s="19" t="s">
        <v>13</v>
      </c>
      <c r="N43" s="25" t="s">
        <v>13</v>
      </c>
      <c r="O43" s="27" t="s">
        <v>13</v>
      </c>
      <c r="P43" s="15" t="s">
        <v>35</v>
      </c>
      <c r="Q43" s="17" t="s">
        <v>45</v>
      </c>
      <c r="R43" s="15" t="s">
        <v>34</v>
      </c>
      <c r="S43" s="18" t="str">
        <f t="shared" si="2"/>
        <v>"Banheiro.A02"</v>
      </c>
      <c r="T43" s="15" t="s">
        <v>36</v>
      </c>
      <c r="U43" s="17" t="s">
        <v>60</v>
      </c>
      <c r="V43" s="15" t="s">
        <v>27</v>
      </c>
      <c r="W43" s="7" t="str">
        <f t="shared" si="0"/>
        <v>"Elemento espacial :   Banheiro.A02"</v>
      </c>
    </row>
    <row r="44" spans="1:23" ht="8.4499999999999993" customHeight="1" x14ac:dyDescent="0.25">
      <c r="A44" s="13">
        <v>44</v>
      </c>
      <c r="B44" s="8" t="s">
        <v>84</v>
      </c>
      <c r="C44" s="10" t="s">
        <v>55</v>
      </c>
      <c r="D44" s="22" t="s">
        <v>59</v>
      </c>
      <c r="E44" s="21" t="s">
        <v>112</v>
      </c>
      <c r="F44" s="22" t="s">
        <v>117</v>
      </c>
      <c r="G44" s="23" t="s">
        <v>129</v>
      </c>
      <c r="H44" s="22" t="s">
        <v>50</v>
      </c>
      <c r="I44" s="19" t="s">
        <v>13</v>
      </c>
      <c r="J44" s="22" t="s">
        <v>50</v>
      </c>
      <c r="K44" s="19" t="s">
        <v>101</v>
      </c>
      <c r="L44" s="22" t="s">
        <v>13</v>
      </c>
      <c r="M44" s="19" t="s">
        <v>13</v>
      </c>
      <c r="N44" s="25" t="s">
        <v>13</v>
      </c>
      <c r="O44" s="27" t="s">
        <v>13</v>
      </c>
      <c r="P44" s="15" t="s">
        <v>35</v>
      </c>
      <c r="Q44" s="17" t="s">
        <v>46</v>
      </c>
      <c r="R44" s="15" t="s">
        <v>34</v>
      </c>
      <c r="S44" s="18" t="str">
        <f t="shared" si="2"/>
        <v>"Banheiro.A03"</v>
      </c>
      <c r="T44" s="15" t="s">
        <v>36</v>
      </c>
      <c r="U44" s="17" t="s">
        <v>60</v>
      </c>
      <c r="V44" s="15" t="s">
        <v>27</v>
      </c>
      <c r="W44" s="7" t="str">
        <f t="shared" si="0"/>
        <v>"Elemento espacial :   Banheiro.A03"</v>
      </c>
    </row>
    <row r="45" spans="1:23" ht="8.4499999999999993" customHeight="1" x14ac:dyDescent="0.25">
      <c r="A45" s="13">
        <v>45</v>
      </c>
      <c r="B45" s="8" t="s">
        <v>85</v>
      </c>
      <c r="C45" s="10" t="s">
        <v>51</v>
      </c>
      <c r="D45" s="22" t="s">
        <v>59</v>
      </c>
      <c r="E45" s="21" t="s">
        <v>112</v>
      </c>
      <c r="F45" s="22" t="s">
        <v>117</v>
      </c>
      <c r="G45" s="23" t="s">
        <v>130</v>
      </c>
      <c r="H45" s="22" t="s">
        <v>50</v>
      </c>
      <c r="I45" s="19" t="s">
        <v>13</v>
      </c>
      <c r="J45" s="22" t="s">
        <v>50</v>
      </c>
      <c r="K45" s="19" t="s">
        <v>102</v>
      </c>
      <c r="L45" s="22" t="s">
        <v>13</v>
      </c>
      <c r="M45" s="19" t="s">
        <v>13</v>
      </c>
      <c r="N45" s="25" t="s">
        <v>13</v>
      </c>
      <c r="O45" s="27" t="s">
        <v>13</v>
      </c>
      <c r="P45" s="15" t="s">
        <v>35</v>
      </c>
      <c r="Q45" s="17" t="s">
        <v>63</v>
      </c>
      <c r="R45" s="15" t="s">
        <v>34</v>
      </c>
      <c r="S45" s="18" t="str">
        <f>_xlfn.CONCAT("""",B45,"""")</f>
        <v>"Hall.B01"</v>
      </c>
      <c r="T45" s="15" t="s">
        <v>36</v>
      </c>
      <c r="U45" s="17" t="s">
        <v>60</v>
      </c>
      <c r="V45" s="15" t="s">
        <v>27</v>
      </c>
      <c r="W45" s="7" t="str">
        <f t="shared" si="0"/>
        <v>"Elemento espacial :   Hall.B01"</v>
      </c>
    </row>
    <row r="46" spans="1:23" ht="8.4499999999999993" customHeight="1" x14ac:dyDescent="0.25">
      <c r="A46" s="13">
        <v>46</v>
      </c>
      <c r="B46" s="8" t="s">
        <v>86</v>
      </c>
      <c r="C46" s="10" t="s">
        <v>52</v>
      </c>
      <c r="D46" s="22" t="s">
        <v>59</v>
      </c>
      <c r="E46" s="21" t="s">
        <v>112</v>
      </c>
      <c r="F46" s="22" t="s">
        <v>117</v>
      </c>
      <c r="G46" s="23" t="s">
        <v>131</v>
      </c>
      <c r="H46" s="22" t="s">
        <v>50</v>
      </c>
      <c r="I46" s="19" t="s">
        <v>13</v>
      </c>
      <c r="J46" s="22" t="s">
        <v>50</v>
      </c>
      <c r="K46" s="19" t="s">
        <v>102</v>
      </c>
      <c r="L46" s="22" t="s">
        <v>13</v>
      </c>
      <c r="M46" s="19" t="s">
        <v>13</v>
      </c>
      <c r="N46" s="25" t="s">
        <v>116</v>
      </c>
      <c r="O46" s="27">
        <v>54.3</v>
      </c>
      <c r="P46" s="15" t="s">
        <v>35</v>
      </c>
      <c r="Q46" s="17" t="s">
        <v>64</v>
      </c>
      <c r="R46" s="15" t="s">
        <v>34</v>
      </c>
      <c r="S46" s="18" t="str">
        <f t="shared" ref="S46:S56" si="3">_xlfn.CONCAT("""",B46,"""")</f>
        <v>"Sala.B01"</v>
      </c>
      <c r="T46" s="15" t="s">
        <v>36</v>
      </c>
      <c r="U46" s="17" t="s">
        <v>60</v>
      </c>
      <c r="V46" s="15" t="s">
        <v>27</v>
      </c>
      <c r="W46" s="7" t="str">
        <f t="shared" si="0"/>
        <v>"Elemento espacial :   Sala.B01"</v>
      </c>
    </row>
    <row r="47" spans="1:23" ht="8.4499999999999993" customHeight="1" x14ac:dyDescent="0.25">
      <c r="A47" s="13">
        <v>47</v>
      </c>
      <c r="B47" s="8" t="s">
        <v>87</v>
      </c>
      <c r="C47" s="10" t="s">
        <v>53</v>
      </c>
      <c r="D47" s="22" t="s">
        <v>59</v>
      </c>
      <c r="E47" s="21" t="s">
        <v>112</v>
      </c>
      <c r="F47" s="22" t="s">
        <v>117</v>
      </c>
      <c r="G47" s="23" t="s">
        <v>132</v>
      </c>
      <c r="H47" s="22" t="s">
        <v>50</v>
      </c>
      <c r="I47" s="19" t="s">
        <v>13</v>
      </c>
      <c r="J47" s="22" t="s">
        <v>50</v>
      </c>
      <c r="K47" s="19" t="s">
        <v>102</v>
      </c>
      <c r="L47" s="22" t="s">
        <v>13</v>
      </c>
      <c r="M47" s="19" t="s">
        <v>13</v>
      </c>
      <c r="N47" s="25" t="s">
        <v>13</v>
      </c>
      <c r="O47" s="27" t="s">
        <v>13</v>
      </c>
      <c r="P47" s="15" t="s">
        <v>35</v>
      </c>
      <c r="Q47" s="17" t="s">
        <v>65</v>
      </c>
      <c r="R47" s="15" t="s">
        <v>34</v>
      </c>
      <c r="S47" s="18" t="str">
        <f t="shared" si="3"/>
        <v>"Quarto.B01"</v>
      </c>
      <c r="T47" s="15" t="s">
        <v>36</v>
      </c>
      <c r="U47" s="17" t="s">
        <v>60</v>
      </c>
      <c r="V47" s="15" t="s">
        <v>27</v>
      </c>
      <c r="W47" s="7" t="str">
        <f t="shared" si="0"/>
        <v>"Elemento espacial :   Quarto.B01"</v>
      </c>
    </row>
    <row r="48" spans="1:23" ht="8.4499999999999993" customHeight="1" x14ac:dyDescent="0.25">
      <c r="A48" s="13">
        <v>48</v>
      </c>
      <c r="B48" s="8" t="s">
        <v>88</v>
      </c>
      <c r="C48" s="10" t="s">
        <v>53</v>
      </c>
      <c r="D48" s="22" t="s">
        <v>59</v>
      </c>
      <c r="E48" s="21" t="s">
        <v>112</v>
      </c>
      <c r="F48" s="22" t="s">
        <v>117</v>
      </c>
      <c r="G48" s="23" t="s">
        <v>133</v>
      </c>
      <c r="H48" s="22" t="s">
        <v>50</v>
      </c>
      <c r="I48" s="19" t="s">
        <v>13</v>
      </c>
      <c r="J48" s="22" t="s">
        <v>50</v>
      </c>
      <c r="K48" s="19" t="s">
        <v>102</v>
      </c>
      <c r="L48" s="22" t="s">
        <v>13</v>
      </c>
      <c r="M48" s="19" t="s">
        <v>13</v>
      </c>
      <c r="N48" s="25" t="s">
        <v>13</v>
      </c>
      <c r="O48" s="27" t="s">
        <v>13</v>
      </c>
      <c r="P48" s="15" t="s">
        <v>35</v>
      </c>
      <c r="Q48" s="17" t="s">
        <v>66</v>
      </c>
      <c r="R48" s="15" t="s">
        <v>34</v>
      </c>
      <c r="S48" s="18" t="str">
        <f t="shared" si="3"/>
        <v>"Quarto.B02"</v>
      </c>
      <c r="T48" s="15" t="s">
        <v>36</v>
      </c>
      <c r="U48" s="17" t="s">
        <v>60</v>
      </c>
      <c r="V48" s="15" t="s">
        <v>27</v>
      </c>
      <c r="W48" s="7" t="str">
        <f t="shared" si="0"/>
        <v>"Elemento espacial :   Quarto.B02"</v>
      </c>
    </row>
    <row r="49" spans="1:23" ht="8.4499999999999993" customHeight="1" x14ac:dyDescent="0.25">
      <c r="A49" s="13">
        <v>49</v>
      </c>
      <c r="B49" s="8" t="s">
        <v>89</v>
      </c>
      <c r="C49" s="10" t="s">
        <v>53</v>
      </c>
      <c r="D49" s="22" t="s">
        <v>59</v>
      </c>
      <c r="E49" s="21" t="s">
        <v>112</v>
      </c>
      <c r="F49" s="22" t="s">
        <v>117</v>
      </c>
      <c r="G49" s="23" t="s">
        <v>134</v>
      </c>
      <c r="H49" s="22" t="s">
        <v>50</v>
      </c>
      <c r="I49" s="19" t="s">
        <v>13</v>
      </c>
      <c r="J49" s="22" t="s">
        <v>50</v>
      </c>
      <c r="K49" s="19" t="s">
        <v>102</v>
      </c>
      <c r="L49" s="22" t="s">
        <v>13</v>
      </c>
      <c r="M49" s="19" t="s">
        <v>13</v>
      </c>
      <c r="N49" s="25" t="s">
        <v>13</v>
      </c>
      <c r="O49" s="27" t="s">
        <v>13</v>
      </c>
      <c r="P49" s="15" t="s">
        <v>35</v>
      </c>
      <c r="Q49" s="17" t="s">
        <v>67</v>
      </c>
      <c r="R49" s="15" t="s">
        <v>34</v>
      </c>
      <c r="S49" s="18" t="str">
        <f t="shared" si="3"/>
        <v>"Quarto.B03"</v>
      </c>
      <c r="T49" s="15" t="s">
        <v>36</v>
      </c>
      <c r="U49" s="17" t="s">
        <v>60</v>
      </c>
      <c r="V49" s="15" t="s">
        <v>27</v>
      </c>
      <c r="W49" s="7" t="str">
        <f t="shared" si="0"/>
        <v>"Elemento espacial :   Quarto.B03"</v>
      </c>
    </row>
    <row r="50" spans="1:23" ht="8.4499999999999993" customHeight="1" x14ac:dyDescent="0.25">
      <c r="A50" s="13">
        <v>50</v>
      </c>
      <c r="B50" s="8" t="s">
        <v>90</v>
      </c>
      <c r="C50" s="10" t="s">
        <v>53</v>
      </c>
      <c r="D50" s="22" t="s">
        <v>59</v>
      </c>
      <c r="E50" s="21" t="s">
        <v>112</v>
      </c>
      <c r="F50" s="22" t="s">
        <v>117</v>
      </c>
      <c r="G50" s="23" t="s">
        <v>135</v>
      </c>
      <c r="H50" s="22" t="s">
        <v>50</v>
      </c>
      <c r="I50" s="19" t="s">
        <v>13</v>
      </c>
      <c r="J50" s="22" t="s">
        <v>50</v>
      </c>
      <c r="K50" s="19" t="s">
        <v>102</v>
      </c>
      <c r="L50" s="22" t="s">
        <v>13</v>
      </c>
      <c r="M50" s="19" t="s">
        <v>13</v>
      </c>
      <c r="N50" s="25" t="s">
        <v>13</v>
      </c>
      <c r="O50" s="27" t="s">
        <v>13</v>
      </c>
      <c r="P50" s="15" t="s">
        <v>35</v>
      </c>
      <c r="Q50" s="17" t="s">
        <v>68</v>
      </c>
      <c r="R50" s="15" t="s">
        <v>34</v>
      </c>
      <c r="S50" s="18" t="str">
        <f t="shared" si="3"/>
        <v>"Quarto.B04"</v>
      </c>
      <c r="T50" s="15" t="s">
        <v>36</v>
      </c>
      <c r="U50" s="17" t="s">
        <v>60</v>
      </c>
      <c r="V50" s="15" t="s">
        <v>27</v>
      </c>
      <c r="W50" s="7" t="str">
        <f t="shared" si="0"/>
        <v>"Elemento espacial :   Quarto.B04"</v>
      </c>
    </row>
    <row r="51" spans="1:23" ht="8.4499999999999993" customHeight="1" x14ac:dyDescent="0.25">
      <c r="A51" s="13">
        <v>51</v>
      </c>
      <c r="B51" s="8" t="s">
        <v>91</v>
      </c>
      <c r="C51" s="10" t="s">
        <v>54</v>
      </c>
      <c r="D51" s="22" t="s">
        <v>59</v>
      </c>
      <c r="E51" s="21" t="s">
        <v>112</v>
      </c>
      <c r="F51" s="22" t="s">
        <v>117</v>
      </c>
      <c r="G51" s="23" t="s">
        <v>136</v>
      </c>
      <c r="H51" s="22" t="s">
        <v>50</v>
      </c>
      <c r="I51" s="19" t="s">
        <v>13</v>
      </c>
      <c r="J51" s="22" t="s">
        <v>50</v>
      </c>
      <c r="K51" s="19" t="s">
        <v>102</v>
      </c>
      <c r="L51" s="22" t="s">
        <v>13</v>
      </c>
      <c r="M51" s="19" t="s">
        <v>13</v>
      </c>
      <c r="N51" s="25" t="s">
        <v>13</v>
      </c>
      <c r="O51" s="27" t="s">
        <v>13</v>
      </c>
      <c r="P51" s="15" t="s">
        <v>35</v>
      </c>
      <c r="Q51" s="17" t="s">
        <v>69</v>
      </c>
      <c r="R51" s="15" t="s">
        <v>34</v>
      </c>
      <c r="S51" s="18" t="str">
        <f t="shared" si="3"/>
        <v>"Cozinha.B01"</v>
      </c>
      <c r="T51" s="15" t="s">
        <v>36</v>
      </c>
      <c r="U51" s="17" t="s">
        <v>60</v>
      </c>
      <c r="V51" s="15" t="s">
        <v>27</v>
      </c>
      <c r="W51" s="7" t="str">
        <f t="shared" si="0"/>
        <v>"Elemento espacial :   Cozinha.B01"</v>
      </c>
    </row>
    <row r="52" spans="1:23" ht="8.4499999999999993" customHeight="1" x14ac:dyDescent="0.25">
      <c r="A52" s="13">
        <v>52</v>
      </c>
      <c r="B52" s="8" t="s">
        <v>92</v>
      </c>
      <c r="C52" s="10" t="s">
        <v>56</v>
      </c>
      <c r="D52" s="22" t="s">
        <v>59</v>
      </c>
      <c r="E52" s="21" t="s">
        <v>112</v>
      </c>
      <c r="F52" s="22" t="s">
        <v>117</v>
      </c>
      <c r="G52" s="23" t="s">
        <v>137</v>
      </c>
      <c r="H52" s="22" t="s">
        <v>50</v>
      </c>
      <c r="I52" s="19" t="s">
        <v>13</v>
      </c>
      <c r="J52" s="22" t="s">
        <v>50</v>
      </c>
      <c r="K52" s="19" t="s">
        <v>102</v>
      </c>
      <c r="L52" s="22" t="s">
        <v>13</v>
      </c>
      <c r="M52" s="19" t="s">
        <v>13</v>
      </c>
      <c r="N52" s="25" t="s">
        <v>13</v>
      </c>
      <c r="O52" s="27" t="s">
        <v>13</v>
      </c>
      <c r="P52" s="15" t="s">
        <v>35</v>
      </c>
      <c r="Q52" s="17" t="s">
        <v>70</v>
      </c>
      <c r="R52" s="15" t="s">
        <v>34</v>
      </c>
      <c r="S52" s="18" t="str">
        <f t="shared" si="3"/>
        <v>"Banheiro.B01"</v>
      </c>
      <c r="T52" s="15" t="s">
        <v>36</v>
      </c>
      <c r="U52" s="17" t="s">
        <v>60</v>
      </c>
      <c r="V52" s="15" t="s">
        <v>27</v>
      </c>
      <c r="W52" s="7" t="str">
        <f t="shared" si="0"/>
        <v>"Elemento espacial :   Banheiro.B01"</v>
      </c>
    </row>
    <row r="53" spans="1:23" ht="8.4499999999999993" customHeight="1" x14ac:dyDescent="0.25">
      <c r="A53" s="13">
        <v>53</v>
      </c>
      <c r="B53" s="8" t="s">
        <v>93</v>
      </c>
      <c r="C53" s="10" t="s">
        <v>56</v>
      </c>
      <c r="D53" s="22" t="s">
        <v>59</v>
      </c>
      <c r="E53" s="21" t="s">
        <v>112</v>
      </c>
      <c r="F53" s="22" t="s">
        <v>117</v>
      </c>
      <c r="G53" s="23" t="s">
        <v>138</v>
      </c>
      <c r="H53" s="22" t="s">
        <v>50</v>
      </c>
      <c r="I53" s="19" t="s">
        <v>13</v>
      </c>
      <c r="J53" s="22" t="s">
        <v>50</v>
      </c>
      <c r="K53" s="19" t="s">
        <v>102</v>
      </c>
      <c r="L53" s="22" t="s">
        <v>13</v>
      </c>
      <c r="M53" s="19" t="s">
        <v>13</v>
      </c>
      <c r="N53" s="25" t="s">
        <v>13</v>
      </c>
      <c r="O53" s="27" t="s">
        <v>13</v>
      </c>
      <c r="P53" s="15" t="s">
        <v>35</v>
      </c>
      <c r="Q53" s="17" t="s">
        <v>71</v>
      </c>
      <c r="R53" s="15" t="s">
        <v>34</v>
      </c>
      <c r="S53" s="18" t="str">
        <f t="shared" si="3"/>
        <v>"Banheiro.B02"</v>
      </c>
      <c r="T53" s="15" t="s">
        <v>36</v>
      </c>
      <c r="U53" s="17" t="s">
        <v>60</v>
      </c>
      <c r="V53" s="15" t="s">
        <v>27</v>
      </c>
      <c r="W53" s="7" t="str">
        <f t="shared" si="0"/>
        <v>"Elemento espacial :   Banheiro.B02"</v>
      </c>
    </row>
    <row r="54" spans="1:23" ht="8.4499999999999993" customHeight="1" x14ac:dyDescent="0.25">
      <c r="A54" s="13">
        <v>54</v>
      </c>
      <c r="B54" s="8" t="s">
        <v>94</v>
      </c>
      <c r="C54" s="10" t="s">
        <v>55</v>
      </c>
      <c r="D54" s="22" t="s">
        <v>59</v>
      </c>
      <c r="E54" s="21" t="s">
        <v>112</v>
      </c>
      <c r="F54" s="22" t="s">
        <v>117</v>
      </c>
      <c r="G54" s="23" t="s">
        <v>139</v>
      </c>
      <c r="H54" s="22" t="s">
        <v>50</v>
      </c>
      <c r="I54" s="19" t="s">
        <v>13</v>
      </c>
      <c r="J54" s="22" t="s">
        <v>50</v>
      </c>
      <c r="K54" s="19" t="s">
        <v>102</v>
      </c>
      <c r="L54" s="22" t="s">
        <v>13</v>
      </c>
      <c r="M54" s="19" t="s">
        <v>13</v>
      </c>
      <c r="N54" s="25" t="s">
        <v>13</v>
      </c>
      <c r="O54" s="27" t="s">
        <v>13</v>
      </c>
      <c r="P54" s="15" t="s">
        <v>35</v>
      </c>
      <c r="Q54" s="17" t="s">
        <v>72</v>
      </c>
      <c r="R54" s="15" t="s">
        <v>34</v>
      </c>
      <c r="S54" s="18" t="str">
        <f t="shared" si="3"/>
        <v>"Banheiro.B03"</v>
      </c>
      <c r="T54" s="15" t="s">
        <v>36</v>
      </c>
      <c r="U54" s="17" t="s">
        <v>60</v>
      </c>
      <c r="V54" s="15" t="s">
        <v>27</v>
      </c>
      <c r="W54" s="7" t="str">
        <f t="shared" si="0"/>
        <v>"Elemento espacial :   Banheiro.B03"</v>
      </c>
    </row>
    <row r="55" spans="1:23" ht="8.4499999999999993" customHeight="1" x14ac:dyDescent="0.25">
      <c r="A55" s="13">
        <v>55</v>
      </c>
      <c r="B55" s="8" t="s">
        <v>57</v>
      </c>
      <c r="C55" s="10" t="s">
        <v>74</v>
      </c>
      <c r="D55" s="22" t="s">
        <v>59</v>
      </c>
      <c r="E55" s="21" t="s">
        <v>113</v>
      </c>
      <c r="F55" s="22" t="s">
        <v>117</v>
      </c>
      <c r="G55" s="23" t="s">
        <v>140</v>
      </c>
      <c r="H55" s="22" t="s">
        <v>13</v>
      </c>
      <c r="I55" s="19" t="s">
        <v>13</v>
      </c>
      <c r="J55" s="22" t="s">
        <v>13</v>
      </c>
      <c r="K55" s="19" t="s">
        <v>13</v>
      </c>
      <c r="L55" s="22" t="s">
        <v>13</v>
      </c>
      <c r="M55" s="19" t="s">
        <v>13</v>
      </c>
      <c r="N55" s="25" t="s">
        <v>13</v>
      </c>
      <c r="O55" s="27" t="s">
        <v>13</v>
      </c>
      <c r="P55" s="15" t="s">
        <v>35</v>
      </c>
      <c r="Q55" s="17" t="s">
        <v>47</v>
      </c>
      <c r="R55" s="15" t="s">
        <v>34</v>
      </c>
      <c r="S55" s="18" t="str">
        <f>_xlfn.CONCAT("""",B55,"""")</f>
        <v>"Estacionamento.01"</v>
      </c>
      <c r="T55" s="15" t="s">
        <v>36</v>
      </c>
      <c r="U55" s="17" t="s">
        <v>60</v>
      </c>
      <c r="V55" s="15" t="s">
        <v>27</v>
      </c>
      <c r="W55" s="7" t="str">
        <f t="shared" si="0"/>
        <v>"Elemento espacial :   Estacionamento.01"</v>
      </c>
    </row>
    <row r="56" spans="1:23" ht="8.4499999999999993" customHeight="1" x14ac:dyDescent="0.25">
      <c r="A56" s="13">
        <v>56</v>
      </c>
      <c r="B56" s="8" t="s">
        <v>58</v>
      </c>
      <c r="C56" s="10" t="s">
        <v>74</v>
      </c>
      <c r="D56" s="22" t="s">
        <v>59</v>
      </c>
      <c r="E56" s="21" t="s">
        <v>113</v>
      </c>
      <c r="F56" s="22" t="s">
        <v>117</v>
      </c>
      <c r="G56" s="23" t="s">
        <v>141</v>
      </c>
      <c r="H56" s="22" t="s">
        <v>13</v>
      </c>
      <c r="I56" s="19" t="s">
        <v>13</v>
      </c>
      <c r="J56" s="22" t="s">
        <v>13</v>
      </c>
      <c r="K56" s="19" t="s">
        <v>13</v>
      </c>
      <c r="L56" s="22" t="s">
        <v>13</v>
      </c>
      <c r="M56" s="19" t="s">
        <v>13</v>
      </c>
      <c r="N56" s="25" t="s">
        <v>13</v>
      </c>
      <c r="O56" s="27" t="s">
        <v>13</v>
      </c>
      <c r="P56" s="15" t="s">
        <v>35</v>
      </c>
      <c r="Q56" s="17" t="s">
        <v>48</v>
      </c>
      <c r="R56" s="15" t="s">
        <v>34</v>
      </c>
      <c r="S56" s="18" t="str">
        <f t="shared" si="3"/>
        <v>"Estacionamento.02"</v>
      </c>
      <c r="T56" s="15" t="s">
        <v>36</v>
      </c>
      <c r="U56" s="17" t="s">
        <v>60</v>
      </c>
      <c r="V56" s="15" t="s">
        <v>27</v>
      </c>
      <c r="W56" s="7" t="str">
        <f t="shared" si="0"/>
        <v>"Elemento espacial :   Estacionamento.02"</v>
      </c>
    </row>
    <row r="58" spans="1:23" ht="9.6" customHeight="1" x14ac:dyDescent="0.25">
      <c r="D58" s="12"/>
      <c r="F58" s="12"/>
    </row>
    <row r="59" spans="1:23" ht="9.6" customHeight="1" x14ac:dyDescent="0.25">
      <c r="D59" s="12"/>
      <c r="F59" s="12"/>
    </row>
    <row r="60" spans="1:23" ht="9.6" customHeight="1" x14ac:dyDescent="0.25">
      <c r="D60" s="12"/>
      <c r="F60" s="12"/>
    </row>
    <row r="61" spans="1:23" ht="9.6" customHeight="1" x14ac:dyDescent="0.25">
      <c r="D61" s="12"/>
      <c r="F61" s="12"/>
    </row>
    <row r="62" spans="1:23" ht="9.6" customHeight="1" x14ac:dyDescent="0.25">
      <c r="D62" s="12"/>
      <c r="F62" s="12"/>
    </row>
    <row r="63" spans="1:23" ht="9.6" customHeight="1" x14ac:dyDescent="0.25">
      <c r="D63" s="12"/>
      <c r="F63" s="12"/>
    </row>
    <row r="64" spans="1:23" ht="9.6" customHeight="1" x14ac:dyDescent="0.25">
      <c r="D64" s="12"/>
      <c r="F64" s="12"/>
    </row>
    <row r="65" spans="4:6" ht="9.6" customHeight="1" x14ac:dyDescent="0.25">
      <c r="D65" s="12"/>
      <c r="F65" s="12"/>
    </row>
    <row r="66" spans="4:6" ht="9.6" customHeight="1" x14ac:dyDescent="0.25">
      <c r="D66" s="12"/>
      <c r="F66" s="12"/>
    </row>
    <row r="67" spans="4:6" ht="9.6" customHeight="1" x14ac:dyDescent="0.25">
      <c r="D67" s="12"/>
      <c r="F67" s="12"/>
    </row>
    <row r="68" spans="4:6" ht="9.6" customHeight="1" x14ac:dyDescent="0.25">
      <c r="D68" s="12"/>
      <c r="F68" s="12"/>
    </row>
    <row r="69" spans="4:6" ht="9.6" customHeight="1" x14ac:dyDescent="0.25">
      <c r="D69" s="12"/>
      <c r="F69" s="12"/>
    </row>
    <row r="70" spans="4:6" ht="9.6" customHeight="1" x14ac:dyDescent="0.25">
      <c r="D70" s="12"/>
      <c r="F70" s="12"/>
    </row>
    <row r="71" spans="4:6" ht="9.6" customHeight="1" x14ac:dyDescent="0.25">
      <c r="D71" s="12"/>
      <c r="F71" s="12"/>
    </row>
    <row r="72" spans="4:6" ht="9.6" customHeight="1" x14ac:dyDescent="0.25">
      <c r="D72" s="12"/>
      <c r="F72" s="12"/>
    </row>
    <row r="73" spans="4:6" ht="9.6" customHeight="1" x14ac:dyDescent="0.25">
      <c r="D73" s="12"/>
      <c r="F73" s="12"/>
    </row>
    <row r="74" spans="4:6" ht="9.6" customHeight="1" x14ac:dyDescent="0.25">
      <c r="D74" s="12"/>
      <c r="F74" s="12"/>
    </row>
    <row r="75" spans="4:6" ht="9.6" customHeight="1" x14ac:dyDescent="0.25">
      <c r="D75" s="12"/>
      <c r="F75" s="12"/>
    </row>
    <row r="76" spans="4:6" ht="9.6" customHeight="1" x14ac:dyDescent="0.25">
      <c r="D76" s="12"/>
      <c r="F76" s="12"/>
    </row>
    <row r="77" spans="4:6" ht="9.6" customHeight="1" x14ac:dyDescent="0.25">
      <c r="D77" s="12"/>
      <c r="F77" s="12"/>
    </row>
    <row r="78" spans="4:6" ht="9.6" customHeight="1" x14ac:dyDescent="0.25">
      <c r="D78" s="12"/>
      <c r="F78" s="12"/>
    </row>
    <row r="79" spans="4:6" ht="9.6" customHeight="1" x14ac:dyDescent="0.25">
      <c r="D79" s="12"/>
      <c r="F79" s="12"/>
    </row>
    <row r="80" spans="4:6" ht="9.6" customHeight="1" x14ac:dyDescent="0.25">
      <c r="D80" s="12"/>
      <c r="F80" s="12"/>
    </row>
    <row r="81" spans="4:6" ht="9.6" customHeight="1" x14ac:dyDescent="0.25">
      <c r="D81" s="12"/>
      <c r="F81" s="12"/>
    </row>
  </sheetData>
  <conditionalFormatting sqref="A1:B1 A57:B1048576 X1:XFD1 D1:D32 F2:O2 P2:XFD54 A2:A56 F3:K32 L3:O56 D35:D57 P55:W56 X55:XFD1048576 F57 H57:J1048576 N57:N1048576 P57:P1048576 R57:R1048576 T57:T1048576 V57:V1048576 E82:E84 D82:D1048576 F82:F1048576">
    <cfRule type="cellIs" dxfId="27" priority="11" operator="equal">
      <formula>"null"</formula>
    </cfRule>
  </conditionalFormatting>
  <conditionalFormatting sqref="B2:B5">
    <cfRule type="duplicateValues" dxfId="26" priority="19"/>
    <cfRule type="duplicateValues" dxfId="25" priority="20"/>
  </conditionalFormatting>
  <conditionalFormatting sqref="B2:B8 B33:B34">
    <cfRule type="duplicateValues" dxfId="24" priority="21"/>
    <cfRule type="duplicateValues" dxfId="23" priority="22"/>
    <cfRule type="duplicateValues" dxfId="22" priority="23"/>
    <cfRule type="duplicateValues" dxfId="21" priority="24"/>
    <cfRule type="duplicateValues" dxfId="20" priority="25"/>
  </conditionalFormatting>
  <conditionalFormatting sqref="B6:B8 B33:B34">
    <cfRule type="duplicateValues" dxfId="19" priority="26"/>
    <cfRule type="duplicateValues" dxfId="18" priority="27"/>
  </conditionalFormatting>
  <conditionalFormatting sqref="B9:B32">
    <cfRule type="cellIs" dxfId="17" priority="4" operator="equal">
      <formula>"null"</formula>
    </cfRule>
  </conditionalFormatting>
  <conditionalFormatting sqref="B35:B56">
    <cfRule type="duplicateValues" dxfId="16" priority="12"/>
    <cfRule type="duplicateValues" dxfId="15" priority="13"/>
    <cfRule type="duplicateValues" dxfId="14" priority="14"/>
    <cfRule type="duplicateValues" dxfId="13" priority="15"/>
    <cfRule type="duplicateValues" dxfId="12" priority="16"/>
    <cfRule type="duplicateValues" dxfId="11" priority="17"/>
    <cfRule type="duplicateValues" dxfId="10" priority="18"/>
  </conditionalFormatting>
  <conditionalFormatting sqref="B57:B1048576 B1">
    <cfRule type="duplicateValues" dxfId="9" priority="10"/>
  </conditionalFormatting>
  <conditionalFormatting sqref="D33:K56">
    <cfRule type="cellIs" dxfId="8" priority="2" operator="equal">
      <formula>"null"</formula>
    </cfRule>
  </conditionalFormatting>
  <conditionalFormatting sqref="F1 H1 J1">
    <cfRule type="cellIs" dxfId="7" priority="9" operator="equal">
      <formula>"null"</formula>
    </cfRule>
  </conditionalFormatting>
  <conditionalFormatting sqref="H33:I34">
    <cfRule type="cellIs" dxfId="6" priority="3" operator="equal">
      <formula>"null"</formula>
    </cfRule>
  </conditionalFormatting>
  <conditionalFormatting sqref="L1">
    <cfRule type="cellIs" dxfId="5" priority="1" operator="equal">
      <formula>"null"</formula>
    </cfRule>
  </conditionalFormatting>
  <conditionalFormatting sqref="N1">
    <cfRule type="cellIs" dxfId="4" priority="5" operator="equal">
      <formula>"null"</formula>
    </cfRule>
  </conditionalFormatting>
  <conditionalFormatting sqref="P1">
    <cfRule type="cellIs" dxfId="3" priority="6" operator="equal">
      <formula>"null"</formula>
    </cfRule>
  </conditionalFormatting>
  <conditionalFormatting sqref="R1 T1">
    <cfRule type="cellIs" dxfId="2" priority="7" operator="equal">
      <formula>"null"</formula>
    </cfRule>
  </conditionalFormatting>
  <conditionalFormatting sqref="V1">
    <cfRule type="cellIs" dxfId="1" priority="8" operator="equal">
      <formula>"null"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k n Z Q V w 5 c V O K j A A A A 9 g A A A B I A H A B D b 2 5 m a W c v U G F j a 2 F n Z S 5 4 b W w g o h g A K K A U A A A A A A A A A A A A A A A A A A A A A A A A A A A A h Y + 9 D o I w G E V f h X S n f y 6 G f J T B u E l i Q m J c m 1 K h A Y q h x f J u D j 6 S r y B G U T f H e + 4 Z 7 r 1 f b 5 B N X R t d 9 O B M b 1 P E M E W R t q o v j a 1 S N P p T v E a Z g L 1 U j a x 0 N M v W J Z M r U 1 R 7 f 0 4 I C S H g s M L 9 U B F O K S P H f F e o W n c S f W T z X 4 6 N d V 5 a p Z G A w 2 u M 4 J h x h j n l m A J Z I O T G f o W 5 p 8 / 2 B 8 J m b P 0 4 a K F d v C 2 A L B H I + 4 N 4 A F B L A w Q U A A I A C A C S d l B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n Z Q V y i K R 7 g O A A A A E Q A A A B M A H A B G b 3 J t d W x h c y 9 T Z W N 0 a W 9 u M S 5 t I K I Y A C i g F A A A A A A A A A A A A A A A A A A A A A A A A A A A A C t O T S 7 J z M 9 T C I b Q h t Y A U E s B A i 0 A F A A C A A g A k n Z Q V w 5 c V O K j A A A A 9 g A A A B I A A A A A A A A A A A A A A A A A A A A A A E N v b m Z p Z y 9 Q Y W N r Y W d l L n h t b F B L A Q I t A B Q A A g A I A J J 2 U F c P y u m r p A A A A O k A A A A T A A A A A A A A A A A A A A A A A O 8 A A A B b Q 2 9 u d G V u d F 9 U e X B l c 1 0 u e G 1 s U E s B A i 0 A F A A C A A g A k n Z Q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P X J R i 3 j C R 1 P p / / W G V E Y v G 0 A A A A A A g A A A A A A E G Y A A A A B A A A g A A A A A a 9 C y l Y g E N I y V R q H / H o N i x m C Q Y 1 r e p O 6 M E q 8 I j P n w Q c A A A A A D o A A A A A C A A A g A A A A Q P q j n p 5 O / w 9 q J q k p 2 s o Q J X / C F V M c S q T n d Q 4 c i 2 V y H 3 1 Q A A A A 9 G O p o 7 l M v G g m d e t V v h 5 8 C / K U I B 3 t 5 S W + n S p t D 0 p o 2 Z Z Z O S c + k M y g I g 5 o X 7 + R d G n 9 D q M n t v l U J 1 5 n D B p x F u 1 p + U E 6 F F X t y U C / J 6 B 9 s n 1 H m Q V A A A A A V u w s v 4 b d a N g Z r 1 u 6 y 8 d R o C 6 X A C g / 3 E E Y f e Q R s K y W n Z e f 1 T 8 p 0 O J l w C O A u / b Q H Q 8 o 8 J t 7 u b / B + L m + U L f 6 c K 6 b 4 w = = < / D a t a M a s h u p > 
</file>

<file path=customXml/itemProps1.xml><?xml version="1.0" encoding="utf-8"?>
<ds:datastoreItem xmlns:ds="http://schemas.openxmlformats.org/officeDocument/2006/customXml" ds:itemID="{8C1DA16A-FA7F-4C2B-A774-AE96AE54DD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Projeto</vt:lpstr>
      <vt:lpstr>FatosIn</vt:lpstr>
      <vt:lpstr>FatosInTT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Luis Menegotto</dc:creator>
  <cp:lastModifiedBy>José Luis Menegotto</cp:lastModifiedBy>
  <dcterms:created xsi:type="dcterms:W3CDTF">2023-10-05T15:04:02Z</dcterms:created>
  <dcterms:modified xsi:type="dcterms:W3CDTF">2024-03-30T15:35:59Z</dcterms:modified>
</cp:coreProperties>
</file>