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3B9CCEF3-1BBF-4F48-ACA7-08F78FDDC00F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0" i="17" l="1"/>
  <c r="U210" i="17"/>
  <c r="T210" i="17"/>
  <c r="S210" i="17"/>
  <c r="O210" i="17"/>
  <c r="N210" i="17"/>
  <c r="M210" i="17"/>
  <c r="L210" i="17"/>
  <c r="W209" i="17"/>
  <c r="U209" i="17"/>
  <c r="T209" i="17"/>
  <c r="S209" i="17"/>
  <c r="O209" i="17"/>
  <c r="N209" i="17"/>
  <c r="M209" i="17"/>
  <c r="L209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W320" i="17"/>
  <c r="U320" i="17"/>
  <c r="T320" i="17"/>
  <c r="S320" i="17"/>
  <c r="L320" i="17"/>
  <c r="W319" i="17"/>
  <c r="U319" i="17"/>
  <c r="T319" i="17"/>
  <c r="S319" i="17"/>
  <c r="L319" i="17"/>
  <c r="W313" i="17"/>
  <c r="W314" i="17"/>
  <c r="W315" i="17"/>
  <c r="W316" i="17"/>
  <c r="W317" i="17"/>
  <c r="W318" i="17"/>
  <c r="W321" i="17"/>
  <c r="W322" i="17"/>
  <c r="W323" i="17"/>
  <c r="W324" i="17"/>
  <c r="W325" i="17"/>
  <c r="W326" i="17"/>
  <c r="W327" i="17"/>
  <c r="W328" i="17"/>
  <c r="W329" i="17"/>
  <c r="U329" i="17"/>
  <c r="T329" i="17"/>
  <c r="S329" i="17"/>
  <c r="L329" i="17"/>
  <c r="U328" i="17"/>
  <c r="T328" i="17"/>
  <c r="S328" i="17"/>
  <c r="L328" i="17"/>
  <c r="U327" i="17"/>
  <c r="T327" i="17"/>
  <c r="S327" i="17"/>
  <c r="L327" i="17"/>
  <c r="U326" i="17"/>
  <c r="T326" i="17"/>
  <c r="S326" i="17"/>
  <c r="L326" i="17"/>
  <c r="U325" i="17"/>
  <c r="T325" i="17"/>
  <c r="S325" i="17"/>
  <c r="L325" i="17"/>
  <c r="U324" i="17"/>
  <c r="T324" i="17"/>
  <c r="S324" i="17"/>
  <c r="L324" i="17"/>
  <c r="U323" i="17"/>
  <c r="T323" i="17"/>
  <c r="S323" i="17"/>
  <c r="L323" i="17"/>
  <c r="U322" i="17"/>
  <c r="T322" i="17"/>
  <c r="S322" i="17"/>
  <c r="L322" i="17"/>
  <c r="U321" i="17"/>
  <c r="T321" i="17"/>
  <c r="S321" i="17"/>
  <c r="L321" i="17"/>
  <c r="U318" i="17"/>
  <c r="T318" i="17"/>
  <c r="S318" i="17"/>
  <c r="L318" i="17"/>
  <c r="U317" i="17"/>
  <c r="T317" i="17"/>
  <c r="S317" i="17"/>
  <c r="L317" i="17"/>
  <c r="U316" i="17"/>
  <c r="T316" i="17"/>
  <c r="S316" i="17"/>
  <c r="L316" i="17"/>
  <c r="U315" i="17"/>
  <c r="T315" i="17"/>
  <c r="S315" i="17"/>
  <c r="L315" i="17"/>
  <c r="U314" i="17"/>
  <c r="T314" i="17"/>
  <c r="S314" i="17"/>
  <c r="L314" i="17"/>
  <c r="U313" i="17"/>
  <c r="T313" i="17"/>
  <c r="S313" i="17"/>
  <c r="L313" i="17"/>
  <c r="W306" i="17"/>
  <c r="W307" i="17"/>
  <c r="W308" i="17"/>
  <c r="W309" i="17"/>
  <c r="W310" i="17"/>
  <c r="W311" i="17"/>
  <c r="W312" i="17"/>
  <c r="U309" i="17"/>
  <c r="T309" i="17"/>
  <c r="S309" i="17"/>
  <c r="O309" i="17"/>
  <c r="N309" i="17"/>
  <c r="M309" i="17"/>
  <c r="L309" i="17"/>
  <c r="O307" i="17"/>
  <c r="O308" i="17"/>
  <c r="O310" i="17"/>
  <c r="O311" i="17"/>
  <c r="O312" i="17"/>
  <c r="O306" i="17"/>
  <c r="U312" i="17"/>
  <c r="T312" i="17"/>
  <c r="S312" i="17"/>
  <c r="N312" i="17"/>
  <c r="M312" i="17"/>
  <c r="L312" i="17"/>
  <c r="U311" i="17"/>
  <c r="T311" i="17"/>
  <c r="S311" i="17"/>
  <c r="N311" i="17"/>
  <c r="M311" i="17"/>
  <c r="L311" i="17"/>
  <c r="U310" i="17"/>
  <c r="T310" i="17"/>
  <c r="S310" i="17"/>
  <c r="N310" i="17"/>
  <c r="M310" i="17"/>
  <c r="L310" i="17"/>
  <c r="U308" i="17"/>
  <c r="T308" i="17"/>
  <c r="S308" i="17"/>
  <c r="N308" i="17"/>
  <c r="M308" i="17"/>
  <c r="L308" i="17"/>
  <c r="U307" i="17"/>
  <c r="T307" i="17"/>
  <c r="S307" i="17"/>
  <c r="N307" i="17"/>
  <c r="M307" i="17"/>
  <c r="L307" i="17"/>
  <c r="U306" i="17"/>
  <c r="T306" i="17"/>
  <c r="S306" i="17"/>
  <c r="N306" i="17"/>
  <c r="M306" i="17"/>
  <c r="L306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N301" i="17"/>
  <c r="N302" i="17"/>
  <c r="L274" i="17"/>
  <c r="M274" i="17"/>
  <c r="N274" i="17"/>
  <c r="O274" i="17"/>
  <c r="L275" i="17"/>
  <c r="M275" i="17"/>
  <c r="N275" i="17"/>
  <c r="O275" i="17"/>
  <c r="L276" i="17"/>
  <c r="M276" i="17"/>
  <c r="N276" i="17"/>
  <c r="O276" i="17"/>
  <c r="L277" i="17"/>
  <c r="M277" i="17"/>
  <c r="N277" i="17"/>
  <c r="O277" i="17"/>
  <c r="L278" i="17"/>
  <c r="M278" i="17"/>
  <c r="N278" i="17"/>
  <c r="O278" i="17"/>
  <c r="L279" i="17"/>
  <c r="M279" i="17"/>
  <c r="N279" i="17"/>
  <c r="O279" i="17"/>
  <c r="L280" i="17"/>
  <c r="M280" i="17"/>
  <c r="N280" i="17"/>
  <c r="O280" i="17"/>
  <c r="L281" i="17"/>
  <c r="M281" i="17"/>
  <c r="N281" i="17"/>
  <c r="O281" i="17"/>
  <c r="L282" i="17"/>
  <c r="M282" i="17"/>
  <c r="N282" i="17"/>
  <c r="O282" i="17"/>
  <c r="L283" i="17"/>
  <c r="M283" i="17"/>
  <c r="N283" i="17"/>
  <c r="O283" i="17"/>
  <c r="L284" i="17"/>
  <c r="M284" i="17"/>
  <c r="N284" i="17"/>
  <c r="O284" i="17"/>
  <c r="L285" i="17"/>
  <c r="M285" i="17"/>
  <c r="N285" i="17"/>
  <c r="O285" i="17"/>
  <c r="L286" i="17"/>
  <c r="M286" i="17"/>
  <c r="N286" i="17"/>
  <c r="O286" i="17"/>
  <c r="L287" i="17"/>
  <c r="M287" i="17"/>
  <c r="N287" i="17"/>
  <c r="O287" i="17"/>
  <c r="L288" i="17"/>
  <c r="M288" i="17"/>
  <c r="N288" i="17"/>
  <c r="O288" i="17"/>
  <c r="L289" i="17"/>
  <c r="M289" i="17"/>
  <c r="N289" i="17"/>
  <c r="O289" i="17"/>
  <c r="L290" i="17"/>
  <c r="M290" i="17"/>
  <c r="N290" i="17"/>
  <c r="O290" i="17"/>
  <c r="L291" i="17"/>
  <c r="M291" i="17"/>
  <c r="N291" i="17"/>
  <c r="O291" i="17"/>
  <c r="L292" i="17"/>
  <c r="M292" i="17"/>
  <c r="N292" i="17"/>
  <c r="O292" i="17"/>
  <c r="L293" i="17"/>
  <c r="M293" i="17"/>
  <c r="N293" i="17"/>
  <c r="O293" i="17"/>
  <c r="L294" i="17"/>
  <c r="M294" i="17"/>
  <c r="N294" i="17"/>
  <c r="O294" i="17"/>
  <c r="L295" i="17"/>
  <c r="M295" i="17"/>
  <c r="N295" i="17"/>
  <c r="O295" i="17"/>
  <c r="L296" i="17"/>
  <c r="M296" i="17"/>
  <c r="N296" i="17"/>
  <c r="O296" i="17"/>
  <c r="L297" i="17"/>
  <c r="M297" i="17"/>
  <c r="N297" i="17"/>
  <c r="O297" i="17"/>
  <c r="L298" i="17"/>
  <c r="M298" i="17"/>
  <c r="N298" i="17"/>
  <c r="O298" i="17"/>
  <c r="L299" i="17"/>
  <c r="M299" i="17"/>
  <c r="N299" i="17"/>
  <c r="O299" i="17"/>
  <c r="L300" i="17"/>
  <c r="M300" i="17"/>
  <c r="N300" i="17"/>
  <c r="O300" i="17"/>
  <c r="L301" i="17"/>
  <c r="M301" i="17"/>
  <c r="O301" i="17"/>
  <c r="L302" i="17"/>
  <c r="M302" i="17"/>
  <c r="O302" i="17"/>
  <c r="L303" i="17"/>
  <c r="M303" i="17"/>
  <c r="N303" i="17"/>
  <c r="O303" i="17"/>
  <c r="L304" i="17"/>
  <c r="M304" i="17"/>
  <c r="N304" i="17"/>
  <c r="O304" i="17"/>
  <c r="L305" i="17"/>
  <c r="M305" i="17"/>
  <c r="N305" i="17"/>
  <c r="O305" i="17"/>
  <c r="U295" i="17"/>
  <c r="T295" i="17"/>
  <c r="S295" i="17"/>
  <c r="U293" i="17"/>
  <c r="T293" i="17"/>
  <c r="S293" i="17"/>
  <c r="U290" i="17"/>
  <c r="T290" i="17"/>
  <c r="S290" i="17"/>
  <c r="U292" i="17"/>
  <c r="T292" i="17"/>
  <c r="S292" i="17"/>
  <c r="U300" i="17"/>
  <c r="T300" i="17"/>
  <c r="S300" i="17"/>
  <c r="U305" i="17"/>
  <c r="T305" i="17"/>
  <c r="S305" i="17"/>
  <c r="U304" i="17"/>
  <c r="T304" i="17"/>
  <c r="S304" i="17"/>
  <c r="U303" i="17"/>
  <c r="T303" i="17"/>
  <c r="S303" i="17"/>
  <c r="U302" i="17"/>
  <c r="T302" i="17"/>
  <c r="S302" i="17"/>
  <c r="U301" i="17"/>
  <c r="T301" i="17"/>
  <c r="S301" i="17"/>
  <c r="U299" i="17"/>
  <c r="T299" i="17"/>
  <c r="S299" i="17"/>
  <c r="U298" i="17"/>
  <c r="T298" i="17"/>
  <c r="S298" i="17"/>
  <c r="U297" i="17"/>
  <c r="T297" i="17"/>
  <c r="S297" i="17"/>
  <c r="U296" i="17"/>
  <c r="T296" i="17"/>
  <c r="S296" i="17"/>
  <c r="U294" i="17"/>
  <c r="T294" i="17"/>
  <c r="S294" i="17"/>
  <c r="U291" i="17"/>
  <c r="T291" i="17"/>
  <c r="S291" i="17"/>
  <c r="U289" i="17"/>
  <c r="T289" i="17"/>
  <c r="S289" i="17"/>
  <c r="U288" i="17"/>
  <c r="T288" i="17"/>
  <c r="S288" i="17"/>
  <c r="U287" i="17"/>
  <c r="T287" i="17"/>
  <c r="S287" i="17"/>
  <c r="U286" i="17"/>
  <c r="T286" i="17"/>
  <c r="S286" i="17"/>
  <c r="U285" i="17"/>
  <c r="T285" i="17"/>
  <c r="S285" i="17"/>
  <c r="U284" i="17"/>
  <c r="T284" i="17"/>
  <c r="S284" i="17"/>
  <c r="U250" i="17"/>
  <c r="T250" i="17"/>
  <c r="S250" i="17"/>
  <c r="O250" i="17"/>
  <c r="N250" i="17"/>
  <c r="M250" i="17"/>
  <c r="L250" i="17"/>
  <c r="U249" i="17"/>
  <c r="T249" i="17"/>
  <c r="S249" i="17"/>
  <c r="O249" i="17"/>
  <c r="N249" i="17"/>
  <c r="M249" i="17"/>
  <c r="L249" i="17"/>
  <c r="U274" i="17"/>
  <c r="T274" i="17"/>
  <c r="S274" i="17"/>
  <c r="U280" i="17"/>
  <c r="T280" i="17"/>
  <c r="S280" i="17"/>
  <c r="U279" i="17"/>
  <c r="T279" i="17"/>
  <c r="S279" i="17"/>
  <c r="U282" i="17"/>
  <c r="T282" i="17"/>
  <c r="S282" i="17"/>
  <c r="U283" i="17"/>
  <c r="T283" i="17"/>
  <c r="S283" i="17"/>
  <c r="U281" i="17"/>
  <c r="T281" i="17"/>
  <c r="S281" i="17"/>
  <c r="U278" i="17"/>
  <c r="T278" i="17"/>
  <c r="S278" i="17"/>
  <c r="U277" i="17"/>
  <c r="T277" i="17"/>
  <c r="S277" i="17"/>
  <c r="U276" i="17"/>
  <c r="T276" i="17"/>
  <c r="S276" i="17"/>
  <c r="U275" i="17"/>
  <c r="T275" i="17"/>
  <c r="S275" i="17"/>
  <c r="U196" i="17" l="1"/>
  <c r="T196" i="17"/>
  <c r="S196" i="17"/>
  <c r="O196" i="17"/>
  <c r="N196" i="17"/>
  <c r="M196" i="17"/>
  <c r="L196" i="17"/>
  <c r="O273" i="17"/>
  <c r="N273" i="17"/>
  <c r="M273" i="17"/>
  <c r="L273" i="17"/>
  <c r="O272" i="17"/>
  <c r="N272" i="17"/>
  <c r="M272" i="17"/>
  <c r="L272" i="17"/>
  <c r="O271" i="17"/>
  <c r="N271" i="17"/>
  <c r="M271" i="17"/>
  <c r="L271" i="17"/>
  <c r="O270" i="17"/>
  <c r="N270" i="17"/>
  <c r="M270" i="17"/>
  <c r="L270" i="17"/>
  <c r="O269" i="17"/>
  <c r="N269" i="17"/>
  <c r="M269" i="17"/>
  <c r="L269" i="17"/>
  <c r="O268" i="17"/>
  <c r="N268" i="17"/>
  <c r="M268" i="17"/>
  <c r="L268" i="17"/>
  <c r="O267" i="17"/>
  <c r="N267" i="17"/>
  <c r="M267" i="17"/>
  <c r="L267" i="17"/>
  <c r="O266" i="17"/>
  <c r="N266" i="17"/>
  <c r="M266" i="17"/>
  <c r="L266" i="17"/>
  <c r="O265" i="17"/>
  <c r="N265" i="17"/>
  <c r="M265" i="17"/>
  <c r="L265" i="17"/>
  <c r="O264" i="17"/>
  <c r="N264" i="17"/>
  <c r="M264" i="17"/>
  <c r="L264" i="17"/>
  <c r="O263" i="17"/>
  <c r="N263" i="17"/>
  <c r="M263" i="17"/>
  <c r="L263" i="17"/>
  <c r="O262" i="17"/>
  <c r="N262" i="17"/>
  <c r="M262" i="17"/>
  <c r="L262" i="17"/>
  <c r="O261" i="17"/>
  <c r="N261" i="17"/>
  <c r="M261" i="17"/>
  <c r="L261" i="17"/>
  <c r="O260" i="17"/>
  <c r="N260" i="17"/>
  <c r="M260" i="17"/>
  <c r="L260" i="17"/>
  <c r="O259" i="17"/>
  <c r="N259" i="17"/>
  <c r="M259" i="17"/>
  <c r="L259" i="17"/>
  <c r="O258" i="17"/>
  <c r="N258" i="17"/>
  <c r="M258" i="17"/>
  <c r="L258" i="17"/>
  <c r="O257" i="17"/>
  <c r="N257" i="17"/>
  <c r="M257" i="17"/>
  <c r="L257" i="17"/>
  <c r="O256" i="17"/>
  <c r="N256" i="17"/>
  <c r="M256" i="17"/>
  <c r="L256" i="17"/>
  <c r="O255" i="17"/>
  <c r="N255" i="17"/>
  <c r="M255" i="17"/>
  <c r="L255" i="17"/>
  <c r="O254" i="17"/>
  <c r="N254" i="17"/>
  <c r="M254" i="17"/>
  <c r="L254" i="17"/>
  <c r="O253" i="17"/>
  <c r="N253" i="17"/>
  <c r="M253" i="17"/>
  <c r="L253" i="17"/>
  <c r="O252" i="17"/>
  <c r="N252" i="17"/>
  <c r="M252" i="17"/>
  <c r="L252" i="17"/>
  <c r="O251" i="17"/>
  <c r="N251" i="17"/>
  <c r="M251" i="17"/>
  <c r="L251" i="17"/>
  <c r="U248" i="17"/>
  <c r="T248" i="17"/>
  <c r="S248" i="17"/>
  <c r="O248" i="17"/>
  <c r="N248" i="17"/>
  <c r="M248" i="17"/>
  <c r="L248" i="17"/>
  <c r="U247" i="17"/>
  <c r="T247" i="17"/>
  <c r="S247" i="17"/>
  <c r="O247" i="17"/>
  <c r="N247" i="17"/>
  <c r="M247" i="17"/>
  <c r="L247" i="17"/>
  <c r="U246" i="17"/>
  <c r="T246" i="17"/>
  <c r="S246" i="17"/>
  <c r="O246" i="17"/>
  <c r="N246" i="17"/>
  <c r="M246" i="17"/>
  <c r="L246" i="17"/>
  <c r="U245" i="17"/>
  <c r="T245" i="17"/>
  <c r="S245" i="17"/>
  <c r="O245" i="17"/>
  <c r="N245" i="17"/>
  <c r="M245" i="17"/>
  <c r="L245" i="17"/>
  <c r="U244" i="17"/>
  <c r="T244" i="17"/>
  <c r="S244" i="17"/>
  <c r="O244" i="17"/>
  <c r="N244" i="17"/>
  <c r="M244" i="17"/>
  <c r="L244" i="17"/>
  <c r="U243" i="17"/>
  <c r="T243" i="17"/>
  <c r="S243" i="17"/>
  <c r="O243" i="17"/>
  <c r="N243" i="17"/>
  <c r="M243" i="17"/>
  <c r="L243" i="17"/>
  <c r="U242" i="17"/>
  <c r="T242" i="17"/>
  <c r="S242" i="17"/>
  <c r="O242" i="17"/>
  <c r="N242" i="17"/>
  <c r="M242" i="17"/>
  <c r="L242" i="17"/>
  <c r="U241" i="17"/>
  <c r="T241" i="17"/>
  <c r="S241" i="17"/>
  <c r="O241" i="17"/>
  <c r="N241" i="17"/>
  <c r="M241" i="17"/>
  <c r="L241" i="17"/>
  <c r="U240" i="17"/>
  <c r="T240" i="17"/>
  <c r="S240" i="17"/>
  <c r="O240" i="17"/>
  <c r="N240" i="17"/>
  <c r="M240" i="17"/>
  <c r="L240" i="17"/>
  <c r="U239" i="17"/>
  <c r="T239" i="17"/>
  <c r="S239" i="17"/>
  <c r="O239" i="17"/>
  <c r="N239" i="17"/>
  <c r="M239" i="17"/>
  <c r="L239" i="17"/>
  <c r="U238" i="17"/>
  <c r="T238" i="17"/>
  <c r="S238" i="17"/>
  <c r="O238" i="17"/>
  <c r="N238" i="17"/>
  <c r="M238" i="17"/>
  <c r="L238" i="17"/>
  <c r="U237" i="17"/>
  <c r="T237" i="17"/>
  <c r="S237" i="17"/>
  <c r="O237" i="17"/>
  <c r="N237" i="17"/>
  <c r="M237" i="17"/>
  <c r="L237" i="17"/>
  <c r="U236" i="17"/>
  <c r="T236" i="17"/>
  <c r="S236" i="17"/>
  <c r="O236" i="17"/>
  <c r="N236" i="17"/>
  <c r="M236" i="17"/>
  <c r="L236" i="17"/>
  <c r="U235" i="17"/>
  <c r="T235" i="17"/>
  <c r="S235" i="17"/>
  <c r="O235" i="17"/>
  <c r="N235" i="17"/>
  <c r="M235" i="17"/>
  <c r="L235" i="17"/>
  <c r="U234" i="17"/>
  <c r="T234" i="17"/>
  <c r="S234" i="17"/>
  <c r="O234" i="17"/>
  <c r="N234" i="17"/>
  <c r="M234" i="17"/>
  <c r="L234" i="17"/>
  <c r="U233" i="17"/>
  <c r="T233" i="17"/>
  <c r="S233" i="17"/>
  <c r="O233" i="17"/>
  <c r="N233" i="17"/>
  <c r="M233" i="17"/>
  <c r="L233" i="17"/>
  <c r="U232" i="17"/>
  <c r="T232" i="17"/>
  <c r="S232" i="17"/>
  <c r="O232" i="17"/>
  <c r="N232" i="17"/>
  <c r="M232" i="17"/>
  <c r="L232" i="17"/>
  <c r="U231" i="17"/>
  <c r="T231" i="17"/>
  <c r="S231" i="17"/>
  <c r="O231" i="17"/>
  <c r="N231" i="17"/>
  <c r="M231" i="17"/>
  <c r="L231" i="17"/>
  <c r="U230" i="17"/>
  <c r="T230" i="17"/>
  <c r="S230" i="17"/>
  <c r="O230" i="17"/>
  <c r="N230" i="17"/>
  <c r="M230" i="17"/>
  <c r="L230" i="17"/>
  <c r="U229" i="17"/>
  <c r="T229" i="17"/>
  <c r="S229" i="17"/>
  <c r="O229" i="17"/>
  <c r="N229" i="17"/>
  <c r="M229" i="17"/>
  <c r="L229" i="17"/>
  <c r="U228" i="17"/>
  <c r="T228" i="17"/>
  <c r="S228" i="17"/>
  <c r="O228" i="17"/>
  <c r="N228" i="17"/>
  <c r="M228" i="17"/>
  <c r="L228" i="17"/>
  <c r="U227" i="17"/>
  <c r="T227" i="17"/>
  <c r="S227" i="17"/>
  <c r="O227" i="17"/>
  <c r="N227" i="17"/>
  <c r="M227" i="17"/>
  <c r="L227" i="17"/>
  <c r="U226" i="17"/>
  <c r="T226" i="17"/>
  <c r="S226" i="17"/>
  <c r="O226" i="17"/>
  <c r="N226" i="17"/>
  <c r="M226" i="17"/>
  <c r="L226" i="17"/>
  <c r="U225" i="17"/>
  <c r="T225" i="17"/>
  <c r="S225" i="17"/>
  <c r="O225" i="17"/>
  <c r="N225" i="17"/>
  <c r="M225" i="17"/>
  <c r="L225" i="17"/>
  <c r="U224" i="17"/>
  <c r="T224" i="17"/>
  <c r="S224" i="17"/>
  <c r="O224" i="17"/>
  <c r="N224" i="17"/>
  <c r="M224" i="17"/>
  <c r="L224" i="17"/>
  <c r="U223" i="17"/>
  <c r="T223" i="17"/>
  <c r="S223" i="17"/>
  <c r="O223" i="17"/>
  <c r="N223" i="17"/>
  <c r="M223" i="17"/>
  <c r="L223" i="17"/>
  <c r="U222" i="17"/>
  <c r="T222" i="17"/>
  <c r="S222" i="17"/>
  <c r="O222" i="17"/>
  <c r="N222" i="17"/>
  <c r="M222" i="17"/>
  <c r="L222" i="17"/>
  <c r="U221" i="17"/>
  <c r="T221" i="17"/>
  <c r="S221" i="17"/>
  <c r="O221" i="17"/>
  <c r="N221" i="17"/>
  <c r="M221" i="17"/>
  <c r="L221" i="17"/>
  <c r="U220" i="17"/>
  <c r="T220" i="17"/>
  <c r="S220" i="17"/>
  <c r="O220" i="17"/>
  <c r="N220" i="17"/>
  <c r="M220" i="17"/>
  <c r="L220" i="17"/>
  <c r="U219" i="17"/>
  <c r="T219" i="17"/>
  <c r="S219" i="17"/>
  <c r="O219" i="17"/>
  <c r="N219" i="17"/>
  <c r="M219" i="17"/>
  <c r="L219" i="17"/>
  <c r="U218" i="17"/>
  <c r="T218" i="17"/>
  <c r="S218" i="17"/>
  <c r="O218" i="17"/>
  <c r="N218" i="17"/>
  <c r="M218" i="17"/>
  <c r="L218" i="17"/>
  <c r="U217" i="17"/>
  <c r="T217" i="17"/>
  <c r="S217" i="17"/>
  <c r="O217" i="17"/>
  <c r="N217" i="17"/>
  <c r="M217" i="17"/>
  <c r="L217" i="17"/>
  <c r="U216" i="17"/>
  <c r="T216" i="17"/>
  <c r="S216" i="17"/>
  <c r="O216" i="17"/>
  <c r="N216" i="17"/>
  <c r="M216" i="17"/>
  <c r="L216" i="17"/>
  <c r="U215" i="17"/>
  <c r="T215" i="17"/>
  <c r="S215" i="17"/>
  <c r="O215" i="17"/>
  <c r="N215" i="17"/>
  <c r="M215" i="17"/>
  <c r="L215" i="17"/>
  <c r="U214" i="17"/>
  <c r="T214" i="17"/>
  <c r="S214" i="17"/>
  <c r="O214" i="17"/>
  <c r="N214" i="17"/>
  <c r="M214" i="17"/>
  <c r="L214" i="17"/>
  <c r="U213" i="17"/>
  <c r="T213" i="17"/>
  <c r="S213" i="17"/>
  <c r="O213" i="17"/>
  <c r="N213" i="17"/>
  <c r="M213" i="17"/>
  <c r="L213" i="17"/>
  <c r="U212" i="17"/>
  <c r="T212" i="17"/>
  <c r="S212" i="17"/>
  <c r="O212" i="17"/>
  <c r="N212" i="17"/>
  <c r="M212" i="17"/>
  <c r="L212" i="17"/>
  <c r="U211" i="17"/>
  <c r="T211" i="17"/>
  <c r="S211" i="17"/>
  <c r="O211" i="17"/>
  <c r="N211" i="17"/>
  <c r="M211" i="17"/>
  <c r="L211" i="17"/>
  <c r="U208" i="17"/>
  <c r="T208" i="17"/>
  <c r="S208" i="17"/>
  <c r="O208" i="17"/>
  <c r="N208" i="17"/>
  <c r="M208" i="17"/>
  <c r="L208" i="17"/>
  <c r="U207" i="17"/>
  <c r="T207" i="17"/>
  <c r="S207" i="17"/>
  <c r="O207" i="17"/>
  <c r="N207" i="17"/>
  <c r="M207" i="17"/>
  <c r="L207" i="17"/>
  <c r="U206" i="17"/>
  <c r="T206" i="17"/>
  <c r="S206" i="17"/>
  <c r="O206" i="17"/>
  <c r="N206" i="17"/>
  <c r="M206" i="17"/>
  <c r="L206" i="17"/>
  <c r="U205" i="17"/>
  <c r="T205" i="17"/>
  <c r="S205" i="17"/>
  <c r="O205" i="17"/>
  <c r="N205" i="17"/>
  <c r="M205" i="17"/>
  <c r="L205" i="17"/>
  <c r="U204" i="17"/>
  <c r="T204" i="17"/>
  <c r="S204" i="17"/>
  <c r="O204" i="17"/>
  <c r="N204" i="17"/>
  <c r="M204" i="17"/>
  <c r="L204" i="17"/>
  <c r="U203" i="17"/>
  <c r="T203" i="17"/>
  <c r="S203" i="17"/>
  <c r="O203" i="17"/>
  <c r="N203" i="17"/>
  <c r="M203" i="17"/>
  <c r="L203" i="17"/>
  <c r="U202" i="17"/>
  <c r="T202" i="17"/>
  <c r="S202" i="17"/>
  <c r="O202" i="17"/>
  <c r="N202" i="17"/>
  <c r="M202" i="17"/>
  <c r="L202" i="17"/>
  <c r="U201" i="17"/>
  <c r="T201" i="17"/>
  <c r="S201" i="17"/>
  <c r="O201" i="17"/>
  <c r="N201" i="17"/>
  <c r="M201" i="17"/>
  <c r="L201" i="17"/>
  <c r="U200" i="17"/>
  <c r="T200" i="17"/>
  <c r="S200" i="17"/>
  <c r="O200" i="17"/>
  <c r="N200" i="17"/>
  <c r="M200" i="17"/>
  <c r="L200" i="17"/>
  <c r="U199" i="17"/>
  <c r="T199" i="17"/>
  <c r="S199" i="17"/>
  <c r="O199" i="17"/>
  <c r="N199" i="17"/>
  <c r="M199" i="17"/>
  <c r="L199" i="17"/>
  <c r="U198" i="17"/>
  <c r="T198" i="17"/>
  <c r="S198" i="17"/>
  <c r="O198" i="17"/>
  <c r="N198" i="17"/>
  <c r="M198" i="17"/>
  <c r="L198" i="17"/>
  <c r="U197" i="17"/>
  <c r="T197" i="17"/>
  <c r="S197" i="17"/>
  <c r="O197" i="17"/>
  <c r="N197" i="17"/>
  <c r="M197" i="17"/>
  <c r="L197" i="17"/>
  <c r="U195" i="17" l="1"/>
  <c r="T195" i="17"/>
  <c r="S195" i="17"/>
  <c r="O195" i="17"/>
  <c r="N195" i="17"/>
  <c r="M195" i="17"/>
  <c r="L195" i="17"/>
  <c r="U194" i="17"/>
  <c r="T194" i="17"/>
  <c r="S194" i="17"/>
  <c r="O194" i="17"/>
  <c r="N194" i="17"/>
  <c r="M194" i="17"/>
  <c r="L194" i="17"/>
  <c r="U193" i="17"/>
  <c r="T193" i="17"/>
  <c r="S193" i="17"/>
  <c r="O193" i="17"/>
  <c r="N193" i="17"/>
  <c r="M193" i="17"/>
  <c r="L193" i="17"/>
  <c r="U192" i="17"/>
  <c r="T192" i="17"/>
  <c r="S192" i="17"/>
  <c r="O192" i="17"/>
  <c r="N192" i="17"/>
  <c r="M192" i="17"/>
  <c r="L192" i="17"/>
  <c r="U191" i="17"/>
  <c r="T191" i="17"/>
  <c r="S191" i="17"/>
  <c r="O191" i="17"/>
  <c r="N191" i="17"/>
  <c r="M191" i="17"/>
  <c r="L191" i="17"/>
  <c r="U190" i="17"/>
  <c r="T190" i="17"/>
  <c r="S190" i="17"/>
  <c r="O190" i="17"/>
  <c r="N190" i="17"/>
  <c r="M190" i="17"/>
  <c r="L190" i="17"/>
  <c r="U189" i="17"/>
  <c r="T189" i="17"/>
  <c r="S189" i="17"/>
  <c r="O189" i="17"/>
  <c r="N189" i="17"/>
  <c r="M189" i="17"/>
  <c r="L189" i="17"/>
  <c r="U188" i="17"/>
  <c r="T188" i="17"/>
  <c r="S188" i="17"/>
  <c r="O188" i="17"/>
  <c r="N188" i="17"/>
  <c r="M188" i="17"/>
  <c r="L188" i="17"/>
  <c r="U187" i="17"/>
  <c r="T187" i="17"/>
  <c r="S187" i="17"/>
  <c r="O187" i="17"/>
  <c r="N187" i="17"/>
  <c r="M187" i="17"/>
  <c r="L187" i="17"/>
  <c r="U186" i="17"/>
  <c r="T186" i="17"/>
  <c r="S186" i="17"/>
  <c r="O186" i="17"/>
  <c r="N186" i="17"/>
  <c r="M186" i="17"/>
  <c r="L186" i="17"/>
  <c r="U185" i="17"/>
  <c r="T185" i="17"/>
  <c r="S185" i="17"/>
  <c r="O185" i="17"/>
  <c r="N185" i="17"/>
  <c r="M185" i="17"/>
  <c r="L185" i="17"/>
  <c r="U184" i="17"/>
  <c r="T184" i="17"/>
  <c r="S184" i="17"/>
  <c r="O184" i="17"/>
  <c r="N184" i="17"/>
  <c r="M184" i="17"/>
  <c r="L184" i="17"/>
  <c r="U183" i="17"/>
  <c r="T183" i="17"/>
  <c r="S183" i="17"/>
  <c r="O183" i="17"/>
  <c r="N183" i="17"/>
  <c r="M183" i="17"/>
  <c r="L183" i="17"/>
  <c r="U182" i="17"/>
  <c r="T182" i="17"/>
  <c r="S182" i="17"/>
  <c r="O182" i="17"/>
  <c r="N182" i="17"/>
  <c r="M182" i="17"/>
  <c r="L182" i="17"/>
  <c r="U181" i="17"/>
  <c r="T181" i="17"/>
  <c r="S181" i="17"/>
  <c r="O181" i="17"/>
  <c r="N181" i="17"/>
  <c r="M181" i="17"/>
  <c r="L181" i="17"/>
  <c r="U180" i="17"/>
  <c r="T180" i="17"/>
  <c r="S180" i="17"/>
  <c r="O180" i="17"/>
  <c r="N180" i="17"/>
  <c r="M180" i="17"/>
  <c r="L180" i="17"/>
  <c r="U179" i="17"/>
  <c r="T179" i="17"/>
  <c r="S179" i="17"/>
  <c r="O179" i="17"/>
  <c r="N179" i="17"/>
  <c r="M179" i="17"/>
  <c r="L179" i="17"/>
  <c r="U178" i="17"/>
  <c r="T178" i="17"/>
  <c r="S178" i="17"/>
  <c r="O178" i="17"/>
  <c r="N178" i="17"/>
  <c r="M178" i="17"/>
  <c r="L178" i="17"/>
  <c r="U177" i="17"/>
  <c r="T177" i="17"/>
  <c r="S177" i="17"/>
  <c r="O177" i="17"/>
  <c r="N177" i="17"/>
  <c r="M177" i="17"/>
  <c r="L177" i="17"/>
  <c r="U176" i="17"/>
  <c r="T176" i="17"/>
  <c r="S176" i="17"/>
  <c r="O176" i="17"/>
  <c r="N176" i="17"/>
  <c r="M176" i="17"/>
  <c r="L176" i="17"/>
  <c r="U175" i="17"/>
  <c r="T175" i="17"/>
  <c r="S175" i="17"/>
  <c r="O175" i="17"/>
  <c r="N175" i="17"/>
  <c r="M175" i="17"/>
  <c r="L175" i="17"/>
  <c r="U174" i="17"/>
  <c r="T174" i="17"/>
  <c r="S174" i="17"/>
  <c r="O174" i="17"/>
  <c r="N174" i="17"/>
  <c r="M174" i="17"/>
  <c r="L174" i="17"/>
  <c r="U173" i="17"/>
  <c r="T173" i="17"/>
  <c r="S173" i="17"/>
  <c r="O173" i="17"/>
  <c r="N173" i="17"/>
  <c r="M173" i="17"/>
  <c r="L173" i="17"/>
  <c r="U172" i="17"/>
  <c r="T172" i="17"/>
  <c r="S172" i="17"/>
  <c r="O172" i="17"/>
  <c r="N172" i="17"/>
  <c r="M172" i="17"/>
  <c r="L172" i="17"/>
  <c r="U107" i="17"/>
  <c r="T107" i="17"/>
  <c r="S107" i="17"/>
  <c r="O107" i="17"/>
  <c r="N107" i="17"/>
  <c r="M107" i="17"/>
  <c r="L107" i="17"/>
  <c r="U136" i="17" l="1"/>
  <c r="T136" i="17"/>
  <c r="S136" i="17"/>
  <c r="O136" i="17"/>
  <c r="N136" i="17"/>
  <c r="M136" i="17"/>
  <c r="L136" i="17"/>
  <c r="U133" i="17"/>
  <c r="T133" i="17"/>
  <c r="S133" i="17"/>
  <c r="O133" i="17"/>
  <c r="N133" i="17"/>
  <c r="M133" i="17"/>
  <c r="L133" i="17"/>
  <c r="U151" i="17"/>
  <c r="T151" i="17"/>
  <c r="S151" i="17"/>
  <c r="O151" i="17"/>
  <c r="N151" i="17"/>
  <c r="M151" i="17"/>
  <c r="L151" i="17"/>
  <c r="U130" i="17"/>
  <c r="T130" i="17"/>
  <c r="S130" i="17"/>
  <c r="O130" i="17"/>
  <c r="N130" i="17"/>
  <c r="M130" i="17"/>
  <c r="L130" i="17"/>
  <c r="O146" i="17"/>
  <c r="N146" i="17"/>
  <c r="M146" i="17"/>
  <c r="O145" i="17"/>
  <c r="N145" i="17"/>
  <c r="M145" i="17"/>
  <c r="O144" i="17"/>
  <c r="N144" i="17"/>
  <c r="M144" i="17"/>
  <c r="O143" i="17"/>
  <c r="N143" i="17"/>
  <c r="M143" i="17"/>
  <c r="O142" i="17"/>
  <c r="N142" i="17"/>
  <c r="M142" i="17"/>
  <c r="O141" i="17"/>
  <c r="N141" i="17"/>
  <c r="M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29" i="17"/>
  <c r="T129" i="17"/>
  <c r="S129" i="17"/>
  <c r="O129" i="17"/>
  <c r="N129" i="17"/>
  <c r="M129" i="17"/>
  <c r="L129" i="17"/>
  <c r="U128" i="17"/>
  <c r="T128" i="17"/>
  <c r="S128" i="17"/>
  <c r="O128" i="17"/>
  <c r="N128" i="17"/>
  <c r="M128" i="17"/>
  <c r="L128" i="17"/>
  <c r="U127" i="17"/>
  <c r="T127" i="17"/>
  <c r="S127" i="17"/>
  <c r="O127" i="17"/>
  <c r="N127" i="17"/>
  <c r="M127" i="17"/>
  <c r="L127" i="17"/>
  <c r="U84" i="17"/>
  <c r="T84" i="17"/>
  <c r="S84" i="17"/>
  <c r="O84" i="17"/>
  <c r="N84" i="17"/>
  <c r="M84" i="17"/>
  <c r="L84" i="17"/>
  <c r="U162" i="17"/>
  <c r="T162" i="17"/>
  <c r="S162" i="17"/>
  <c r="O162" i="17"/>
  <c r="N162" i="17"/>
  <c r="M162" i="17"/>
  <c r="L162" i="17"/>
  <c r="U161" i="17"/>
  <c r="T161" i="17"/>
  <c r="S161" i="17"/>
  <c r="O161" i="17"/>
  <c r="N161" i="17"/>
  <c r="M161" i="17"/>
  <c r="L161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O168" i="17"/>
  <c r="O169" i="17"/>
  <c r="O170" i="17"/>
  <c r="O171" i="17"/>
  <c r="U159" i="17"/>
  <c r="T159" i="17"/>
  <c r="S159" i="17"/>
  <c r="O159" i="17"/>
  <c r="N159" i="17"/>
  <c r="M159" i="17"/>
  <c r="L159" i="17"/>
  <c r="U155" i="17"/>
  <c r="T155" i="17"/>
  <c r="S155" i="17"/>
  <c r="O155" i="17"/>
  <c r="N155" i="17"/>
  <c r="M155" i="17"/>
  <c r="L155" i="17"/>
  <c r="N169" i="17" l="1"/>
  <c r="M169" i="17"/>
  <c r="N168" i="17"/>
  <c r="M168" i="17"/>
  <c r="N171" i="17"/>
  <c r="M171" i="17"/>
  <c r="N170" i="17"/>
  <c r="M170" i="17"/>
  <c r="U164" i="17"/>
  <c r="T164" i="17"/>
  <c r="S164" i="17"/>
  <c r="O164" i="17"/>
  <c r="N164" i="17"/>
  <c r="M164" i="17"/>
  <c r="L164" i="17"/>
  <c r="U163" i="17"/>
  <c r="T163" i="17"/>
  <c r="S163" i="17"/>
  <c r="O163" i="17"/>
  <c r="N163" i="17"/>
  <c r="M163" i="17"/>
  <c r="L163" i="17"/>
  <c r="W3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<sst xmlns="http://schemas.openxmlformats.org/spreadsheetml/2006/main" count="10293" uniqueCount="1587">
  <si>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</si>
  <si>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</si>
  <si>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</si>
  <si>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</si>
  <si>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</si>
  <si>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</si>
  <si>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</si>
  <si>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</si>
  <si>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</si>
  <si>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</si>
  <si>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</si>
  <si>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</si>
  <si>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</si>
  <si>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</si>
  <si>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</si>
  <si>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</si>
  <si>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</si>
  <si>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</si>
  <si>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</si>
  <si>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</si>
  <si>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</si>
  <si>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</si>
  <si>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</si>
  <si>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</si>
  <si>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</si>
  <si>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</si>
  <si>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</si>
  <si>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</si>
  <si>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</si>
  <si>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</si>
  <si>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</si>
  <si>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</si>
  <si>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</si>
  <si>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</si>
  <si>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</si>
  <si>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</si>
  <si>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</si>
  <si>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</si>
  <si>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</si>
  <si>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</si>
  <si>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</si>
  <si>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</si>
  <si>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</si>
  <si>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</si>
  <si>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</si>
  <si>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</si>
  <si>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</si>
  <si>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</si>
  <si>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</si>
  <si>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</si>
  <si>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</si>
  <si>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</si>
  <si>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</si>
  <si>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</si>
  <si>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</si>
  <si>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</si>
  <si>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</si>
  <si>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</si>
  <si>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</si>
  <si>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</si>
  <si>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</si>
  <si>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</si>
  <si>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</si>
  <si>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</si>
  <si>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</si>
  <si>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</si>
  <si>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</si>
  <si>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</si>
  <si>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</si>
  <si>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</si>
  <si>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</si>
  <si>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</si>
  <si>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</si>
  <si>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</si>
  <si>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</si>
  <si>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</si>
  <si>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</si>
  <si>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</si>
  <si>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</si>
  <si>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</si>
  <si>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</si>
  <si>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</si>
  <si>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</si>
  <si>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</si>
  <si>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</si>
  <si>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</si>
  <si>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</si>
  <si>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</si>
  <si>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</si>
  <si>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</si>
  <si>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</si>
  <si>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</si>
  <si>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</si>
  <si>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</si>
  <si>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</si>
  <si>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</si>
  <si>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</si>
  <si>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</si>
  <si>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</si>
  <si>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</si>
  <si>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</si>
  <si>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</si>
  <si>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</si>
  <si>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</si>
  <si>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</si>
  <si>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</si>
  <si>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</si>
  <si>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</si>
  <si>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</si>
  <si>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</si>
  <si>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</si>
  <si>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</si>
  <si>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</si>
  <si>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</si>
  <si>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</si>
  <si>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</si>
  <si>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</si>
  <si>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</si>
  <si>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</si>
  <si>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</si>
  <si>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</si>
  <si>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</si>
  <si>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</si>
  <si>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</si>
  <si>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</si>
  <si>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</si>
  <si>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</si>
  <si>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</si>
  <si>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</si>
  <si>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</si>
  <si>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</si>
  <si>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</si>
  <si>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</si>
  <si>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</si>
  <si>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</si>
  <si>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</si>
  <si>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</si>
  <si>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</si>
  <si>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</si>
  <si>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</si>
  <si>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</si>
  <si>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</si>
  <si>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</si>
  <si>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</si>
  <si>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</si>
  <si>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</si>
  <si>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</si>
  <si>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</si>
  <si>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</si>
  <si>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</si>
  <si>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</si>
  <si>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</si>
  <si>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</si>
  <si>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</si>
  <si>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</si>
  <si>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</si>
  <si>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</si>
  <si>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</si>
  <si>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</si>
  <si>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</si>
  <si>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</si>
  <si>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</si>
  <si>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</si>
  <si>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</si>
  <si>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</si>
  <si>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</si>
  <si>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</si>
  <si>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</si>
  <si>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</si>
  <si>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</si>
  <si>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</si>
  <si>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</si>
  <si>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</si>
  <si>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</si>
  <si>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</si>
  <si>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</si>
  <si>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</si>
  <si>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</si>
  <si>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</si>
  <si>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</si>
  <si>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</si>
  <si>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</si>
  <si>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</si>
  <si>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</si>
  <si>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</si>
  <si>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</si>
  <si>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</si>
  <si>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</si>
  <si>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</si>
  <si>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</si>
  <si>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</si>
  <si>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</si>
  <si>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</si>
  <si>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</si>
  <si>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</si>
  <si>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</si>
  <si>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</si>
  <si>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</si>
  <si>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</si>
  <si>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</si>
  <si>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</si>
  <si>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</si>
  <si>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</si>
  <si>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</si>
  <si>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</si>
  <si>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</si>
  <si>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</si>
  <si>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</si>
  <si>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</si>
  <si>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</si>
  <si>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</si>
  <si>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</si>
  <si>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</si>
  <si>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</si>
  <si>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</si>
  <si>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</si>
  <si>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</si>
  <si>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</si>
  <si>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</si>
  <si>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</si>
  <si>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</si>
  <si>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</si>
  <si>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</si>
  <si>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</si>
  <si>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</si>
  <si>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</si>
  <si>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</si>
  <si>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</si>
  <si>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</si>
  <si>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</si>
  <si>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</si>
  <si>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</si>
  <si>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</si>
  <si>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</si>
  <si>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</si>
  <si>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</si>
  <si>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</si>
  <si>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</si>
  <si>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</si>
  <si>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</si>
  <si>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</si>
  <si>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</si>
  <si>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</si>
  <si>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</si>
  <si>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</si>
  <si>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</si>
  <si>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</si>
  <si>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</si>
  <si>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</si>
  <si>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</si>
  <si>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</si>
  <si>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</si>
  <si>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</si>
  <si>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</si>
  <si>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</si>
  <si>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</si>
  <si>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</si>
  <si>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</si>
  <si>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</si>
  <si>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</si>
  <si>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</si>
  <si>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</si>
  <si>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</si>
  <si>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</si>
  <si>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</si>
  <si>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</si>
  <si>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</si>
  <si>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</si>
  <si>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</si>
  <si>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</si>
  <si>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</si>
  <si>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</si>
  <si>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</si>
  <si>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</si>
  <si>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</si>
  <si>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</si>
  <si>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</si>
  <si>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</si>
  <si>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</si>
  <si>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</si>
  <si>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</si>
  <si>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</si>
  <si>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</si>
  <si>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</si>
  <si>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</si>
  <si>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</si>
  <si>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</si>
  <si>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</si>
  <si>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</si>
  <si>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</si>
  <si>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</si>
  <si>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</si>
  <si>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</si>
  <si>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</si>
  <si>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</si>
  <si>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</si>
  <si>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</si>
  <si>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</si>
  <si>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</si>
  <si>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</si>
  <si>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</si>
  <si>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</si>
  <si>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</si>
  <si>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</si>
  <si>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</si>
  <si>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</si>
  <si>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</si>
  <si>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</si>
  <si>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</si>
  <si>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</si>
  <si>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</si>
  <si>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</si>
  <si>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</si>
  <si>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</si>
  <si>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</si>
  <si>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</si>
  <si>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</si>
  <si>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</si>
  <si>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</si>
  <si>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</si>
  <si>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</si>
  <si>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</si>
  <si>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</si>
  <si>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</si>
  <si>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</si>
  <si>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</si>
  <si>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</si>
  <si>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</si>
  <si>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</si>
  <si>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</si>
  <si>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</si>
  <si>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</si>
  <si>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</si>
  <si>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</si>
  <si>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</si>
  <si>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</si>
  <si>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</si>
  <si>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</si>
  <si>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</si>
  <si>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</si>
  <si>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</si>
  <si>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</si>
  <si>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</si>
  <si>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</si>
  <si>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</si>
  <si>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</si>
  <si>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</si>
  <si>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</si>
  <si>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</si>
  <si>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</si>
  <si>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</si>
  <si>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</si>
  <si>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</si>
  <si>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</si>
  <si>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</si>
  <si>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</si>
  <si>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</si>
  <si>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</si>
  <si>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</si>
  <si>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</si>
  <si>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</si>
  <si>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</si>
  <si>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</si>
  <si>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</si>
  <si>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</si>
  <si>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</si>
  <si>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</si>
  <si>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</si>
  <si>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</si>
  <si>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</si>
  <si>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</si>
  <si>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</si>
  <si>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</si>
  <si>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</si>
  <si>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</si>
  <si>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</si>
  <si>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</si>
  <si>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</si>
  <si>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</si>
  <si>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</si>
  <si>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</si>
  <si>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</si>
  <si>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</si>
  <si>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</si>
  <si>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</si>
  <si>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</si>
  <si>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</si>
  <si>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</si>
  <si>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</si>
  <si>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</si>
  <si>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</si>
  <si>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</si>
  <si>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</si>
  <si>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</si>
  <si>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</si>
  <si>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</si>
  <si>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</si>
  <si>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</si>
  <si>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</si>
  <si>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</si>
  <si>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</si>
  <si>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</si>
  <si>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</si>
  <si>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</si>
  <si>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</si>
  <si>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</si>
  <si>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</si>
  <si>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</si>
  <si>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</si>
  <si>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</si>
  <si>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</si>
  <si>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</si>
  <si>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</si>
  <si>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</si>
  <si>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</si>
  <si>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</si>
  <si>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</si>
  <si>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</si>
  <si>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</si>
  <si>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</si>
  <si>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</si>
  <si>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</si>
  <si>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</si>
  <si>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</si>
  <si>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</si>
  <si>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</si>
  <si>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</si>
  <si>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</si>
  <si>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</si>
  <si>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</si>
  <si>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</si>
  <si>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</si>
  <si>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</si>
  <si>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</si>
  <si>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</si>
  <si>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</si>
  <si>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</si>
  <si>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</si>
  <si>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</si>
  <si>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</si>
  <si>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</si>
  <si>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</si>
  <si>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</si>
  <si>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</si>
  <si>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</si>
  <si>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</si>
  <si>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</si>
  <si>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</si>
  <si>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</si>
  <si>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</si>
  <si>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</si>
  <si>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</si>
  <si>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</si>
  <si>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</si>
  <si>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</si>
  <si>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</si>
  <si>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</si>
  <si>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</si>
  <si>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</si>
  <si>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</si>
  <si>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</si>
  <si>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</si>
  <si>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</si>
  <si>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</si>
  <si>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</si>
  <si>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</si>
  <si>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</si>
  <si>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</si>
  <si>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</si>
  <si>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</si>
  <si>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</si>
  <si>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</si>
  <si>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</si>
  <si>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</si>
  <si>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</si>
  <si>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</si>
  <si>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</si>
  <si>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</si>
  <si>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</si>
  <si>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</si>
  <si>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</si>
  <si>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</si>
  <si>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</si>
  <si>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</si>
  <si>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</si>
  <si>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</si>
  <si>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</si>
  <si>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</si>
  <si>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</si>
  <si>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</si>
  <si>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</si>
  <si>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</si>
  <si>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</si>
  <si>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</si>
  <si>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</si>
  <si>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</si>
  <si>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</si>
  <si>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</si>
  <si>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</si>
  <si>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</si>
  <si>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</si>
  <si>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</si>
  <si>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</si>
  <si>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</si>
  <si>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</si>
  <si>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</si>
  <si>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</si>
  <si>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</si>
  <si>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</si>
  <si>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</si>
  <si>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</si>
  <si>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</si>
  <si>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</si>
  <si>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</si>
  <si>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</si>
  <si>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</si>
  <si>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</si>
  <si>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</si>
  <si>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</si>
  <si>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</si>
  <si>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</si>
  <si>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</si>
  <si>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</si>
  <si>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</si>
  <si>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</si>
  <si>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</si>
  <si>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</si>
  <si>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</si>
  <si>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</si>
  <si>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</si>
  <si>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</si>
  <si>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</si>
  <si>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</si>
  <si>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</si>
  <si>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</si>
  <si>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</si>
  <si>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</si>
  <si>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</si>
  <si>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</si>
  <si>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</si>
  <si>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</si>
  <si>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</si>
  <si>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</si>
  <si>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</si>
  <si>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</si>
  <si>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</si>
  <si>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</si>
  <si>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</si>
  <si>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</si>
  <si>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</si>
  <si>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</si>
  <si>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</si>
  <si>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</si>
  <si>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</si>
  <si>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</si>
  <si>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</si>
  <si>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</si>
  <si>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</si>
  <si>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</si>
  <si>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</si>
  <si>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</si>
  <si>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</si>
  <si>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</si>
  <si>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</si>
  <si>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</si>
  <si>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</si>
  <si>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</si>
  <si>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</si>
  <si>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</si>
  <si>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</si>
  <si>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</si>
  <si>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</si>
  <si>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</si>
  <si>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</si>
  <si>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</si>
  <si>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</si>
  <si>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</si>
  <si>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</si>
  <si>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</si>
  <si>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</si>
  <si>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</si>
  <si>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</si>
  <si>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</si>
  <si>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</si>
  <si>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</si>
  <si>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</si>
  <si>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</si>
  <si>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</si>
  <si>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</si>
  <si>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</si>
  <si>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</si>
  <si>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</si>
  <si>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</si>
  <si>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</si>
  <si>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</si>
  <si>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</si>
  <si>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</si>
  <si>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</si>
  <si>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</si>
  <si>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</si>
  <si>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</si>
  <si>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</si>
  <si>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</si>
  <si>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</si>
  <si>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</si>
  <si>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</si>
  <si>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</si>
  <si>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</si>
  <si>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</si>
  <si>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</si>
  <si>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</si>
  <si>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</si>
  <si>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</si>
  <si>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</si>
  <si>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</si>
  <si>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</si>
  <si>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</si>
  <si>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</si>
  <si>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</si>
  <si>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</si>
  <si>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</si>
  <si>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</si>
  <si>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</si>
  <si>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</si>
  <si>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</si>
  <si>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</si>
  <si>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</si>
  <si>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</si>
  <si>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</si>
  <si>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</si>
  <si>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</si>
  <si>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</si>
  <si>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</si>
  <si>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</si>
  <si>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</si>
  <si>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</si>
  <si>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</si>
  <si>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</si>
  <si>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</si>
  <si>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</si>
  <si>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</si>
  <si>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</si>
  <si>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</si>
  <si>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</si>
  <si>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</si>
  <si>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</si>
  <si>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</si>
  <si>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</si>
  <si>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</si>
  <si>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</si>
  <si>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</si>
  <si>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</si>
  <si>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</si>
  <si>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</si>
  <si>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</si>
  <si>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</si>
  <si>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</si>
  <si>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</si>
  <si>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</si>
  <si>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</si>
  <si>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</si>
  <si>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</si>
  <si>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</si>
  <si>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</si>
  <si>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</si>
  <si>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</si>
  <si>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</si>
  <si>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</si>
  <si>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</si>
  <si>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</si>
  <si>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</si>
  <si>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</si>
  <si>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</si>
  <si>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</si>
  <si>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</si>
  <si>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</si>
  <si>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</si>
  <si>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</si>
  <si>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</si>
  <si>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</si>
  <si>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</si>
  <si>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</si>
  <si>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</si>
  <si>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</si>
  <si>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</si>
  <si>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</si>
  <si>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</si>
  <si>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</si>
  <si>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</si>
  <si>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</si>
  <si>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</si>
  <si>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</si>
  <si>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</si>
  <si>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</si>
  <si>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</si>
  <si>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</si>
  <si>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</si>
  <si>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</si>
  <si>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</si>
  <si>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</si>
  <si>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</si>
  <si>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</si>
  <si>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</si>
  <si>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</si>
  <si>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</si>
  <si>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</si>
  <si>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</si>
  <si>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</si>
  <si>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</si>
  <si>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</si>
  <si>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</si>
  <si>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</si>
  <si>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</si>
  <si>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</si>
  <si>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</si>
  <si>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</si>
  <si>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</si>
  <si>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</si>
  <si>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</si>
  <si>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</si>
  <si>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</si>
  <si>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</si>
  <si>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</si>
  <si>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</si>
  <si>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</si>
  <si>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</si>
  <si>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</si>
  <si>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</si>
  <si>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</si>
  <si>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</si>
  <si>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</si>
  <si>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</si>
  <si>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</si>
  <si>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</si>
  <si>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</si>
  <si>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</si>
  <si>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</si>
  <si>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</si>
  <si>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</si>
  <si>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</si>
  <si>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</si>
  <si>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</si>
  <si>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</si>
  <si>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</si>
  <si>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</si>
  <si>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</si>
  <si>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</si>
  <si>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</si>
  <si>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</si>
  <si>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</si>
  <si>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</si>
  <si>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</si>
  <si>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</si>
  <si>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</si>
  <si>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</si>
  <si>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</si>
  <si>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</si>
  <si>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</si>
  <si>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</si>
  <si>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</si>
  <si>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</si>
  <si>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</si>
  <si>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</si>
  <si>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</si>
  <si>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</si>
  <si>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</si>
  <si>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</si>
  <si>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</si>
  <si>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</si>
  <si>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</si>
  <si>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</si>
  <si>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</si>
  <si>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</si>
  <si>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</si>
  <si>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</si>
  <si>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</si>
  <si>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</si>
  <si>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</si>
  <si>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</si>
  <si>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</si>
  <si>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</si>
  <si>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</si>
  <si>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</si>
  <si>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</si>
  <si>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</si>
  <si>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</si>
  <si>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</si>
  <si>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</si>
  <si>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</si>
  <si>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</si>
  <si>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</si>
  <si>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</si>
  <si>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</si>
  <si>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</si>
  <si>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</si>
  <si>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</si>
  <si>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</si>
  <si>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</si>
  <si>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</si>
  <si>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</si>
  <si>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</si>
  <si>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</si>
  <si>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</si>
  <si>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</si>
  <si>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</si>
  <si>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</si>
  <si>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</si>
  <si>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</si>
  <si>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</si>
  <si>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</si>
  <si>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</si>
  <si>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</si>
  <si>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</si>
  <si>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</si>
  <si>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</si>
  <si>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</si>
  <si>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</si>
  <si>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</si>
  <si>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</si>
  <si>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</si>
  <si>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</si>
  <si>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</si>
  <si>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</si>
  <si>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</si>
  <si>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</si>
  <si>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</si>
  <si>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</si>
  <si>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</si>
  <si>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</si>
  <si>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</si>
  <si>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</si>
  <si>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</si>
  <si>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</si>
  <si>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</si>
  <si>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</si>
  <si>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</si>
  <si>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</si>
  <si>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</si>
  <si>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</si>
  <si>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</si>
  <si>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</si>
  <si>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</si>
  <si>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</si>
  <si>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</si>
  <si>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</si>
  <si>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</si>
  <si>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</si>
  <si>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</si>
  <si>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</si>
  <si>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</si>
  <si>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</si>
  <si>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</si>
  <si>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</si>
  <si>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</si>
  <si>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</si>
  <si>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</si>
  <si>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</si>
  <si>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</si>
  <si>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</si>
  <si>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</si>
  <si>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</si>
  <si>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</si>
  <si>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</si>
  <si>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</si>
  <si>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</si>
  <si>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</si>
  <si>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</si>
  <si>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</si>
  <si>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</si>
  <si>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</si>
  <si>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</si>
  <si>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</si>
  <si>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</si>
  <si>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</si>
  <si>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</si>
  <si>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</si>
  <si>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</si>
  <si>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</si>
  <si>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</si>
  <si>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</si>
  <si>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</si>
  <si>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</si>
  <si>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</si>
  <si>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</si>
  <si>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</si>
  <si>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</si>
  <si>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</si>
  <si>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</si>
  <si>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</si>
  <si>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</si>
  <si>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</si>
  <si>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</si>
  <si>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</si>
  <si>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</si>
  <si>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</si>
  <si>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</si>
  <si>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</si>
  <si>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</si>
  <si>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</si>
  <si>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</si>
  <si>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</si>
  <si>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</si>
  <si>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</si>
  <si>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</si>
  <si>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</si>
  <si>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</si>
  <si>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</si>
  <si>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</si>
  <si>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</si>
  <si>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</si>
  <si>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</si>
  <si>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</si>
  <si>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</si>
  <si>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</si>
  <si>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</si>
  <si>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</si>
  <si>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</si>
  <si>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</si>
  <si>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</si>
  <si>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</si>
  <si>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</si>
  <si>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</si>
  <si>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</si>
  <si>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</si>
  <si>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</si>
  <si>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</si>
  <si>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</si>
  <si>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</si>
  <si>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</si>
  <si>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</si>
  <si>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</si>
  <si>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</si>
  <si>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</si>
  <si>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</si>
  <si>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</si>
  <si>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</si>
  <si>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</si>
  <si>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</si>
  <si>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</si>
  <si>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</si>
  <si>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</si>
  <si>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</si>
  <si>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</si>
  <si>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</si>
  <si>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</si>
  <si>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</si>
  <si>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</si>
  <si>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</si>
  <si>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</si>
  <si>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</si>
  <si>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</si>
  <si>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</si>
  <si>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</si>
  <si>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</si>
  <si>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</si>
  <si>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</si>
  <si>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</si>
  <si>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</si>
  <si>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</si>
  <si>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</si>
  <si>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</si>
  <si>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</si>
  <si>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</si>
  <si>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</si>
  <si>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</si>
  <si>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</si>
  <si>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</si>
  <si>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</si>
  <si>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</si>
  <si>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</si>
  <si>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</si>
  <si>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</si>
  <si>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</si>
  <si>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</si>
  <si>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</si>
  <si>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</si>
  <si>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</si>
  <si>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</si>
  <si>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</si>
  <si>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</si>
  <si>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</si>
  <si>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</si>
  <si>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</si>
  <si>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</si>
  <si>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</si>
  <si>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</si>
  <si>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</si>
  <si>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</si>
  <si>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</si>
  <si>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</si>
  <si>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</si>
  <si>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</si>
  <si>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</si>
  <si>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</si>
  <si>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</si>
  <si>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</si>
  <si>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</si>
  <si>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</si>
  <si>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</si>
  <si>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</si>
  <si>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</si>
  <si>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</si>
  <si>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</si>
  <si>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OST_FloorsSubstrate , OST_WallsSubstrate , OST_CeilingsSubstrate</t>
  </si>
  <si>
    <t>Fechamento</t>
  </si>
  <si>
    <t>Suporte</t>
  </si>
  <si>
    <t>Parte</t>
  </si>
  <si>
    <t>Delimitador</t>
  </si>
  <si>
    <t>Acessória</t>
  </si>
  <si>
    <t>é.componente.de some Abertura</t>
  </si>
  <si>
    <t>é.componente.de some Divisória</t>
  </si>
  <si>
    <t>Equipamento</t>
  </si>
  <si>
    <t>Sanitário</t>
  </si>
  <si>
    <t>Banheiro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</si>
  <si>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</si>
  <si>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</si>
  <si>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</si>
  <si>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</si>
  <si>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</si>
  <si>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 xml:space="preserve">Bebedouro 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</si>
  <si>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</si>
  <si>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</si>
  <si>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</si>
  <si>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</si>
  <si>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</si>
  <si>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</si>
  <si>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</si>
  <si>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</si>
  <si>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</si>
  <si>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</si>
  <si>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</si>
  <si>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 xml:space="preserve">Lavatório 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</si>
  <si>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</si>
  <si>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</si>
  <si>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</si>
  <si>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</si>
  <si>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</si>
  <si>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</si>
  <si>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</si>
  <si>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</si>
  <si>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</si>
  <si>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</si>
  <si>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</si>
  <si>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</si>
  <si>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</si>
  <si>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</si>
  <si>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</si>
  <si>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</si>
  <si>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</si>
  <si>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</si>
  <si>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</si>
  <si>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</si>
  <si>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</si>
  <si>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</si>
  <si>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 xml:space="preserve">Vaso.Sanitário.Caixa 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</si>
  <si>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</si>
  <si>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</si>
  <si>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</si>
  <si>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</si>
  <si>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Bancada.Fixa</t>
  </si>
  <si>
    <t>Bancada.Banheiro</t>
  </si>
  <si>
    <t>Bancada.Cozinha</t>
  </si>
  <si>
    <t>Bancada.Laboratório</t>
  </si>
  <si>
    <t>Elétrico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</si>
  <si>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</si>
  <si>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</si>
  <si>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</si>
  <si>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</si>
  <si>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</si>
  <si>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 xml:space="preserve">IfcElectricAppliance </t>
  </si>
  <si>
    <t>Aquecedor.Agua.Portátil</t>
  </si>
  <si>
    <t>Pequeno aparelho elétrico local para aquecimento de água.</t>
  </si>
  <si>
    <t>Pequeño electrodoméstico local para calentar agua.</t>
  </si>
  <si>
    <t>IfcElectricApplianceFREESTANDINGWATERHEATER</t>
  </si>
  <si>
    <t>Aquecedor.Elétrico.Portátil</t>
  </si>
  <si>
    <t>Aparelho elétrico que é usado ocasionalmente para fornecer calor.</t>
  </si>
  <si>
    <t>Aparato eléctrico que se utiliza ocasionalmente para proporcionar calor.</t>
  </si>
  <si>
    <t>IfcElectricApplianceFREESTANDINGELECTRICHEATER</t>
  </si>
  <si>
    <t>Bebedouro.Elétrico.Portátil</t>
  </si>
  <si>
    <t>Pequeno aparelho elétrico local para resfriamento de água.</t>
  </si>
  <si>
    <t>Pequeño aparato eléctrico local para refrigeración por agua.</t>
  </si>
  <si>
    <t>IfcElectricApplianceFREESTANDINGWATERCOOLER</t>
  </si>
  <si>
    <t>Ventilador.Portátil</t>
  </si>
  <si>
    <t>Aparelho elétrico usado ocasionalmente para fornecer ventilação.</t>
  </si>
  <si>
    <t>Aparato eléctrico utilizado ocasionalmente para proporcionar ventilación.</t>
  </si>
  <si>
    <t>IfcElectricApplianceFREESTANDINGFAN</t>
  </si>
  <si>
    <t>Seca.Mãos</t>
  </si>
  <si>
    <t>Aparelho elétrico que tem como função principal secar as mãos.</t>
  </si>
  <si>
    <t>Dispositivo eléctrico cuya función principal es secarse las manos.</t>
  </si>
  <si>
    <t>IfcElectricApplianceHANDDRYER</t>
  </si>
  <si>
    <t>Elétrica.Cozinha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</si>
  <si>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</si>
  <si>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</si>
  <si>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</si>
  <si>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IfcElectricApplianceELECTRICCOOKER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</si>
  <si>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</si>
  <si>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</si>
  <si>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</si>
  <si>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IfcElectricApplianceMICROWAVE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</si>
  <si>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</si>
  <si>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</si>
  <si>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</si>
  <si>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IfcElectricApplianceFREEZER</t>
  </si>
  <si>
    <t>Geladeira</t>
  </si>
  <si>
    <t>Aparelho elétrico que combina as funções de um freezer e uma geladeira.</t>
  </si>
  <si>
    <t>Electrodoméstico que combina las funciones de un congelador y un refrigerador.</t>
  </si>
  <si>
    <t>IfcElectricApplianceFRIDGE_FREEZER</t>
  </si>
  <si>
    <t>LavaLouça</t>
  </si>
  <si>
    <t>Aparelho que tem como função principal lavar louça.</t>
  </si>
  <si>
    <t>Dispositivo cuya función principal es lavar los platos.</t>
  </si>
  <si>
    <t>IfcElectricApplianceDISHWASHER</t>
  </si>
  <si>
    <t>LavaRoupa</t>
  </si>
  <si>
    <t>Eletrodoméstico que tem como função primordial lavar roupa.</t>
  </si>
  <si>
    <t>Aparato cuya función principal es lavar la ropa.</t>
  </si>
  <si>
    <t>IfcElectricApplianceWASHINGMACHINE</t>
  </si>
  <si>
    <t>Processador</t>
  </si>
  <si>
    <t>Aparelho especializado usado em cozinhas comerciais, como uma batedeira.</t>
  </si>
  <si>
    <t>Electrodoméstico especializado utilizado en cocinas comerciales, como una batidora de pie.</t>
  </si>
  <si>
    <t>IfcElectricApplianceKITCHENMACHINE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</si>
  <si>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</si>
  <si>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</si>
  <si>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</si>
  <si>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IfcElectricApplianceREFRIGERATOR</t>
  </si>
  <si>
    <t>Seca.Roupa</t>
  </si>
  <si>
    <t>Aparelho elétrico que tem a função principal de secar roupas.</t>
  </si>
  <si>
    <t>Dispositivo eléctrico que tiene como función principal el secado de la ropa.</t>
  </si>
  <si>
    <t>IfcElectricApplianceTUMBLEDRYER</t>
  </si>
  <si>
    <t>Elétrica.Escritório</t>
  </si>
  <si>
    <t>Fotocopiadora</t>
  </si>
  <si>
    <t>Máquina que tem a função primária de reprodução de material impresso.</t>
  </si>
  <si>
    <t>Máquina que tiene la función principal de reproducir material impreso.</t>
  </si>
  <si>
    <t>IfcElectricAppliancePHOTOCOPIER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</si>
  <si>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</si>
  <si>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</si>
  <si>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</si>
  <si>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IfcElectricApplianceVENDINGMACHINE</t>
  </si>
  <si>
    <t>AudioVisual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</si>
  <si>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</si>
  <si>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</si>
  <si>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</si>
  <si>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</si>
  <si>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</si>
  <si>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IfcAudioVisualAppliance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</si>
  <si>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</si>
  <si>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</si>
  <si>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</si>
  <si>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IfcAudioVisualApplianceAMPLIFIER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</si>
  <si>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</si>
  <si>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</si>
  <si>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</si>
  <si>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IfcAudioVisualApplianceCAMERA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</si>
  <si>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</si>
  <si>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</si>
  <si>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</si>
  <si>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IfcAudioVisualApplianceCOMMUNICATIONTERMINAL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</si>
  <si>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</si>
  <si>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</si>
  <si>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</si>
  <si>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IfcAudioVisualApplianceDISPLAY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</si>
  <si>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</si>
  <si>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</si>
  <si>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</si>
  <si>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IfcAudioVisualApplianceMICROPHONE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</si>
  <si>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</si>
  <si>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</si>
  <si>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</si>
  <si>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IfcAudioVisualAppliancePLAYER</t>
  </si>
  <si>
    <t>Projetor</t>
  </si>
  <si>
    <t>Aparelho para projetar uma imagem numa tela.</t>
  </si>
  <si>
    <t>Dispositivo para proyectar una imagen en una pantalla.</t>
  </si>
  <si>
    <t>IfcAudioVisualAppliancePROJECTOR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</si>
  <si>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</si>
  <si>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</si>
  <si>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</si>
  <si>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IfcAudioVisualApplianceRECEIVER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</si>
  <si>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</si>
  <si>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</si>
  <si>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</si>
  <si>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IfcAudioVisualApplianceRECORDINGEQUIPMENT</t>
  </si>
  <si>
    <t>Alto-falante</t>
  </si>
  <si>
    <t>Alto-falante, alto-falante ou sistema de alto-falantes.</t>
  </si>
  <si>
    <t>Altavoz, altavoz o sistema de altavoces.</t>
  </si>
  <si>
    <t>IfcAudioVisualApplianceSPEAKER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</si>
  <si>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</si>
  <si>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</si>
  <si>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</si>
  <si>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IfcAudioVisualApplianceSWITCHER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</si>
  <si>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</si>
  <si>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</si>
  <si>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</si>
  <si>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IfcAudioVisualApplianceTELEPHONE</t>
  </si>
  <si>
    <t xml:space="preserve">Sintonizador </t>
  </si>
  <si>
    <t>Receptor eletrônico que detecta, demodula e amplifica sinais transmitidos.</t>
  </si>
  <si>
    <t>Receptor electrónico que detecta, demodula y amplifica las señales transmitidas.</t>
  </si>
  <si>
    <t>IfcAudioVisualApplianceTUNER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</si>
  <si>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</si>
  <si>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</si>
  <si>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</si>
  <si>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</si>
  <si>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</si>
  <si>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</si>
  <si>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OST_Levels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</si>
  <si>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</si>
  <si>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</si>
  <si>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</si>
  <si>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</si>
  <si>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</si>
  <si>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</si>
  <si>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</si>
  <si>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</si>
  <si>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</si>
  <si>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</si>
  <si>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</si>
  <si>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</si>
  <si>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</si>
  <si>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</si>
  <si>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</si>
  <si>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</si>
  <si>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</si>
  <si>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</si>
  <si>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</si>
  <si>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</si>
  <si>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</si>
  <si>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</si>
  <si>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</si>
  <si>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</si>
  <si>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</si>
  <si>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A.Externa</t>
  </si>
  <si>
    <t>Espaço.Externo</t>
  </si>
  <si>
    <t>O elemento espacial externo que define regiões externas no local da construção.</t>
  </si>
  <si>
    <t>Elemento espacial externo que define las regiones externas en la obra.</t>
  </si>
  <si>
    <t>Interdisciplinar</t>
  </si>
  <si>
    <t>Espaço.Exterior</t>
  </si>
  <si>
    <t>OST_Areas</t>
  </si>
  <si>
    <t>IfcExternalSpatialElement</t>
  </si>
  <si>
    <t>Espaço.Aereo</t>
  </si>
  <si>
    <t>Espaço de ar externo ao redor do edifício.</t>
  </si>
  <si>
    <t>Espacio aéreo exterior alrededor del edificio.</t>
  </si>
  <si>
    <t>IfcExternalSpatialElementEXTERNAL</t>
  </si>
  <si>
    <t>Volume externo coberto por terra ao redor do edifício.</t>
  </si>
  <si>
    <t>Volumen exterior cubierto por tierra alrededor del edificio.</t>
  </si>
  <si>
    <t>IfcExternalSpatialElementEXTERNAL_EARTH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</si>
  <si>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</si>
  <si>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</si>
  <si>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</si>
  <si>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</si>
  <si>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</si>
  <si>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</si>
  <si>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</si>
  <si>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</si>
  <si>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Espaço.de.Exteriores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</si>
  <si>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</si>
  <si>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</si>
  <si>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</si>
  <si>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</si>
  <si>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</si>
  <si>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</si>
  <si>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</si>
  <si>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</si>
  <si>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</si>
  <si>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</si>
  <si>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</si>
  <si>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</si>
  <si>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</si>
  <si>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A.Interior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</si>
  <si>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</si>
  <si>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</si>
  <si>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</si>
  <si>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</si>
  <si>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</si>
  <si>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</si>
  <si>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</si>
  <si>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</si>
  <si>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</si>
  <si>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</si>
  <si>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</si>
  <si>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</si>
  <si>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</si>
  <si>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</si>
  <si>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</si>
  <si>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</si>
  <si>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</si>
  <si>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</si>
  <si>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</si>
  <si>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</si>
  <si>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</si>
  <si>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</si>
  <si>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</si>
  <si>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</si>
  <si>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</si>
  <si>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</si>
  <si>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</si>
  <si>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</si>
  <si>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</si>
  <si>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</si>
  <si>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</si>
  <si>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</si>
  <si>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</si>
  <si>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</si>
  <si>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</si>
  <si>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</si>
  <si>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</si>
  <si>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</si>
  <si>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</si>
  <si>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</si>
  <si>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</si>
  <si>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</si>
  <si>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</si>
  <si>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</si>
  <si>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</si>
  <si>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</si>
  <si>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</si>
  <si>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</si>
  <si>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</si>
  <si>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</si>
  <si>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</si>
  <si>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</si>
  <si>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</si>
  <si>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</si>
  <si>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</si>
  <si>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</si>
  <si>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</si>
  <si>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</si>
  <si>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</si>
  <si>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</si>
  <si>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</si>
  <si>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</si>
  <si>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</si>
  <si>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</si>
  <si>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</si>
  <si>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</si>
  <si>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</si>
  <si>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</si>
  <si>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Móveis para dormir.</t>
  </si>
  <si>
    <t>Muebles para dormir.</t>
  </si>
  <si>
    <t>IfcFurnitureCHAIR</t>
  </si>
  <si>
    <t>Móveis para sentar uma única pessoa.</t>
  </si>
  <si>
    <t>Mobiliario para sentar a una sola persona.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</si>
  <si>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</si>
  <si>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</si>
  <si>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</si>
  <si>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</si>
  <si>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</si>
  <si>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</si>
  <si>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</si>
  <si>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</si>
  <si>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Muebles para guardar libros u otros artículos.</t>
  </si>
  <si>
    <t>IfcFurnitureSOFA</t>
  </si>
  <si>
    <t>Móveis para acomodar várias pessoas.</t>
  </si>
  <si>
    <t>Mobiliario para alojar a varias personas.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</si>
  <si>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</si>
  <si>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</si>
  <si>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</si>
  <si>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</si>
  <si>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</si>
  <si>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El armario técnico es un mueble para sujetar, exponer y proteger los aparatos técnicos.</t>
  </si>
  <si>
    <t>OST_Furniture</t>
  </si>
  <si>
    <t>OST_FurnitureSystems</t>
  </si>
  <si>
    <t>Mobiliário</t>
  </si>
  <si>
    <t>Doméstico</t>
  </si>
  <si>
    <t>Mobília</t>
  </si>
  <si>
    <t>Móvel</t>
  </si>
  <si>
    <t>Cama</t>
  </si>
  <si>
    <t>Cadeira</t>
  </si>
  <si>
    <t>Escribania</t>
  </si>
  <si>
    <t>Prateleira</t>
  </si>
  <si>
    <t>Sofá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</si>
  <si>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</si>
  <si>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</si>
  <si>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</si>
  <si>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</si>
  <si>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</si>
  <si>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</si>
  <si>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</si>
  <si>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</si>
  <si>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</si>
  <si>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</si>
  <si>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</si>
  <si>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</si>
  <si>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</si>
  <si>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</si>
  <si>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Cubierta o techo con forma semicilíndrica.</t>
  </si>
  <si>
    <t>IfcRoofBUTTERFLY_ROOF</t>
  </si>
  <si>
    <t>Telhado com duas inclinações, cada uma descendo para dentro dos beirais.</t>
  </si>
  <si>
    <t>Cubierta con dos vertientes, cada una de las cuales desciende hacia el alero.</t>
  </si>
  <si>
    <t>IfcRoofDOME_ROOF</t>
  </si>
  <si>
    <t>Telhado hemisférico.</t>
  </si>
  <si>
    <t>Cubierta semiesférica.</t>
  </si>
  <si>
    <t>IfcRoofFLAT_ROOF</t>
  </si>
  <si>
    <t>Telhado sem inclinação ou com apenas uma ligeira inclinação para drenar a água de chuva.</t>
  </si>
  <si>
    <t>Cubierta sin pendiente o con solo una ligera pendiente para drenar el agua de lluvia.</t>
  </si>
  <si>
    <t>IfcRoofFREEFORM</t>
  </si>
  <si>
    <t>Telhado na forma livre.</t>
  </si>
  <si>
    <t>Techo en forma libre.</t>
  </si>
  <si>
    <t>IfcRoofGABLE_ROOF</t>
  </si>
  <si>
    <t>Telhado inclinado para baixo em duas partes a partir de uma cumeeira central, de modo a formar uma empena em cada extremidade.</t>
  </si>
  <si>
    <t>El techo se inclinaba hacia abajo en dos partes desde una cumbrera central para formar un hastial en cada extremo.</t>
  </si>
  <si>
    <t>IfcRoofGAMBREL_ROOF</t>
  </si>
  <si>
    <t>IfcRoofHIP_ROOF</t>
  </si>
  <si>
    <t>Telhado com extremidades inclinadas e lados que se encontram numa projeção inclinada.</t>
  </si>
  <si>
    <t>Cubierta con extremos inclinados y lados que se unen en un saliente inclinado.</t>
  </si>
  <si>
    <t>IfcRoofHIPPED_GABLE_ROOF</t>
  </si>
  <si>
    <t>Telhado com uma extremidade de quatro águas truncando uma empena.</t>
  </si>
  <si>
    <t>Cubierta con un extremo a cuatro aguas que trunca un hastial.</t>
  </si>
  <si>
    <t>IfcRoofMANSARD_ROOF</t>
  </si>
  <si>
    <t>Telhado com de cada lado parte inferior mais íngreme e parte superior mais rasa.</t>
  </si>
  <si>
    <t>Techo con fondo más empinado a cada lado y parte superior menos profunda.</t>
  </si>
  <si>
    <t>IfcRoofPAVILION_ROOF</t>
  </si>
  <si>
    <t>Telhado de quadril piramidal.</t>
  </si>
  <si>
    <t>Techo piramidal a cuatro aguas.</t>
  </si>
  <si>
    <t>IfcRoofRAINBOW_ROOF</t>
  </si>
  <si>
    <t>Telhado de duas águas em forma de amplo arco gótico, com superfícies convexas e levemente inclinadas.</t>
  </si>
  <si>
    <t>Cubierta a dos aguas en forma de amplio arco gótico, con superficies convexas y ligeramente inclinadas.</t>
  </si>
  <si>
    <t>IfcRoofSHED_ROOF</t>
  </si>
  <si>
    <t>Telhado com uma única inclinação.</t>
  </si>
  <si>
    <t>Cubierta a una sola vertiente.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</si>
  <si>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</si>
  <si>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</si>
  <si>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</si>
  <si>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</si>
  <si>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</si>
  <si>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</si>
  <si>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</si>
  <si>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</si>
  <si>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</si>
  <si>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</si>
  <si>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</si>
  <si>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</si>
  <si>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</si>
  <si>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</si>
  <si>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</si>
  <si>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</si>
  <si>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</si>
  <si>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</si>
  <si>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</si>
  <si>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Telhado.Camada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</si>
  <si>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</si>
  <si>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</si>
  <si>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</si>
  <si>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</si>
  <si>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</si>
  <si>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</si>
  <si>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Cobertura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</si>
  <si>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</si>
  <si>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</si>
  <si>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</si>
  <si>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</si>
  <si>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</si>
  <si>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</si>
  <si>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</si>
  <si>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</si>
  <si>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</si>
  <si>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</si>
  <si>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</si>
  <si>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</si>
  <si>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</si>
  <si>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Forma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</si>
  <si>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</si>
  <si>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</si>
  <si>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</si>
  <si>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</si>
  <si>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</si>
  <si>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</si>
  <si>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</si>
  <si>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</si>
  <si>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</si>
  <si>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</si>
  <si>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</si>
  <si>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</si>
  <si>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</si>
  <si>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</si>
  <si>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</si>
  <si>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</si>
  <si>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</si>
  <si>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</si>
  <si>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</si>
  <si>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</si>
  <si>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</si>
  <si>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</si>
  <si>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</si>
  <si>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</si>
  <si>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</si>
  <si>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</si>
  <si>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</si>
  <si>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</si>
  <si>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</si>
  <si>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Hospitalar</t>
  </si>
  <si>
    <t>Saúde</t>
  </si>
  <si>
    <t>Dispositivo para chamar à enfermagem.</t>
  </si>
  <si>
    <t>Dispositivo para llamar a la enfermería.</t>
  </si>
  <si>
    <t>Dispositivo.de.Saúde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</si>
  <si>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</si>
  <si>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</si>
  <si>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</si>
  <si>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</si>
  <si>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</si>
  <si>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</si>
  <si>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</si>
  <si>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</si>
  <si>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</si>
  <si>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</si>
  <si>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</si>
  <si>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</si>
  <si>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</si>
  <si>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</si>
  <si>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</si>
  <si>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</si>
  <si>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</si>
  <si>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</si>
  <si>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</si>
  <si>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</si>
  <si>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</si>
  <si>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</si>
  <si>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</si>
  <si>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</si>
  <si>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</si>
  <si>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</si>
  <si>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</si>
  <si>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</si>
  <si>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</si>
  <si>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</si>
  <si>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</si>
  <si>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</si>
  <si>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</si>
  <si>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</si>
  <si>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</si>
  <si>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</si>
  <si>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</si>
  <si>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</si>
  <si>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</si>
  <si>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</si>
  <si>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</si>
  <si>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</si>
  <si>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</si>
  <si>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</si>
  <si>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</si>
  <si>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</si>
  <si>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</si>
  <si>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</si>
  <si>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</si>
  <si>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</si>
  <si>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</si>
  <si>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</si>
  <si>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</si>
  <si>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</si>
  <si>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</si>
  <si>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</si>
  <si>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</si>
  <si>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</si>
  <si>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</si>
  <si>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</si>
  <si>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</si>
  <si>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</si>
  <si>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</si>
  <si>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</si>
  <si>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</si>
  <si>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</si>
  <si>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</si>
  <si>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</si>
  <si>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</si>
  <si>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 xml:space="preserve">Lâmpada.Incandescente 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</si>
  <si>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</si>
  <si>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</si>
  <si>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</si>
  <si>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</si>
  <si>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</si>
  <si>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</si>
  <si>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</si>
  <si>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</si>
  <si>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</si>
  <si>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</si>
  <si>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</si>
  <si>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</si>
  <si>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</si>
  <si>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</si>
  <si>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</si>
  <si>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</si>
  <si>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</si>
  <si>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</si>
  <si>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</si>
  <si>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</si>
  <si>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</si>
  <si>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Cobertura é a parte superior de um edifício, que o protégé contra os efeitos do clima. Telhado ecológico com camadas drenantes e captadores de agua de chuva.</t>
  </si>
  <si>
    <t>El techo es la parte superior de un edificio, que lo protege contra los efectos de la intemperie. Tejado verde ecológico, con capa drenante e captación de aguas pluviales.</t>
  </si>
  <si>
    <t>Telhado.com.Agua.Furtada</t>
  </si>
  <si>
    <t>Lâmpadas</t>
  </si>
  <si>
    <t>Luminárias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</si>
</sst>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8" borderId="4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</cellXfs>
  <cellStyles count="1">
    <cellStyle name="Normal" xfId="0" builtinId="0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403</v>
      </c>
    </row>
    <row r="18" spans="1:2" ht="9.65" customHeight="1" x14ac:dyDescent="0.4">
      <c r="A18" s="15" t="s">
        <v>68</v>
      </c>
      <c r="B18" s="37">
        <f ca="1">NOW()</f>
        <v>45926.810765624999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404</v>
      </c>
    </row>
    <row r="23" spans="1:2" ht="9.65" customHeight="1" x14ac:dyDescent="0.4">
      <c r="A23" s="15" t="s">
        <v>74</v>
      </c>
      <c r="B23" s="16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329"/>
  <sheetViews>
    <sheetView tabSelected="1" zoomScale="175" zoomScaleNormal="175" workbookViewId="0">
      <pane ySplit="1" topLeftCell="A305" activePane="bottomLeft" state="frozen"/>
      <selection activeCell="A179" sqref="A179:XFD190"/>
      <selection pane="bottomLeft" activeCell="E323" sqref="E323:E329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8.53515625" bestFit="1" customWidth="1"/>
    <col min="5" max="5" width="9.61328125" customWidth="1"/>
    <col min="6" max="6" width="14.921875" bestFit="1" customWidth="1"/>
    <col min="7" max="8" width="6.23046875" style="28" bestFit="1" customWidth="1"/>
    <col min="9" max="9" width="13.765625" style="28" customWidth="1"/>
    <col min="10" max="11" width="13.46093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101.921875" bestFit="1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0.23046875" bestFit="1" customWidth="1"/>
    <col min="25" max="25" width="22.3828125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7" t="s">
        <v>85</v>
      </c>
      <c r="W2" s="1" t="str">
        <f t="shared" ref="W2:W65" si="7"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938</v>
      </c>
      <c r="D3" s="2" t="s">
        <v>786</v>
      </c>
      <c r="E3" s="2" t="s">
        <v>796</v>
      </c>
      <c r="F3" s="25" t="s">
        <v>684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9" t="s">
        <v>779</v>
      </c>
      <c r="Q3" s="39" t="s">
        <v>783</v>
      </c>
      <c r="R3" s="77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7" t="s">
        <v>90</v>
      </c>
      <c r="W3" s="1" t="str">
        <f t="shared" si="7"/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938</v>
      </c>
      <c r="D4" s="2" t="s">
        <v>786</v>
      </c>
      <c r="E4" s="2" t="s">
        <v>796</v>
      </c>
      <c r="F4" s="25" t="s">
        <v>685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9" t="s">
        <v>780</v>
      </c>
      <c r="Q4" s="39" t="s">
        <v>805</v>
      </c>
      <c r="R4" s="77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7" t="s">
        <v>90</v>
      </c>
      <c r="W4" s="1" t="str">
        <f t="shared" si="7"/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938</v>
      </c>
      <c r="D5" s="2" t="s">
        <v>786</v>
      </c>
      <c r="E5" s="2" t="s">
        <v>796</v>
      </c>
      <c r="F5" s="25" t="s">
        <v>686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9" t="s">
        <v>781</v>
      </c>
      <c r="Q5" s="39" t="s">
        <v>804</v>
      </c>
      <c r="R5" s="77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7" t="s">
        <v>90</v>
      </c>
      <c r="W5" s="1" t="str">
        <f t="shared" si="7"/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938</v>
      </c>
      <c r="D6" s="2" t="s">
        <v>786</v>
      </c>
      <c r="E6" s="2" t="s">
        <v>796</v>
      </c>
      <c r="F6" s="25" t="s">
        <v>687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9" t="s">
        <v>782</v>
      </c>
      <c r="Q6" s="39" t="s">
        <v>784</v>
      </c>
      <c r="R6" s="77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7" t="s">
        <v>90</v>
      </c>
      <c r="W6" s="1" t="str">
        <f t="shared" si="7"/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938</v>
      </c>
      <c r="D7" s="2" t="s">
        <v>786</v>
      </c>
      <c r="E7" s="2" t="s">
        <v>796</v>
      </c>
      <c r="F7" s="25" t="s">
        <v>930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9" t="s">
        <v>932</v>
      </c>
      <c r="Q7" s="39" t="s">
        <v>934</v>
      </c>
      <c r="R7" s="77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7" t="s">
        <v>90</v>
      </c>
      <c r="W7" s="1" t="str">
        <f t="shared" si="7"/>
        <v>Key.Ini.7</v>
      </c>
      <c r="X7" s="49" t="s">
        <v>832</v>
      </c>
      <c r="Y7" s="49" t="s">
        <v>833</v>
      </c>
    </row>
    <row r="8" spans="1:25" ht="6.65" customHeight="1" x14ac:dyDescent="0.4">
      <c r="A8" s="23">
        <v>8</v>
      </c>
      <c r="B8" s="2" t="s">
        <v>44</v>
      </c>
      <c r="C8" s="2" t="s">
        <v>938</v>
      </c>
      <c r="D8" s="2" t="s">
        <v>786</v>
      </c>
      <c r="E8" s="2" t="s">
        <v>796</v>
      </c>
      <c r="F8" s="25" t="s">
        <v>931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9" t="s">
        <v>933</v>
      </c>
      <c r="Q8" s="39" t="s">
        <v>935</v>
      </c>
      <c r="R8" s="77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7" t="s">
        <v>90</v>
      </c>
      <c r="W8" s="1" t="str">
        <f t="shared" si="7"/>
        <v>Key.Ini.8</v>
      </c>
      <c r="X8" s="49" t="s">
        <v>857</v>
      </c>
      <c r="Y8" s="49" t="s">
        <v>858</v>
      </c>
    </row>
    <row r="9" spans="1:25" ht="6.65" customHeight="1" x14ac:dyDescent="0.4">
      <c r="A9" s="23">
        <v>9</v>
      </c>
      <c r="B9" s="2" t="s">
        <v>44</v>
      </c>
      <c r="C9" s="2" t="s">
        <v>938</v>
      </c>
      <c r="D9" s="2" t="s">
        <v>786</v>
      </c>
      <c r="E9" s="2" t="s">
        <v>785</v>
      </c>
      <c r="F9" s="25" t="s">
        <v>688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9" t="s">
        <v>798</v>
      </c>
      <c r="Q9" s="39" t="s">
        <v>801</v>
      </c>
      <c r="R9" s="77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7" t="s">
        <v>90</v>
      </c>
      <c r="W9" s="1" t="str">
        <f t="shared" si="7"/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938</v>
      </c>
      <c r="D10" s="2" t="s">
        <v>786</v>
      </c>
      <c r="E10" s="2" t="s">
        <v>785</v>
      </c>
      <c r="F10" s="25" t="s">
        <v>689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9" t="s">
        <v>797</v>
      </c>
      <c r="Q10" s="39" t="s">
        <v>802</v>
      </c>
      <c r="R10" s="77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7" t="s">
        <v>90</v>
      </c>
      <c r="W10" s="1" t="str">
        <f t="shared" si="7"/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938</v>
      </c>
      <c r="D11" s="2" t="s">
        <v>786</v>
      </c>
      <c r="E11" s="2" t="s">
        <v>785</v>
      </c>
      <c r="F11" s="25" t="s">
        <v>690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9" t="s">
        <v>799</v>
      </c>
      <c r="Q11" s="39" t="s">
        <v>803</v>
      </c>
      <c r="R11" s="77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7" t="s">
        <v>90</v>
      </c>
      <c r="W11" s="1" t="str">
        <f t="shared" si="7"/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938</v>
      </c>
      <c r="D12" s="2" t="s">
        <v>786</v>
      </c>
      <c r="E12" s="2" t="s">
        <v>785</v>
      </c>
      <c r="F12" s="25" t="s">
        <v>691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9" t="s">
        <v>800</v>
      </c>
      <c r="Q12" s="39" t="s">
        <v>806</v>
      </c>
      <c r="R12" s="77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7" t="s">
        <v>90</v>
      </c>
      <c r="W12" s="1" t="str">
        <f t="shared" si="7"/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938</v>
      </c>
      <c r="D13" s="2" t="s">
        <v>786</v>
      </c>
      <c r="E13" s="2" t="s">
        <v>785</v>
      </c>
      <c r="F13" s="25" t="s">
        <v>928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9" t="s">
        <v>932</v>
      </c>
      <c r="Q13" s="39" t="s">
        <v>936</v>
      </c>
      <c r="R13" s="77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7" t="s">
        <v>90</v>
      </c>
      <c r="W13" s="1" t="str">
        <f t="shared" si="7"/>
        <v>Key.Ini.13</v>
      </c>
      <c r="X13" s="49" t="s">
        <v>832</v>
      </c>
      <c r="Y13" s="49" t="s">
        <v>833</v>
      </c>
    </row>
    <row r="14" spans="1:25" ht="6.65" customHeight="1" x14ac:dyDescent="0.4">
      <c r="A14" s="23">
        <v>14</v>
      </c>
      <c r="B14" s="2" t="s">
        <v>44</v>
      </c>
      <c r="C14" s="2" t="s">
        <v>938</v>
      </c>
      <c r="D14" s="2" t="s">
        <v>786</v>
      </c>
      <c r="E14" s="2" t="s">
        <v>785</v>
      </c>
      <c r="F14" s="25" t="s">
        <v>929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9" t="s">
        <v>933</v>
      </c>
      <c r="Q14" s="39" t="s">
        <v>937</v>
      </c>
      <c r="R14" s="77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7" t="s">
        <v>90</v>
      </c>
      <c r="W14" s="1" t="str">
        <f t="shared" si="7"/>
        <v>Key.Ini.14</v>
      </c>
      <c r="X14" s="49" t="s">
        <v>857</v>
      </c>
      <c r="Y14" s="49" t="s">
        <v>858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585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Composição</v>
      </c>
      <c r="M15" s="26" t="str">
        <f t="shared" si="1"/>
        <v>Camada</v>
      </c>
      <c r="N15" s="26" t="str">
        <f t="shared" si="2"/>
        <v>Estruturante</v>
      </c>
      <c r="O15" s="21" t="str">
        <f t="shared" si="3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si="4"/>
        <v>Composição</v>
      </c>
      <c r="T15" s="27" t="str">
        <f t="shared" si="5"/>
        <v>Camada</v>
      </c>
      <c r="U15" s="27" t="str">
        <f t="shared" si="6"/>
        <v>Estruturante</v>
      </c>
      <c r="V15" s="77" t="s">
        <v>90</v>
      </c>
      <c r="W15" s="1" t="str">
        <f t="shared" si="7"/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585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Composição</v>
      </c>
      <c r="M16" s="26" t="str">
        <f t="shared" si="1"/>
        <v>Camada</v>
      </c>
      <c r="N16" s="26" t="str">
        <f t="shared" si="2"/>
        <v>Estruturante</v>
      </c>
      <c r="O16" s="21" t="str">
        <f t="shared" si="3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4"/>
        <v>Composição</v>
      </c>
      <c r="T16" s="27" t="str">
        <f t="shared" si="5"/>
        <v>Camada</v>
      </c>
      <c r="U16" s="27" t="str">
        <f t="shared" si="6"/>
        <v>Estruturante</v>
      </c>
      <c r="V16" s="77" t="s">
        <v>90</v>
      </c>
      <c r="W16" s="1" t="str">
        <f t="shared" si="7"/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585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Composição</v>
      </c>
      <c r="M17" s="26" t="str">
        <f t="shared" si="1"/>
        <v>Camada</v>
      </c>
      <c r="N17" s="26" t="str">
        <f t="shared" si="2"/>
        <v>Estruturante</v>
      </c>
      <c r="O17" s="21" t="str">
        <f t="shared" si="3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4"/>
        <v>Composição</v>
      </c>
      <c r="T17" s="27" t="str">
        <f t="shared" si="5"/>
        <v>Camada</v>
      </c>
      <c r="U17" s="27" t="str">
        <f t="shared" si="6"/>
        <v>Estruturante</v>
      </c>
      <c r="V17" s="77" t="s">
        <v>90</v>
      </c>
      <c r="W17" s="1" t="str">
        <f t="shared" si="7"/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585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Composição</v>
      </c>
      <c r="M18" s="26" t="str">
        <f t="shared" si="1"/>
        <v>Camada</v>
      </c>
      <c r="N18" s="26" t="str">
        <f t="shared" si="2"/>
        <v>Estruturante</v>
      </c>
      <c r="O18" s="21" t="str">
        <f t="shared" si="3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4"/>
        <v>Composição</v>
      </c>
      <c r="T18" s="27" t="str">
        <f t="shared" si="5"/>
        <v>Camada</v>
      </c>
      <c r="U18" s="27" t="str">
        <f t="shared" si="6"/>
        <v>Estruturante</v>
      </c>
      <c r="V18" s="77" t="s">
        <v>90</v>
      </c>
      <c r="W18" s="1" t="str">
        <f t="shared" si="7"/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585</v>
      </c>
      <c r="F19" s="2" t="s">
        <v>574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Composição</v>
      </c>
      <c r="M19" s="26" t="str">
        <f t="shared" si="1"/>
        <v>Camada</v>
      </c>
      <c r="N19" s="26" t="str">
        <f t="shared" si="2"/>
        <v>Estruturante</v>
      </c>
      <c r="O19" s="21" t="str">
        <f t="shared" si="3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4"/>
        <v>Composição</v>
      </c>
      <c r="T19" s="27" t="str">
        <f t="shared" si="5"/>
        <v>Camada</v>
      </c>
      <c r="U19" s="27" t="str">
        <f t="shared" si="6"/>
        <v>Estruturante</v>
      </c>
      <c r="V19" s="77" t="s">
        <v>90</v>
      </c>
      <c r="W19" s="1" t="str">
        <f t="shared" si="7"/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585</v>
      </c>
      <c r="F20" s="2" t="s">
        <v>575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Composição</v>
      </c>
      <c r="M20" s="26" t="str">
        <f t="shared" si="1"/>
        <v>Camada</v>
      </c>
      <c r="N20" s="26" t="str">
        <f t="shared" si="2"/>
        <v>Estruturante</v>
      </c>
      <c r="O20" s="21" t="str">
        <f t="shared" si="3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4"/>
        <v>Composição</v>
      </c>
      <c r="T20" s="27" t="str">
        <f t="shared" si="5"/>
        <v>Camada</v>
      </c>
      <c r="U20" s="27" t="str">
        <f t="shared" si="6"/>
        <v>Estruturante</v>
      </c>
      <c r="V20" s="77" t="s">
        <v>90</v>
      </c>
      <c r="W20" s="1" t="str">
        <f t="shared" si="7"/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585</v>
      </c>
      <c r="F21" s="2" t="s">
        <v>572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Composição</v>
      </c>
      <c r="M21" s="26" t="str">
        <f t="shared" si="1"/>
        <v>Camada</v>
      </c>
      <c r="N21" s="26" t="str">
        <f t="shared" si="2"/>
        <v>Estruturante</v>
      </c>
      <c r="O21" s="21" t="str">
        <f t="shared" si="3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4"/>
        <v>Composição</v>
      </c>
      <c r="T21" s="27" t="str">
        <f t="shared" si="5"/>
        <v>Camada</v>
      </c>
      <c r="U21" s="27" t="str">
        <f t="shared" si="6"/>
        <v>Estruturante</v>
      </c>
      <c r="V21" s="77" t="s">
        <v>90</v>
      </c>
      <c r="W21" s="1" t="str">
        <f t="shared" si="7"/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585</v>
      </c>
      <c r="F22" s="2" t="s">
        <v>573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Composição</v>
      </c>
      <c r="M22" s="26" t="str">
        <f t="shared" si="1"/>
        <v>Camada</v>
      </c>
      <c r="N22" s="26" t="str">
        <f t="shared" si="2"/>
        <v>Estruturante</v>
      </c>
      <c r="O22" s="21" t="str">
        <f t="shared" si="3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4"/>
        <v>Composição</v>
      </c>
      <c r="T22" s="27" t="str">
        <f t="shared" si="5"/>
        <v>Camada</v>
      </c>
      <c r="U22" s="27" t="str">
        <f t="shared" si="6"/>
        <v>Estruturante</v>
      </c>
      <c r="V22" s="77" t="s">
        <v>90</v>
      </c>
      <c r="W22" s="1" t="str">
        <f t="shared" si="7"/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585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Composição</v>
      </c>
      <c r="M23" s="26" t="str">
        <f t="shared" si="1"/>
        <v>Camada</v>
      </c>
      <c r="N23" s="26" t="str">
        <f t="shared" si="2"/>
        <v>Estruturante</v>
      </c>
      <c r="O23" s="21" t="str">
        <f t="shared" si="3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4"/>
        <v>Composição</v>
      </c>
      <c r="T23" s="27" t="str">
        <f t="shared" si="5"/>
        <v>Camada</v>
      </c>
      <c r="U23" s="27" t="str">
        <f t="shared" si="6"/>
        <v>Estruturante</v>
      </c>
      <c r="V23" s="77" t="s">
        <v>90</v>
      </c>
      <c r="W23" s="1" t="str">
        <f t="shared" si="7"/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585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Composição</v>
      </c>
      <c r="M24" s="26" t="str">
        <f t="shared" si="1"/>
        <v>Camada</v>
      </c>
      <c r="N24" s="26" t="str">
        <f t="shared" si="2"/>
        <v>Estruturante</v>
      </c>
      <c r="O24" s="21" t="str">
        <f t="shared" si="3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4"/>
        <v>Composição</v>
      </c>
      <c r="T24" s="27" t="str">
        <f t="shared" si="5"/>
        <v>Camada</v>
      </c>
      <c r="U24" s="27" t="str">
        <f t="shared" si="6"/>
        <v>Estruturante</v>
      </c>
      <c r="V24" s="77" t="s">
        <v>90</v>
      </c>
      <c r="W24" s="1" t="str">
        <f t="shared" si="7"/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585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Composição</v>
      </c>
      <c r="M25" s="26" t="str">
        <f t="shared" si="1"/>
        <v>Camada</v>
      </c>
      <c r="N25" s="26" t="str">
        <f t="shared" si="2"/>
        <v>Estruturante</v>
      </c>
      <c r="O25" s="21" t="str">
        <f t="shared" si="3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4"/>
        <v>Composição</v>
      </c>
      <c r="T25" s="27" t="str">
        <f t="shared" si="5"/>
        <v>Camada</v>
      </c>
      <c r="U25" s="27" t="str">
        <f t="shared" si="6"/>
        <v>Estruturante</v>
      </c>
      <c r="V25" s="77" t="s">
        <v>90</v>
      </c>
      <c r="W25" s="1" t="str">
        <f t="shared" si="7"/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585</v>
      </c>
      <c r="F26" s="2" t="s">
        <v>576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Composição</v>
      </c>
      <c r="M26" s="26" t="str">
        <f t="shared" si="1"/>
        <v>Camada</v>
      </c>
      <c r="N26" s="26" t="str">
        <f t="shared" si="2"/>
        <v>Estruturante</v>
      </c>
      <c r="O26" s="21" t="str">
        <f t="shared" si="3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4"/>
        <v>Composição</v>
      </c>
      <c r="T26" s="27" t="str">
        <f t="shared" si="5"/>
        <v>Camada</v>
      </c>
      <c r="U26" s="27" t="str">
        <f t="shared" si="6"/>
        <v>Estruturante</v>
      </c>
      <c r="V26" s="77" t="s">
        <v>90</v>
      </c>
      <c r="W26" s="1" t="str">
        <f t="shared" si="7"/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585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Composição</v>
      </c>
      <c r="M27" s="26" t="str">
        <f t="shared" si="1"/>
        <v>Camada</v>
      </c>
      <c r="N27" s="26" t="str">
        <f t="shared" si="2"/>
        <v>Estruturante</v>
      </c>
      <c r="O27" s="21" t="str">
        <f t="shared" si="3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4"/>
        <v>Composição</v>
      </c>
      <c r="T27" s="27" t="str">
        <f t="shared" si="5"/>
        <v>Camada</v>
      </c>
      <c r="U27" s="27" t="str">
        <f t="shared" si="6"/>
        <v>Estruturante</v>
      </c>
      <c r="V27" s="77" t="s">
        <v>90</v>
      </c>
      <c r="W27" s="1" t="str">
        <f t="shared" si="7"/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585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Composição</v>
      </c>
      <c r="M28" s="26" t="str">
        <f t="shared" si="1"/>
        <v>Camada</v>
      </c>
      <c r="N28" s="26" t="str">
        <f t="shared" si="2"/>
        <v>Estruturante</v>
      </c>
      <c r="O28" s="21" t="str">
        <f t="shared" si="3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4"/>
        <v>Composição</v>
      </c>
      <c r="T28" s="27" t="str">
        <f t="shared" si="5"/>
        <v>Camada</v>
      </c>
      <c r="U28" s="27" t="str">
        <f t="shared" si="6"/>
        <v>Estruturante</v>
      </c>
      <c r="V28" s="77" t="s">
        <v>90</v>
      </c>
      <c r="W28" s="1" t="str">
        <f t="shared" si="7"/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585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Composição</v>
      </c>
      <c r="M29" s="26" t="str">
        <f t="shared" si="1"/>
        <v>Camada</v>
      </c>
      <c r="N29" s="26" t="str">
        <f t="shared" si="2"/>
        <v>Estruturante</v>
      </c>
      <c r="O29" s="21" t="str">
        <f t="shared" si="3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4"/>
        <v>Composição</v>
      </c>
      <c r="T29" s="27" t="str">
        <f t="shared" si="5"/>
        <v>Camada</v>
      </c>
      <c r="U29" s="27" t="str">
        <f t="shared" si="6"/>
        <v>Estruturante</v>
      </c>
      <c r="V29" s="77" t="s">
        <v>90</v>
      </c>
      <c r="W29" s="1" t="str">
        <f t="shared" si="7"/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585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Composição</v>
      </c>
      <c r="M30" s="26" t="str">
        <f t="shared" si="1"/>
        <v>Camada</v>
      </c>
      <c r="N30" s="26" t="str">
        <f t="shared" si="2"/>
        <v>Estruturante</v>
      </c>
      <c r="O30" s="21" t="str">
        <f t="shared" si="3"/>
        <v>Cobogô</v>
      </c>
      <c r="P30" s="21" t="s">
        <v>276</v>
      </c>
      <c r="Q30" s="21" t="s">
        <v>277</v>
      </c>
      <c r="R30" s="77" t="s">
        <v>9</v>
      </c>
      <c r="S30" s="27" t="str">
        <f t="shared" si="4"/>
        <v>Composição</v>
      </c>
      <c r="T30" s="27" t="str">
        <f t="shared" si="5"/>
        <v>Camada</v>
      </c>
      <c r="U30" s="27" t="str">
        <f t="shared" si="6"/>
        <v>Estruturante</v>
      </c>
      <c r="V30" s="77" t="s">
        <v>90</v>
      </c>
      <c r="W30" s="1" t="str">
        <f t="shared" si="7"/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585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Composição</v>
      </c>
      <c r="M31" s="26" t="str">
        <f t="shared" si="1"/>
        <v>Camada</v>
      </c>
      <c r="N31" s="26" t="str">
        <f t="shared" si="2"/>
        <v>Estruturante</v>
      </c>
      <c r="O31" s="21" t="str">
        <f t="shared" si="3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4"/>
        <v>Composição</v>
      </c>
      <c r="T31" s="27" t="str">
        <f t="shared" si="5"/>
        <v>Camada</v>
      </c>
      <c r="U31" s="27" t="str">
        <f t="shared" si="6"/>
        <v>Estruturante</v>
      </c>
      <c r="V31" s="77" t="s">
        <v>90</v>
      </c>
      <c r="W31" s="1" t="str">
        <f t="shared" si="7"/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750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Composição</v>
      </c>
      <c r="M32" s="26" t="str">
        <f t="shared" si="1"/>
        <v>Camada</v>
      </c>
      <c r="N32" s="26" t="str">
        <f t="shared" si="2"/>
        <v>Argamassa</v>
      </c>
      <c r="O32" s="21" t="str">
        <f t="shared" si="3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4"/>
        <v>Composição</v>
      </c>
      <c r="T32" s="27" t="str">
        <f t="shared" si="5"/>
        <v>Camada</v>
      </c>
      <c r="U32" s="27" t="str">
        <f t="shared" si="6"/>
        <v>Argamassa</v>
      </c>
      <c r="V32" s="77" t="s">
        <v>90</v>
      </c>
      <c r="W32" s="1" t="str">
        <f t="shared" si="7"/>
        <v>Key.Com.32</v>
      </c>
      <c r="X32" s="49" t="s">
        <v>637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749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Composição</v>
      </c>
      <c r="M33" s="26" t="str">
        <f t="shared" si="1"/>
        <v>Camada</v>
      </c>
      <c r="N33" s="26" t="str">
        <f t="shared" si="2"/>
        <v>Argamassa</v>
      </c>
      <c r="O33" s="21" t="str">
        <f t="shared" si="3"/>
        <v>De.Parede.Colante</v>
      </c>
      <c r="P33" s="39" t="s">
        <v>770</v>
      </c>
      <c r="Q33" s="38" t="s">
        <v>772</v>
      </c>
      <c r="R33" s="77" t="s">
        <v>9</v>
      </c>
      <c r="S33" s="27" t="str">
        <f t="shared" si="4"/>
        <v>Composição</v>
      </c>
      <c r="T33" s="27" t="str">
        <f t="shared" si="5"/>
        <v>Camada</v>
      </c>
      <c r="U33" s="27" t="str">
        <f t="shared" si="6"/>
        <v>Argamassa</v>
      </c>
      <c r="V33" s="77" t="s">
        <v>90</v>
      </c>
      <c r="W33" s="1" t="str">
        <f t="shared" si="7"/>
        <v>Key.Com.33</v>
      </c>
      <c r="X33" s="49" t="s">
        <v>637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751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</v>
      </c>
      <c r="N34" s="26" t="str">
        <f t="shared" ref="N34:N65" si="10">(SUBSTITUTE(SUBSTITUTE(CONCATENATE("",E34),"."," ")," De "," de "))</f>
        <v>Argamassa</v>
      </c>
      <c r="O34" s="21" t="str">
        <f t="shared" ref="O34:O65" si="11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</v>
      </c>
      <c r="U34" s="27" t="str">
        <f t="shared" ref="U34:U65" si="14">SUBSTITUTE(E34, ".", " ")</f>
        <v>Argamassa</v>
      </c>
      <c r="V34" s="77" t="s">
        <v>90</v>
      </c>
      <c r="W34" s="1" t="str">
        <f t="shared" si="7"/>
        <v>Key.Com.34</v>
      </c>
      <c r="X34" s="49" t="s">
        <v>645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8"/>
        <v>Composição</v>
      </c>
      <c r="M35" s="26" t="str">
        <f t="shared" si="9"/>
        <v>Camada</v>
      </c>
      <c r="N35" s="26" t="str">
        <f t="shared" si="10"/>
        <v>Argamassa</v>
      </c>
      <c r="O35" s="21" t="str">
        <f t="shared" si="11"/>
        <v>De.Parede.Baritada</v>
      </c>
      <c r="P35" s="27" t="s">
        <v>775</v>
      </c>
      <c r="Q35" s="27" t="s">
        <v>777</v>
      </c>
      <c r="R35" s="77" t="s">
        <v>9</v>
      </c>
      <c r="S35" s="27" t="str">
        <f t="shared" si="12"/>
        <v>Composição</v>
      </c>
      <c r="T35" s="27" t="str">
        <f t="shared" si="13"/>
        <v>Camada</v>
      </c>
      <c r="U35" s="27" t="str">
        <f t="shared" si="14"/>
        <v>Argamassa</v>
      </c>
      <c r="V35" s="77" t="s">
        <v>90</v>
      </c>
      <c r="W35" s="1" t="str">
        <f t="shared" si="7"/>
        <v>Key.Com.35</v>
      </c>
      <c r="X35" s="49" t="s">
        <v>645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8"/>
        <v>Composição</v>
      </c>
      <c r="M36" s="26" t="str">
        <f t="shared" si="9"/>
        <v>Camada</v>
      </c>
      <c r="N36" s="26" t="str">
        <f t="shared" si="10"/>
        <v>Argamassa</v>
      </c>
      <c r="O36" s="21" t="str">
        <f t="shared" si="11"/>
        <v>De.Piso.Colante</v>
      </c>
      <c r="P36" s="39" t="s">
        <v>771</v>
      </c>
      <c r="Q36" s="38" t="s">
        <v>773</v>
      </c>
      <c r="R36" s="77" t="s">
        <v>9</v>
      </c>
      <c r="S36" s="27" t="str">
        <f t="shared" si="12"/>
        <v>Composição</v>
      </c>
      <c r="T36" s="27" t="str">
        <f t="shared" si="13"/>
        <v>Camada</v>
      </c>
      <c r="U36" s="27" t="str">
        <f t="shared" si="14"/>
        <v>Argamassa</v>
      </c>
      <c r="V36" s="77" t="s">
        <v>90</v>
      </c>
      <c r="W36" s="1" t="str">
        <f t="shared" si="7"/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746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8"/>
        <v>Composição</v>
      </c>
      <c r="M37" s="26" t="str">
        <f t="shared" si="9"/>
        <v>Camada</v>
      </c>
      <c r="N37" s="26" t="str">
        <f t="shared" si="10"/>
        <v>Argamassa</v>
      </c>
      <c r="O37" s="21" t="str">
        <f t="shared" si="11"/>
        <v>De.Piso.Polimérica</v>
      </c>
      <c r="P37" s="27" t="s">
        <v>100</v>
      </c>
      <c r="Q37" s="27" t="s">
        <v>774</v>
      </c>
      <c r="R37" s="77" t="s">
        <v>9</v>
      </c>
      <c r="S37" s="27" t="str">
        <f t="shared" si="12"/>
        <v>Composição</v>
      </c>
      <c r="T37" s="27" t="str">
        <f t="shared" si="13"/>
        <v>Camada</v>
      </c>
      <c r="U37" s="27" t="str">
        <f t="shared" si="14"/>
        <v>Argamassa</v>
      </c>
      <c r="V37" s="77" t="s">
        <v>90</v>
      </c>
      <c r="W37" s="1" t="str">
        <f t="shared" si="7"/>
        <v>Key.Com.37</v>
      </c>
      <c r="X37" s="49" t="s">
        <v>646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8"/>
        <v>Composição</v>
      </c>
      <c r="M38" s="26" t="str">
        <f t="shared" si="9"/>
        <v>Camada</v>
      </c>
      <c r="N38" s="26" t="str">
        <f t="shared" si="10"/>
        <v>Argamassa</v>
      </c>
      <c r="O38" s="21" t="str">
        <f t="shared" si="11"/>
        <v>De.Piso.Baritada</v>
      </c>
      <c r="P38" s="27" t="s">
        <v>776</v>
      </c>
      <c r="Q38" s="27" t="s">
        <v>778</v>
      </c>
      <c r="R38" s="77" t="s">
        <v>9</v>
      </c>
      <c r="S38" s="27" t="str">
        <f t="shared" si="12"/>
        <v>Composição</v>
      </c>
      <c r="T38" s="27" t="str">
        <f t="shared" si="13"/>
        <v>Camada</v>
      </c>
      <c r="U38" s="27" t="str">
        <f t="shared" si="14"/>
        <v>Argamassa</v>
      </c>
      <c r="V38" s="77" t="s">
        <v>90</v>
      </c>
      <c r="W38" s="1" t="str">
        <f t="shared" si="7"/>
        <v>Key.Com.38</v>
      </c>
      <c r="X38" s="49" t="s">
        <v>646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8"/>
        <v>Composição</v>
      </c>
      <c r="M39" s="26" t="str">
        <f t="shared" si="9"/>
        <v>Camada</v>
      </c>
      <c r="N39" s="26" t="str">
        <f t="shared" si="10"/>
        <v>Argamassa</v>
      </c>
      <c r="O39" s="21" t="str">
        <f t="shared" si="11"/>
        <v>Chapisco</v>
      </c>
      <c r="P39" s="39" t="s">
        <v>790</v>
      </c>
      <c r="Q39" s="38" t="s">
        <v>791</v>
      </c>
      <c r="R39" s="77" t="s">
        <v>9</v>
      </c>
      <c r="S39" s="27" t="str">
        <f t="shared" si="12"/>
        <v>Composição</v>
      </c>
      <c r="T39" s="27" t="str">
        <f t="shared" si="13"/>
        <v>Camada</v>
      </c>
      <c r="U39" s="27" t="str">
        <f t="shared" si="14"/>
        <v>Argamassa</v>
      </c>
      <c r="V39" s="77" t="s">
        <v>90</v>
      </c>
      <c r="W39" s="1" t="str">
        <f t="shared" si="7"/>
        <v>Key.Com.39</v>
      </c>
      <c r="X39" s="49" t="s">
        <v>637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8"/>
        <v>Composição</v>
      </c>
      <c r="M40" s="26" t="str">
        <f t="shared" si="9"/>
        <v>Camada</v>
      </c>
      <c r="N40" s="26" t="str">
        <f t="shared" si="10"/>
        <v>Argamassa</v>
      </c>
      <c r="O40" s="21" t="str">
        <f t="shared" si="11"/>
        <v>Emboço</v>
      </c>
      <c r="P40" s="39" t="s">
        <v>792</v>
      </c>
      <c r="Q40" s="38" t="s">
        <v>787</v>
      </c>
      <c r="R40" s="77" t="s">
        <v>9</v>
      </c>
      <c r="S40" s="27" t="str">
        <f t="shared" si="12"/>
        <v>Composição</v>
      </c>
      <c r="T40" s="27" t="str">
        <f t="shared" si="13"/>
        <v>Camada</v>
      </c>
      <c r="U40" s="27" t="str">
        <f t="shared" si="14"/>
        <v>Argamassa</v>
      </c>
      <c r="V40" s="77" t="s">
        <v>90</v>
      </c>
      <c r="W40" s="1" t="str">
        <f t="shared" si="7"/>
        <v>Key.Com.40</v>
      </c>
      <c r="X40" s="49" t="s">
        <v>637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8"/>
        <v>Composição</v>
      </c>
      <c r="M41" s="26" t="str">
        <f t="shared" si="9"/>
        <v>Camada</v>
      </c>
      <c r="N41" s="26" t="str">
        <f t="shared" si="10"/>
        <v>Argamassa</v>
      </c>
      <c r="O41" s="21" t="str">
        <f t="shared" si="11"/>
        <v>Reboco</v>
      </c>
      <c r="P41" s="39" t="s">
        <v>793</v>
      </c>
      <c r="Q41" s="38" t="s">
        <v>788</v>
      </c>
      <c r="R41" s="77" t="s">
        <v>9</v>
      </c>
      <c r="S41" s="27" t="str">
        <f t="shared" si="12"/>
        <v>Composição</v>
      </c>
      <c r="T41" s="27" t="str">
        <f t="shared" si="13"/>
        <v>Camada</v>
      </c>
      <c r="U41" s="27" t="str">
        <f t="shared" si="14"/>
        <v>Argamassa</v>
      </c>
      <c r="V41" s="77" t="s">
        <v>90</v>
      </c>
      <c r="W41" s="1" t="str">
        <f t="shared" si="7"/>
        <v>Key.Com.41</v>
      </c>
      <c r="X41" s="49" t="s">
        <v>637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8"/>
        <v>Composição</v>
      </c>
      <c r="M42" s="26" t="str">
        <f t="shared" si="9"/>
        <v>Camada</v>
      </c>
      <c r="N42" s="26" t="str">
        <f t="shared" si="10"/>
        <v>Argamassa</v>
      </c>
      <c r="O42" s="21" t="str">
        <f t="shared" si="11"/>
        <v>Niveladora</v>
      </c>
      <c r="P42" s="39" t="s">
        <v>145</v>
      </c>
      <c r="Q42" s="39" t="s">
        <v>789</v>
      </c>
      <c r="R42" s="77" t="s">
        <v>9</v>
      </c>
      <c r="S42" s="27" t="str">
        <f t="shared" si="12"/>
        <v>Composição</v>
      </c>
      <c r="T42" s="27" t="str">
        <f t="shared" si="13"/>
        <v>Camada</v>
      </c>
      <c r="U42" s="27" t="str">
        <f t="shared" si="14"/>
        <v>Argamassa</v>
      </c>
      <c r="V42" s="77" t="s">
        <v>90</v>
      </c>
      <c r="W42" s="1" t="str">
        <f t="shared" si="7"/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8"/>
        <v>Composição</v>
      </c>
      <c r="M43" s="26" t="str">
        <f t="shared" si="9"/>
        <v>Camada</v>
      </c>
      <c r="N43" s="26" t="str">
        <f t="shared" si="10"/>
        <v>Argamassa</v>
      </c>
      <c r="O43" s="21" t="str">
        <f t="shared" si="11"/>
        <v>Graute</v>
      </c>
      <c r="P43" s="27" t="s">
        <v>99</v>
      </c>
      <c r="Q43" s="27" t="s">
        <v>101</v>
      </c>
      <c r="R43" s="77" t="s">
        <v>9</v>
      </c>
      <c r="S43" s="27" t="str">
        <f t="shared" si="12"/>
        <v>Composição</v>
      </c>
      <c r="T43" s="27" t="str">
        <f t="shared" si="13"/>
        <v>Camada</v>
      </c>
      <c r="U43" s="27" t="str">
        <f t="shared" si="14"/>
        <v>Argamassa</v>
      </c>
      <c r="V43" s="77" t="s">
        <v>90</v>
      </c>
      <c r="W43" s="1" t="str">
        <f t="shared" si="7"/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821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8"/>
        <v>Composição</v>
      </c>
      <c r="M44" s="26" t="str">
        <f t="shared" si="9"/>
        <v>Camada</v>
      </c>
      <c r="N44" s="26" t="str">
        <f t="shared" si="10"/>
        <v>Cola</v>
      </c>
      <c r="O44" s="21" t="str">
        <f t="shared" si="11"/>
        <v>Para.Madeiras</v>
      </c>
      <c r="P44" s="39" t="s">
        <v>794</v>
      </c>
      <c r="Q44" s="39" t="s">
        <v>795</v>
      </c>
      <c r="R44" s="77" t="s">
        <v>9</v>
      </c>
      <c r="S44" s="27" t="str">
        <f t="shared" si="12"/>
        <v>Composição</v>
      </c>
      <c r="T44" s="27" t="str">
        <f t="shared" si="13"/>
        <v>Camada</v>
      </c>
      <c r="U44" s="27" t="str">
        <f t="shared" si="14"/>
        <v>Cola</v>
      </c>
      <c r="V44" s="77" t="s">
        <v>90</v>
      </c>
      <c r="W44" s="1" t="str">
        <f t="shared" si="7"/>
        <v>Key.Com.44</v>
      </c>
      <c r="X44" s="49" t="s">
        <v>1003</v>
      </c>
      <c r="Y44" s="49" t="s">
        <v>999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8"/>
        <v>Composição</v>
      </c>
      <c r="M45" s="26" t="str">
        <f t="shared" si="9"/>
        <v>Camada</v>
      </c>
      <c r="N45" s="26" t="str">
        <f t="shared" si="10"/>
        <v>Cola</v>
      </c>
      <c r="O45" s="21" t="str">
        <f t="shared" si="11"/>
        <v>Para.Metais</v>
      </c>
      <c r="P45" s="39" t="s">
        <v>577</v>
      </c>
      <c r="Q45" s="39" t="s">
        <v>581</v>
      </c>
      <c r="R45" s="77" t="s">
        <v>9</v>
      </c>
      <c r="S45" s="27" t="str">
        <f t="shared" si="12"/>
        <v>Composição</v>
      </c>
      <c r="T45" s="27" t="str">
        <f t="shared" si="13"/>
        <v>Camada</v>
      </c>
      <c r="U45" s="27" t="str">
        <f t="shared" si="14"/>
        <v>Cola</v>
      </c>
      <c r="V45" s="77" t="s">
        <v>90</v>
      </c>
      <c r="W45" s="1" t="str">
        <f t="shared" si="7"/>
        <v>Key.Com.45</v>
      </c>
      <c r="X45" s="49" t="s">
        <v>1003</v>
      </c>
      <c r="Y45" s="49" t="s">
        <v>999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8"/>
        <v>Composição</v>
      </c>
      <c r="M46" s="26" t="str">
        <f t="shared" si="9"/>
        <v>Camada</v>
      </c>
      <c r="N46" s="26" t="str">
        <f t="shared" si="10"/>
        <v>Cola</v>
      </c>
      <c r="O46" s="21" t="str">
        <f t="shared" si="11"/>
        <v>Para.Texteis</v>
      </c>
      <c r="P46" s="39" t="s">
        <v>578</v>
      </c>
      <c r="Q46" s="39" t="s">
        <v>582</v>
      </c>
      <c r="R46" s="77" t="s">
        <v>9</v>
      </c>
      <c r="S46" s="27" t="str">
        <f t="shared" si="12"/>
        <v>Composição</v>
      </c>
      <c r="T46" s="27" t="str">
        <f t="shared" si="13"/>
        <v>Camada</v>
      </c>
      <c r="U46" s="27" t="str">
        <f t="shared" si="14"/>
        <v>Cola</v>
      </c>
      <c r="V46" s="77" t="s">
        <v>90</v>
      </c>
      <c r="W46" s="1" t="str">
        <f t="shared" si="7"/>
        <v>Key.Com.46</v>
      </c>
      <c r="X46" s="49" t="s">
        <v>1003</v>
      </c>
      <c r="Y46" s="49" t="s">
        <v>999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8"/>
        <v>Composição</v>
      </c>
      <c r="M47" s="26" t="str">
        <f t="shared" si="9"/>
        <v>Camada</v>
      </c>
      <c r="N47" s="26" t="str">
        <f t="shared" si="10"/>
        <v>Cola</v>
      </c>
      <c r="O47" s="21" t="str">
        <f t="shared" si="11"/>
        <v>Para.Espumas</v>
      </c>
      <c r="P47" s="39" t="s">
        <v>579</v>
      </c>
      <c r="Q47" s="39" t="s">
        <v>583</v>
      </c>
      <c r="R47" s="77" t="s">
        <v>9</v>
      </c>
      <c r="S47" s="27" t="str">
        <f t="shared" si="12"/>
        <v>Composição</v>
      </c>
      <c r="T47" s="27" t="str">
        <f t="shared" si="13"/>
        <v>Camada</v>
      </c>
      <c r="U47" s="27" t="str">
        <f t="shared" si="14"/>
        <v>Cola</v>
      </c>
      <c r="V47" s="77" t="s">
        <v>90</v>
      </c>
      <c r="W47" s="1" t="str">
        <f t="shared" si="7"/>
        <v>Key.Com.47</v>
      </c>
      <c r="X47" s="49" t="s">
        <v>1003</v>
      </c>
      <c r="Y47" s="49" t="s">
        <v>999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8"/>
        <v>Composição</v>
      </c>
      <c r="M48" s="26" t="str">
        <f t="shared" si="9"/>
        <v>Camada</v>
      </c>
      <c r="N48" s="26" t="str">
        <f t="shared" si="10"/>
        <v>Cola</v>
      </c>
      <c r="O48" s="21" t="str">
        <f t="shared" si="11"/>
        <v>Para.Louças</v>
      </c>
      <c r="P48" s="39" t="s">
        <v>580</v>
      </c>
      <c r="Q48" s="39" t="s">
        <v>584</v>
      </c>
      <c r="R48" s="77" t="s">
        <v>9</v>
      </c>
      <c r="S48" s="27" t="str">
        <f t="shared" si="12"/>
        <v>Composição</v>
      </c>
      <c r="T48" s="27" t="str">
        <f t="shared" si="13"/>
        <v>Camada</v>
      </c>
      <c r="U48" s="27" t="str">
        <f t="shared" si="14"/>
        <v>Cola</v>
      </c>
      <c r="V48" s="77" t="s">
        <v>90</v>
      </c>
      <c r="W48" s="1" t="str">
        <f t="shared" si="7"/>
        <v>Key.Com.48</v>
      </c>
      <c r="X48" s="49" t="s">
        <v>1003</v>
      </c>
      <c r="Y48" s="49" t="s">
        <v>999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677</v>
      </c>
      <c r="F49" s="2" t="s">
        <v>680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8"/>
        <v>Composição</v>
      </c>
      <c r="M49" s="26" t="str">
        <f t="shared" si="9"/>
        <v>Camada</v>
      </c>
      <c r="N49" s="26" t="str">
        <f t="shared" si="10"/>
        <v>Cavidade</v>
      </c>
      <c r="O49" s="21" t="str">
        <f t="shared" si="11"/>
        <v>Ar.Térmica</v>
      </c>
      <c r="P49" s="21" t="s">
        <v>681</v>
      </c>
      <c r="Q49" s="21" t="s">
        <v>682</v>
      </c>
      <c r="R49" s="77" t="s">
        <v>9</v>
      </c>
      <c r="S49" s="27" t="str">
        <f t="shared" si="12"/>
        <v>Composição</v>
      </c>
      <c r="T49" s="27" t="str">
        <f t="shared" si="13"/>
        <v>Camada</v>
      </c>
      <c r="U49" s="27" t="str">
        <f t="shared" si="14"/>
        <v>Cavidade</v>
      </c>
      <c r="V49" s="77" t="s">
        <v>90</v>
      </c>
      <c r="W49" s="1" t="str">
        <f t="shared" si="7"/>
        <v>Key.Com.49</v>
      </c>
      <c r="X49" s="49" t="s">
        <v>645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677</v>
      </c>
      <c r="F50" s="2" t="s">
        <v>679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8"/>
        <v>Composição</v>
      </c>
      <c r="M50" s="26" t="str">
        <f t="shared" si="9"/>
        <v>Camada</v>
      </c>
      <c r="N50" s="26" t="str">
        <f t="shared" si="10"/>
        <v>Cavidade</v>
      </c>
      <c r="O50" s="21" t="str">
        <f t="shared" si="11"/>
        <v>Ar.Acústica</v>
      </c>
      <c r="P50" s="21" t="s">
        <v>678</v>
      </c>
      <c r="Q50" s="21" t="s">
        <v>683</v>
      </c>
      <c r="R50" s="77" t="s">
        <v>9</v>
      </c>
      <c r="S50" s="27" t="str">
        <f t="shared" si="12"/>
        <v>Composição</v>
      </c>
      <c r="T50" s="27" t="str">
        <f t="shared" si="13"/>
        <v>Camada</v>
      </c>
      <c r="U50" s="27" t="str">
        <f t="shared" si="14"/>
        <v>Cavidade</v>
      </c>
      <c r="V50" s="77" t="s">
        <v>90</v>
      </c>
      <c r="W50" s="1" t="str">
        <f t="shared" si="7"/>
        <v>Key.Com.50</v>
      </c>
      <c r="X50" s="49" t="s">
        <v>645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657</v>
      </c>
      <c r="F51" s="2" t="s">
        <v>660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8"/>
        <v>Composição</v>
      </c>
      <c r="M51" s="26" t="str">
        <f t="shared" si="9"/>
        <v>Camada</v>
      </c>
      <c r="N51" s="26" t="str">
        <f t="shared" si="10"/>
        <v>Manta</v>
      </c>
      <c r="O51" s="21" t="str">
        <f t="shared" si="11"/>
        <v>Piso.Manta.Acústica</v>
      </c>
      <c r="P51" s="21" t="s">
        <v>662</v>
      </c>
      <c r="Q51" s="38" t="s">
        <v>665</v>
      </c>
      <c r="R51" s="77" t="s">
        <v>9</v>
      </c>
      <c r="S51" s="27" t="str">
        <f t="shared" si="12"/>
        <v>Composição</v>
      </c>
      <c r="T51" s="27" t="str">
        <f t="shared" si="13"/>
        <v>Camada</v>
      </c>
      <c r="U51" s="27" t="str">
        <f t="shared" si="14"/>
        <v>Manta</v>
      </c>
      <c r="V51" s="77" t="s">
        <v>90</v>
      </c>
      <c r="W51" s="1" t="str">
        <f t="shared" si="7"/>
        <v>Key.Com.51</v>
      </c>
      <c r="X51" s="49" t="s">
        <v>658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657</v>
      </c>
      <c r="F52" s="2" t="s">
        <v>661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8"/>
        <v>Composição</v>
      </c>
      <c r="M52" s="26" t="str">
        <f t="shared" si="9"/>
        <v>Camada</v>
      </c>
      <c r="N52" s="26" t="str">
        <f t="shared" si="10"/>
        <v>Manta</v>
      </c>
      <c r="O52" s="21" t="str">
        <f t="shared" si="11"/>
        <v>Piso.Manta.Hidrófuga</v>
      </c>
      <c r="P52" s="21" t="s">
        <v>663</v>
      </c>
      <c r="Q52" s="38" t="s">
        <v>666</v>
      </c>
      <c r="R52" s="77" t="s">
        <v>9</v>
      </c>
      <c r="S52" s="27" t="str">
        <f t="shared" si="12"/>
        <v>Composição</v>
      </c>
      <c r="T52" s="27" t="str">
        <f t="shared" si="13"/>
        <v>Camada</v>
      </c>
      <c r="U52" s="27" t="str">
        <f t="shared" si="14"/>
        <v>Manta</v>
      </c>
      <c r="V52" s="77" t="s">
        <v>90</v>
      </c>
      <c r="W52" s="1" t="str">
        <f t="shared" si="7"/>
        <v>Key.Com.52</v>
      </c>
      <c r="X52" s="49" t="s">
        <v>658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657</v>
      </c>
      <c r="F53" s="2" t="s">
        <v>659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8"/>
        <v>Composição</v>
      </c>
      <c r="M53" s="26" t="str">
        <f t="shared" si="9"/>
        <v>Camada</v>
      </c>
      <c r="N53" s="26" t="str">
        <f t="shared" si="10"/>
        <v>Manta</v>
      </c>
      <c r="O53" s="21" t="str">
        <f t="shared" si="11"/>
        <v>Piso.Manta.Térmica</v>
      </c>
      <c r="P53" s="21" t="s">
        <v>664</v>
      </c>
      <c r="Q53" s="38" t="s">
        <v>667</v>
      </c>
      <c r="R53" s="77" t="s">
        <v>9</v>
      </c>
      <c r="S53" s="27" t="str">
        <f t="shared" si="12"/>
        <v>Composição</v>
      </c>
      <c r="T53" s="27" t="str">
        <f t="shared" si="13"/>
        <v>Camada</v>
      </c>
      <c r="U53" s="27" t="str">
        <f t="shared" si="14"/>
        <v>Manta</v>
      </c>
      <c r="V53" s="77" t="s">
        <v>90</v>
      </c>
      <c r="W53" s="1" t="str">
        <f t="shared" si="7"/>
        <v>Key.Com.53</v>
      </c>
      <c r="X53" s="49" t="s">
        <v>658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604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8"/>
        <v>Composição</v>
      </c>
      <c r="M54" s="26" t="str">
        <f t="shared" si="9"/>
        <v>Camada</v>
      </c>
      <c r="N54" s="26" t="str">
        <f t="shared" si="10"/>
        <v>Acessível</v>
      </c>
      <c r="O54" s="21" t="str">
        <f t="shared" si="11"/>
        <v>Piso.Tátil.Alerta</v>
      </c>
      <c r="P54" s="21" t="s">
        <v>655</v>
      </c>
      <c r="Q54" s="38" t="s">
        <v>668</v>
      </c>
      <c r="R54" s="77" t="s">
        <v>9</v>
      </c>
      <c r="S54" s="27" t="str">
        <f t="shared" si="12"/>
        <v>Composição</v>
      </c>
      <c r="T54" s="27" t="str">
        <f t="shared" si="13"/>
        <v>Camada</v>
      </c>
      <c r="U54" s="27" t="str">
        <f t="shared" si="14"/>
        <v>Acessível</v>
      </c>
      <c r="V54" s="77" t="s">
        <v>90</v>
      </c>
      <c r="W54" s="1" t="str">
        <f t="shared" si="7"/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8"/>
        <v>Composição</v>
      </c>
      <c r="M55" s="26" t="str">
        <f t="shared" si="9"/>
        <v>Camada</v>
      </c>
      <c r="N55" s="26" t="str">
        <f t="shared" si="10"/>
        <v>Acessível</v>
      </c>
      <c r="O55" s="21" t="str">
        <f t="shared" si="11"/>
        <v>Piso.Tátil.Direcional</v>
      </c>
      <c r="P55" s="21" t="s">
        <v>656</v>
      </c>
      <c r="Q55" s="38" t="s">
        <v>669</v>
      </c>
      <c r="R55" s="77" t="s">
        <v>9</v>
      </c>
      <c r="S55" s="27" t="str">
        <f t="shared" si="12"/>
        <v>Composição</v>
      </c>
      <c r="T55" s="27" t="str">
        <f t="shared" si="13"/>
        <v>Camada</v>
      </c>
      <c r="U55" s="27" t="str">
        <f t="shared" si="14"/>
        <v>Acessível</v>
      </c>
      <c r="V55" s="77" t="s">
        <v>90</v>
      </c>
      <c r="W55" s="1" t="str">
        <f t="shared" si="7"/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603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8"/>
        <v>Composição</v>
      </c>
      <c r="M56" s="26" t="str">
        <f t="shared" si="9"/>
        <v>Camada</v>
      </c>
      <c r="N56" s="26" t="str">
        <f t="shared" si="10"/>
        <v>Resistente</v>
      </c>
      <c r="O56" s="21" t="str">
        <f t="shared" si="11"/>
        <v>Piso.Asfaltado</v>
      </c>
      <c r="P56" s="21" t="s">
        <v>654</v>
      </c>
      <c r="Q56" s="38" t="s">
        <v>670</v>
      </c>
      <c r="R56" s="77" t="s">
        <v>9</v>
      </c>
      <c r="S56" s="27" t="str">
        <f t="shared" si="12"/>
        <v>Composição</v>
      </c>
      <c r="T56" s="27" t="str">
        <f t="shared" si="13"/>
        <v>Camada</v>
      </c>
      <c r="U56" s="27" t="str">
        <f t="shared" si="14"/>
        <v>Resistente</v>
      </c>
      <c r="V56" s="77" t="s">
        <v>90</v>
      </c>
      <c r="W56" s="1" t="str">
        <f t="shared" si="7"/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602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8"/>
        <v>Composição</v>
      </c>
      <c r="M57" s="26" t="str">
        <f t="shared" si="9"/>
        <v>Camada</v>
      </c>
      <c r="N57" s="26" t="str">
        <f t="shared" si="10"/>
        <v>Resistente</v>
      </c>
      <c r="O57" s="21" t="str">
        <f t="shared" si="11"/>
        <v>Piso.Concretado</v>
      </c>
      <c r="P57" s="21" t="s">
        <v>653</v>
      </c>
      <c r="Q57" s="38" t="s">
        <v>671</v>
      </c>
      <c r="R57" s="77" t="s">
        <v>9</v>
      </c>
      <c r="S57" s="27" t="str">
        <f t="shared" si="12"/>
        <v>Composição</v>
      </c>
      <c r="T57" s="27" t="str">
        <f t="shared" si="13"/>
        <v>Camada</v>
      </c>
      <c r="U57" s="27" t="str">
        <f t="shared" si="14"/>
        <v>Resistente</v>
      </c>
      <c r="V57" s="77" t="s">
        <v>90</v>
      </c>
      <c r="W57" s="1" t="str">
        <f t="shared" si="7"/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609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8"/>
        <v>Composição</v>
      </c>
      <c r="M58" s="26" t="str">
        <f t="shared" si="9"/>
        <v>Camada</v>
      </c>
      <c r="N58" s="26" t="str">
        <f t="shared" si="10"/>
        <v>Resistente</v>
      </c>
      <c r="O58" s="21" t="str">
        <f t="shared" si="11"/>
        <v>Piso.Automotivo</v>
      </c>
      <c r="P58" s="21" t="s">
        <v>652</v>
      </c>
      <c r="Q58" s="38" t="s">
        <v>626</v>
      </c>
      <c r="R58" s="77" t="s">
        <v>9</v>
      </c>
      <c r="S58" s="27" t="str">
        <f t="shared" si="12"/>
        <v>Composição</v>
      </c>
      <c r="T58" s="27" t="str">
        <f t="shared" si="13"/>
        <v>Camada</v>
      </c>
      <c r="U58" s="27" t="str">
        <f t="shared" si="14"/>
        <v>Resistente</v>
      </c>
      <c r="V58" s="77" t="s">
        <v>90</v>
      </c>
      <c r="W58" s="1" t="str">
        <f t="shared" si="7"/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601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8"/>
        <v>Composição</v>
      </c>
      <c r="M59" s="26" t="str">
        <f t="shared" si="9"/>
        <v>Camada</v>
      </c>
      <c r="N59" s="26" t="str">
        <f t="shared" si="10"/>
        <v>Resistente</v>
      </c>
      <c r="O59" s="21" t="str">
        <f t="shared" si="11"/>
        <v>Piso.Bloquete.Carro</v>
      </c>
      <c r="P59" s="21" t="s">
        <v>651</v>
      </c>
      <c r="Q59" s="38" t="s">
        <v>672</v>
      </c>
      <c r="R59" s="77" t="s">
        <v>9</v>
      </c>
      <c r="S59" s="27" t="str">
        <f t="shared" si="12"/>
        <v>Composição</v>
      </c>
      <c r="T59" s="27" t="str">
        <f t="shared" si="13"/>
        <v>Camada</v>
      </c>
      <c r="U59" s="27" t="str">
        <f t="shared" si="14"/>
        <v>Resistente</v>
      </c>
      <c r="V59" s="77" t="s">
        <v>90</v>
      </c>
      <c r="W59" s="1" t="str">
        <f t="shared" si="7"/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606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8"/>
        <v>Composição</v>
      </c>
      <c r="M60" s="26" t="str">
        <f t="shared" si="9"/>
        <v>Camada</v>
      </c>
      <c r="N60" s="26" t="str">
        <f t="shared" si="10"/>
        <v>Drenante</v>
      </c>
      <c r="O60" s="21" t="str">
        <f t="shared" si="11"/>
        <v>Piso.Intertravado</v>
      </c>
      <c r="P60" s="21" t="s">
        <v>625</v>
      </c>
      <c r="Q60" s="38" t="s">
        <v>627</v>
      </c>
      <c r="R60" s="77" t="s">
        <v>9</v>
      </c>
      <c r="S60" s="27" t="str">
        <f t="shared" si="12"/>
        <v>Composição</v>
      </c>
      <c r="T60" s="27" t="str">
        <f t="shared" si="13"/>
        <v>Camada</v>
      </c>
      <c r="U60" s="27" t="str">
        <f t="shared" si="14"/>
        <v>Drenante</v>
      </c>
      <c r="V60" s="77" t="s">
        <v>90</v>
      </c>
      <c r="W60" s="1" t="str">
        <f t="shared" si="7"/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8"/>
        <v>Composição</v>
      </c>
      <c r="M61" s="26" t="str">
        <f t="shared" si="9"/>
        <v>Camada</v>
      </c>
      <c r="N61" s="26" t="str">
        <f t="shared" si="10"/>
        <v>Drenante</v>
      </c>
      <c r="O61" s="21" t="str">
        <f t="shared" si="11"/>
        <v>Piso.Fulget</v>
      </c>
      <c r="P61" s="21" t="s">
        <v>650</v>
      </c>
      <c r="Q61" s="38" t="s">
        <v>673</v>
      </c>
      <c r="R61" s="77" t="s">
        <v>9</v>
      </c>
      <c r="S61" s="27" t="str">
        <f t="shared" si="12"/>
        <v>Composição</v>
      </c>
      <c r="T61" s="27" t="str">
        <f t="shared" si="13"/>
        <v>Camada</v>
      </c>
      <c r="U61" s="27" t="str">
        <f t="shared" si="14"/>
        <v>Drenante</v>
      </c>
      <c r="V61" s="77" t="s">
        <v>90</v>
      </c>
      <c r="W61" s="1" t="str">
        <f t="shared" si="7"/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608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8"/>
        <v>Composição</v>
      </c>
      <c r="M62" s="26" t="str">
        <f t="shared" si="9"/>
        <v>Camada</v>
      </c>
      <c r="N62" s="26" t="str">
        <f t="shared" si="10"/>
        <v>Drenante</v>
      </c>
      <c r="O62" s="21" t="str">
        <f t="shared" si="11"/>
        <v>Piso.Bloquete.Grama</v>
      </c>
      <c r="P62" s="21" t="s">
        <v>649</v>
      </c>
      <c r="Q62" s="38" t="s">
        <v>674</v>
      </c>
      <c r="R62" s="77" t="s">
        <v>9</v>
      </c>
      <c r="S62" s="27" t="str">
        <f t="shared" si="12"/>
        <v>Composição</v>
      </c>
      <c r="T62" s="27" t="str">
        <f t="shared" si="13"/>
        <v>Camada</v>
      </c>
      <c r="U62" s="27" t="str">
        <f t="shared" si="14"/>
        <v>Drenante</v>
      </c>
      <c r="V62" s="77" t="s">
        <v>90</v>
      </c>
      <c r="W62" s="1" t="str">
        <f t="shared" si="7"/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610</v>
      </c>
      <c r="F63" s="2" t="s">
        <v>639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8"/>
        <v>Composição</v>
      </c>
      <c r="M63" s="26" t="str">
        <f t="shared" si="9"/>
        <v>Camada</v>
      </c>
      <c r="N63" s="26" t="str">
        <f t="shared" si="10"/>
        <v>Paginada</v>
      </c>
      <c r="O63" s="21" t="str">
        <f t="shared" si="11"/>
        <v>Piso.Cerâmico</v>
      </c>
      <c r="P63" s="21" t="s">
        <v>647</v>
      </c>
      <c r="Q63" s="38" t="s">
        <v>675</v>
      </c>
      <c r="R63" s="77" t="s">
        <v>9</v>
      </c>
      <c r="S63" s="27" t="str">
        <f t="shared" si="12"/>
        <v>Composição</v>
      </c>
      <c r="T63" s="27" t="str">
        <f t="shared" si="13"/>
        <v>Camada</v>
      </c>
      <c r="U63" s="27" t="str">
        <f t="shared" si="14"/>
        <v>Paginada</v>
      </c>
      <c r="V63" s="77" t="s">
        <v>90</v>
      </c>
      <c r="W63" s="1" t="str">
        <f t="shared" si="7"/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610</v>
      </c>
      <c r="F64" s="2" t="s">
        <v>638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8"/>
        <v>Composição</v>
      </c>
      <c r="M64" s="26" t="str">
        <f t="shared" si="9"/>
        <v>Camada</v>
      </c>
      <c r="N64" s="26" t="str">
        <f t="shared" si="10"/>
        <v>Paginada</v>
      </c>
      <c r="O64" s="21" t="str">
        <f t="shared" si="11"/>
        <v>Piso.Porcelanato</v>
      </c>
      <c r="P64" s="21" t="s">
        <v>648</v>
      </c>
      <c r="Q64" s="38" t="s">
        <v>676</v>
      </c>
      <c r="R64" s="77" t="s">
        <v>9</v>
      </c>
      <c r="S64" s="27" t="str">
        <f t="shared" si="12"/>
        <v>Composição</v>
      </c>
      <c r="T64" s="27" t="str">
        <f t="shared" si="13"/>
        <v>Camada</v>
      </c>
      <c r="U64" s="27" t="str">
        <f t="shared" si="14"/>
        <v>Paginada</v>
      </c>
      <c r="V64" s="77" t="s">
        <v>90</v>
      </c>
      <c r="W64" s="1" t="str">
        <f t="shared" si="7"/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610</v>
      </c>
      <c r="F65" s="2" t="s">
        <v>596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8"/>
        <v>Composição</v>
      </c>
      <c r="M65" s="26" t="str">
        <f t="shared" si="9"/>
        <v>Camada</v>
      </c>
      <c r="N65" s="26" t="str">
        <f t="shared" si="10"/>
        <v>Paginada</v>
      </c>
      <c r="O65" s="21" t="str">
        <f t="shared" si="11"/>
        <v>Piso.Taco</v>
      </c>
      <c r="P65" s="21" t="s">
        <v>616</v>
      </c>
      <c r="Q65" s="38" t="s">
        <v>628</v>
      </c>
      <c r="R65" s="77" t="s">
        <v>9</v>
      </c>
      <c r="S65" s="27" t="str">
        <f t="shared" si="12"/>
        <v>Composição</v>
      </c>
      <c r="T65" s="27" t="str">
        <f t="shared" si="13"/>
        <v>Camada</v>
      </c>
      <c r="U65" s="27" t="str">
        <f t="shared" si="14"/>
        <v>Paginada</v>
      </c>
      <c r="V65" s="77" t="s">
        <v>90</v>
      </c>
      <c r="W65" s="1" t="str">
        <f t="shared" si="7"/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610</v>
      </c>
      <c r="F66" s="2" t="s">
        <v>597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ref="L66:L97" si="15">CONCATENATE("", C66)</f>
        <v>Composição</v>
      </c>
      <c r="M66" s="26" t="str">
        <f t="shared" ref="M66:M97" si="16">CONCATENATE("", D66)</f>
        <v>Camada</v>
      </c>
      <c r="N66" s="26" t="str">
        <f t="shared" ref="N66:N97" si="17">(SUBSTITUTE(SUBSTITUTE(CONCATENATE("",E66),"."," ")," De "," de "))</f>
        <v>Paginada</v>
      </c>
      <c r="O66" s="21" t="str">
        <f t="shared" ref="O66:O97" si="18">F66</f>
        <v>Piso.Vinílico</v>
      </c>
      <c r="P66" s="21" t="s">
        <v>617</v>
      </c>
      <c r="Q66" s="38" t="s">
        <v>629</v>
      </c>
      <c r="R66" s="77" t="s">
        <v>9</v>
      </c>
      <c r="S66" s="27" t="str">
        <f t="shared" ref="S66:S97" si="19">SUBSTITUTE(C66, ".", " ")</f>
        <v>Composição</v>
      </c>
      <c r="T66" s="27" t="str">
        <f t="shared" ref="T66:T97" si="20">SUBSTITUTE(D66, ".", " ")</f>
        <v>Camada</v>
      </c>
      <c r="U66" s="27" t="str">
        <f t="shared" ref="U66:U97" si="21">SUBSTITUTE(E66, ".", " ")</f>
        <v>Paginada</v>
      </c>
      <c r="V66" s="77" t="s">
        <v>90</v>
      </c>
      <c r="W66" s="1" t="str">
        <f t="shared" ref="W66:W129" si="22"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610</v>
      </c>
      <c r="F67" s="2" t="s">
        <v>640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15"/>
        <v>Composição</v>
      </c>
      <c r="M67" s="26" t="str">
        <f t="shared" si="16"/>
        <v>Camada</v>
      </c>
      <c r="N67" s="26" t="str">
        <f t="shared" si="17"/>
        <v>Paginada</v>
      </c>
      <c r="O67" s="21" t="str">
        <f t="shared" si="18"/>
        <v>Piso.Pedra.Natural</v>
      </c>
      <c r="P67" s="21" t="s">
        <v>618</v>
      </c>
      <c r="Q67" s="38" t="s">
        <v>630</v>
      </c>
      <c r="R67" s="77" t="s">
        <v>9</v>
      </c>
      <c r="S67" s="27" t="str">
        <f t="shared" si="19"/>
        <v>Composição</v>
      </c>
      <c r="T67" s="27" t="str">
        <f t="shared" si="20"/>
        <v>Camada</v>
      </c>
      <c r="U67" s="27" t="str">
        <f t="shared" si="21"/>
        <v>Paginada</v>
      </c>
      <c r="V67" s="77" t="s">
        <v>90</v>
      </c>
      <c r="W67" s="1" t="str">
        <f t="shared" si="22"/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610</v>
      </c>
      <c r="F68" s="2" t="s">
        <v>641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15"/>
        <v>Composição</v>
      </c>
      <c r="M68" s="26" t="str">
        <f t="shared" si="16"/>
        <v>Camada</v>
      </c>
      <c r="N68" s="26" t="str">
        <f t="shared" si="17"/>
        <v>Paginada</v>
      </c>
      <c r="O68" s="21" t="str">
        <f t="shared" si="18"/>
        <v>Piso.Pedra.Sintética</v>
      </c>
      <c r="P68" s="21" t="s">
        <v>619</v>
      </c>
      <c r="Q68" s="38" t="s">
        <v>631</v>
      </c>
      <c r="R68" s="77" t="s">
        <v>9</v>
      </c>
      <c r="S68" s="27" t="str">
        <f t="shared" si="19"/>
        <v>Composição</v>
      </c>
      <c r="T68" s="27" t="str">
        <f t="shared" si="20"/>
        <v>Camada</v>
      </c>
      <c r="U68" s="27" t="str">
        <f t="shared" si="21"/>
        <v>Paginada</v>
      </c>
      <c r="V68" s="77" t="s">
        <v>90</v>
      </c>
      <c r="W68" s="1" t="str">
        <f t="shared" si="22"/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610</v>
      </c>
      <c r="F69" s="2" t="s">
        <v>598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15"/>
        <v>Composição</v>
      </c>
      <c r="M69" s="26" t="str">
        <f t="shared" si="16"/>
        <v>Camada</v>
      </c>
      <c r="N69" s="26" t="str">
        <f t="shared" si="17"/>
        <v>Paginada</v>
      </c>
      <c r="O69" s="21" t="str">
        <f t="shared" si="18"/>
        <v>Piso.Elevado</v>
      </c>
      <c r="P69" s="21" t="s">
        <v>620</v>
      </c>
      <c r="Q69" s="38" t="s">
        <v>632</v>
      </c>
      <c r="R69" s="77" t="s">
        <v>9</v>
      </c>
      <c r="S69" s="27" t="str">
        <f t="shared" si="19"/>
        <v>Composição</v>
      </c>
      <c r="T69" s="27" t="str">
        <f t="shared" si="20"/>
        <v>Camada</v>
      </c>
      <c r="U69" s="27" t="str">
        <f t="shared" si="21"/>
        <v>Paginada</v>
      </c>
      <c r="V69" s="77" t="s">
        <v>90</v>
      </c>
      <c r="W69" s="1" t="str">
        <f t="shared" si="22"/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610</v>
      </c>
      <c r="F70" s="2" t="s">
        <v>714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15"/>
        <v>Composição</v>
      </c>
      <c r="M70" s="26" t="str">
        <f t="shared" si="16"/>
        <v>Camada</v>
      </c>
      <c r="N70" s="26" t="str">
        <f t="shared" si="17"/>
        <v>Paginada</v>
      </c>
      <c r="O70" s="21" t="str">
        <f t="shared" si="18"/>
        <v>Piso.Vidro</v>
      </c>
      <c r="P70" s="21" t="s">
        <v>621</v>
      </c>
      <c r="Q70" s="38" t="s">
        <v>633</v>
      </c>
      <c r="R70" s="77" t="s">
        <v>9</v>
      </c>
      <c r="S70" s="27" t="str">
        <f t="shared" si="19"/>
        <v>Composição</v>
      </c>
      <c r="T70" s="27" t="str">
        <f t="shared" si="20"/>
        <v>Camada</v>
      </c>
      <c r="U70" s="27" t="str">
        <f t="shared" si="21"/>
        <v>Paginada</v>
      </c>
      <c r="V70" s="77" t="s">
        <v>90</v>
      </c>
      <c r="W70" s="1" t="str">
        <f t="shared" si="22"/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610</v>
      </c>
      <c r="F71" s="2" t="s">
        <v>711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15"/>
        <v>Composição</v>
      </c>
      <c r="M71" s="26" t="str">
        <f t="shared" si="16"/>
        <v>Camada</v>
      </c>
      <c r="N71" s="26" t="str">
        <f t="shared" si="17"/>
        <v>Paginada</v>
      </c>
      <c r="O71" s="21" t="str">
        <f t="shared" si="18"/>
        <v>Piso.Gradil</v>
      </c>
      <c r="P71" s="21" t="s">
        <v>713</v>
      </c>
      <c r="Q71" s="38" t="s">
        <v>712</v>
      </c>
      <c r="R71" s="77" t="s">
        <v>9</v>
      </c>
      <c r="S71" s="27" t="str">
        <f t="shared" si="19"/>
        <v>Composição</v>
      </c>
      <c r="T71" s="27" t="str">
        <f t="shared" si="20"/>
        <v>Camada</v>
      </c>
      <c r="U71" s="27" t="str">
        <f t="shared" si="21"/>
        <v>Paginada</v>
      </c>
      <c r="V71" s="77" t="s">
        <v>90</v>
      </c>
      <c r="W71" s="1" t="str">
        <f t="shared" si="22"/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610</v>
      </c>
      <c r="F72" s="2" t="s">
        <v>643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15"/>
        <v>Composição</v>
      </c>
      <c r="M72" s="26" t="str">
        <f t="shared" si="16"/>
        <v>Camada</v>
      </c>
      <c r="N72" s="26" t="str">
        <f t="shared" si="17"/>
        <v>Paginada</v>
      </c>
      <c r="O72" s="21" t="str">
        <f t="shared" si="18"/>
        <v>Parede.Cerâmica</v>
      </c>
      <c r="P72" s="21" t="s">
        <v>700</v>
      </c>
      <c r="Q72" s="38" t="s">
        <v>701</v>
      </c>
      <c r="R72" s="77" t="s">
        <v>9</v>
      </c>
      <c r="S72" s="27" t="str">
        <f t="shared" si="19"/>
        <v>Composição</v>
      </c>
      <c r="T72" s="27" t="str">
        <f t="shared" si="20"/>
        <v>Camada</v>
      </c>
      <c r="U72" s="27" t="str">
        <f t="shared" si="21"/>
        <v>Paginada</v>
      </c>
      <c r="V72" s="77" t="s">
        <v>90</v>
      </c>
      <c r="W72" s="1" t="str">
        <f t="shared" si="22"/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610</v>
      </c>
      <c r="F73" s="2" t="s">
        <v>642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15"/>
        <v>Composição</v>
      </c>
      <c r="M73" s="26" t="str">
        <f t="shared" si="16"/>
        <v>Camada</v>
      </c>
      <c r="N73" s="26" t="str">
        <f t="shared" si="17"/>
        <v>Paginada</v>
      </c>
      <c r="O73" s="21" t="str">
        <f t="shared" si="18"/>
        <v>Parede.Porcelanato</v>
      </c>
      <c r="P73" s="21" t="s">
        <v>699</v>
      </c>
      <c r="Q73" s="38" t="s">
        <v>702</v>
      </c>
      <c r="R73" s="77" t="s">
        <v>9</v>
      </c>
      <c r="S73" s="27" t="str">
        <f t="shared" si="19"/>
        <v>Composição</v>
      </c>
      <c r="T73" s="27" t="str">
        <f t="shared" si="20"/>
        <v>Camada</v>
      </c>
      <c r="U73" s="27" t="str">
        <f t="shared" si="21"/>
        <v>Paginada</v>
      </c>
      <c r="V73" s="77" t="s">
        <v>90</v>
      </c>
      <c r="W73" s="1" t="str">
        <f t="shared" si="22"/>
        <v>Key.Com.73</v>
      </c>
      <c r="X73" s="49" t="s">
        <v>644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610</v>
      </c>
      <c r="F74" s="25" t="s">
        <v>692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15"/>
        <v>Composição</v>
      </c>
      <c r="M74" s="26" t="str">
        <f t="shared" si="16"/>
        <v>Camada</v>
      </c>
      <c r="N74" s="26" t="str">
        <f t="shared" si="17"/>
        <v>Paginada</v>
      </c>
      <c r="O74" s="21" t="str">
        <f t="shared" si="18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19"/>
        <v>Composição</v>
      </c>
      <c r="T74" s="27" t="str">
        <f t="shared" si="20"/>
        <v>Camada</v>
      </c>
      <c r="U74" s="27" t="str">
        <f t="shared" si="21"/>
        <v>Paginada</v>
      </c>
      <c r="V74" s="77" t="s">
        <v>90</v>
      </c>
      <c r="W74" s="1" t="str">
        <f t="shared" si="22"/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610</v>
      </c>
      <c r="F75" s="25" t="s">
        <v>698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15"/>
        <v>Composição</v>
      </c>
      <c r="M75" s="26" t="str">
        <f t="shared" si="16"/>
        <v>Camada</v>
      </c>
      <c r="N75" s="26" t="str">
        <f t="shared" si="17"/>
        <v>Paginada</v>
      </c>
      <c r="O75" s="21" t="str">
        <f t="shared" si="18"/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si="19"/>
        <v>Composição</v>
      </c>
      <c r="T75" s="27" t="str">
        <f t="shared" si="20"/>
        <v>Camada</v>
      </c>
      <c r="U75" s="27" t="str">
        <f t="shared" si="21"/>
        <v>Paginada</v>
      </c>
      <c r="V75" s="77" t="s">
        <v>90</v>
      </c>
      <c r="W75" s="1" t="str">
        <f t="shared" si="22"/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610</v>
      </c>
      <c r="F76" s="25" t="s">
        <v>693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15"/>
        <v>Composição</v>
      </c>
      <c r="M76" s="26" t="str">
        <f t="shared" si="16"/>
        <v>Camada</v>
      </c>
      <c r="N76" s="26" t="str">
        <f t="shared" si="17"/>
        <v>Paginada</v>
      </c>
      <c r="O76" s="21" t="str">
        <f t="shared" si="18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19"/>
        <v>Composição</v>
      </c>
      <c r="T76" s="27" t="str">
        <f t="shared" si="20"/>
        <v>Camada</v>
      </c>
      <c r="U76" s="27" t="str">
        <f t="shared" si="21"/>
        <v>Paginada</v>
      </c>
      <c r="V76" s="77" t="s">
        <v>90</v>
      </c>
      <c r="W76" s="1" t="str">
        <f t="shared" si="22"/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610</v>
      </c>
      <c r="F77" s="25" t="s">
        <v>694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15"/>
        <v>Composição</v>
      </c>
      <c r="M77" s="26" t="str">
        <f t="shared" si="16"/>
        <v>Camada</v>
      </c>
      <c r="N77" s="26" t="str">
        <f t="shared" si="17"/>
        <v>Paginada</v>
      </c>
      <c r="O77" s="21" t="str">
        <f t="shared" si="18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19"/>
        <v>Composição</v>
      </c>
      <c r="T77" s="27" t="str">
        <f t="shared" si="20"/>
        <v>Camada</v>
      </c>
      <c r="U77" s="27" t="str">
        <f t="shared" si="21"/>
        <v>Paginada</v>
      </c>
      <c r="V77" s="77" t="s">
        <v>90</v>
      </c>
      <c r="W77" s="1" t="str">
        <f t="shared" si="22"/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610</v>
      </c>
      <c r="F78" s="25" t="s">
        <v>695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15"/>
        <v>Composição</v>
      </c>
      <c r="M78" s="26" t="str">
        <f t="shared" si="16"/>
        <v>Camada</v>
      </c>
      <c r="N78" s="26" t="str">
        <f t="shared" si="17"/>
        <v>Paginada</v>
      </c>
      <c r="O78" s="21" t="str">
        <f t="shared" si="18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19"/>
        <v>Composição</v>
      </c>
      <c r="T78" s="27" t="str">
        <f t="shared" si="20"/>
        <v>Camada</v>
      </c>
      <c r="U78" s="27" t="str">
        <f t="shared" si="21"/>
        <v>Paginada</v>
      </c>
      <c r="V78" s="77" t="s">
        <v>90</v>
      </c>
      <c r="W78" s="1" t="str">
        <f t="shared" si="22"/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610</v>
      </c>
      <c r="F79" s="2" t="s">
        <v>696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15"/>
        <v>Composição</v>
      </c>
      <c r="M79" s="26" t="str">
        <f t="shared" si="16"/>
        <v>Camada</v>
      </c>
      <c r="N79" s="26" t="str">
        <f t="shared" si="17"/>
        <v>Paginada</v>
      </c>
      <c r="O79" s="21" t="str">
        <f t="shared" si="18"/>
        <v>Parede.Alucobond</v>
      </c>
      <c r="P79" s="39" t="s">
        <v>564</v>
      </c>
      <c r="Q79" s="38" t="s">
        <v>565</v>
      </c>
      <c r="R79" s="77" t="s">
        <v>9</v>
      </c>
      <c r="S79" s="27" t="str">
        <f t="shared" si="19"/>
        <v>Composição</v>
      </c>
      <c r="T79" s="27" t="str">
        <f t="shared" si="20"/>
        <v>Camada</v>
      </c>
      <c r="U79" s="27" t="str">
        <f t="shared" si="21"/>
        <v>Paginada</v>
      </c>
      <c r="V79" s="77" t="s">
        <v>90</v>
      </c>
      <c r="W79" s="1" t="str">
        <f t="shared" si="22"/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610</v>
      </c>
      <c r="F80" s="25" t="s">
        <v>697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15"/>
        <v>Composição</v>
      </c>
      <c r="M80" s="26" t="str">
        <f t="shared" si="16"/>
        <v>Camada</v>
      </c>
      <c r="N80" s="26" t="str">
        <f t="shared" si="17"/>
        <v>Paginada</v>
      </c>
      <c r="O80" s="21" t="str">
        <f t="shared" si="18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19"/>
        <v>Composição</v>
      </c>
      <c r="T80" s="27" t="str">
        <f t="shared" si="20"/>
        <v>Camada</v>
      </c>
      <c r="U80" s="27" t="str">
        <f t="shared" si="21"/>
        <v>Paginada</v>
      </c>
      <c r="V80" s="77" t="s">
        <v>90</v>
      </c>
      <c r="W80" s="1" t="str">
        <f t="shared" si="22"/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611</v>
      </c>
      <c r="F81" s="2" t="s">
        <v>615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15"/>
        <v>Composição</v>
      </c>
      <c r="M81" s="26" t="str">
        <f t="shared" si="16"/>
        <v>Camada</v>
      </c>
      <c r="N81" s="26" t="str">
        <f t="shared" si="17"/>
        <v>Contínua</v>
      </c>
      <c r="O81" s="21" t="str">
        <f t="shared" si="18"/>
        <v>Piso.Carpete</v>
      </c>
      <c r="P81" s="21" t="s">
        <v>622</v>
      </c>
      <c r="Q81" s="38" t="s">
        <v>634</v>
      </c>
      <c r="R81" s="77" t="s">
        <v>9</v>
      </c>
      <c r="S81" s="27" t="str">
        <f t="shared" si="19"/>
        <v>Composição</v>
      </c>
      <c r="T81" s="27" t="str">
        <f t="shared" si="20"/>
        <v>Camada</v>
      </c>
      <c r="U81" s="27" t="str">
        <f t="shared" si="21"/>
        <v>Contínua</v>
      </c>
      <c r="V81" s="77" t="s">
        <v>90</v>
      </c>
      <c r="W81" s="1" t="str">
        <f t="shared" si="22"/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611</v>
      </c>
      <c r="F82" s="2" t="s">
        <v>599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15"/>
        <v>Composição</v>
      </c>
      <c r="M82" s="26" t="str">
        <f t="shared" si="16"/>
        <v>Camada</v>
      </c>
      <c r="N82" s="26" t="str">
        <f t="shared" si="17"/>
        <v>Contínua</v>
      </c>
      <c r="O82" s="21" t="str">
        <f t="shared" si="18"/>
        <v>Piso.Cimentado</v>
      </c>
      <c r="P82" s="21" t="s">
        <v>623</v>
      </c>
      <c r="Q82" s="38" t="s">
        <v>635</v>
      </c>
      <c r="R82" s="77" t="s">
        <v>9</v>
      </c>
      <c r="S82" s="27" t="str">
        <f t="shared" si="19"/>
        <v>Composição</v>
      </c>
      <c r="T82" s="27" t="str">
        <f t="shared" si="20"/>
        <v>Camada</v>
      </c>
      <c r="U82" s="27" t="str">
        <f t="shared" si="21"/>
        <v>Contínua</v>
      </c>
      <c r="V82" s="77" t="s">
        <v>90</v>
      </c>
      <c r="W82" s="1" t="str">
        <f t="shared" si="22"/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611</v>
      </c>
      <c r="F83" s="2" t="s">
        <v>600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5"/>
        <v>Composição</v>
      </c>
      <c r="M83" s="26" t="str">
        <f t="shared" si="16"/>
        <v>Camada</v>
      </c>
      <c r="N83" s="26" t="str">
        <f t="shared" si="17"/>
        <v>Contínua</v>
      </c>
      <c r="O83" s="21" t="str">
        <f t="shared" si="18"/>
        <v>Piso.Gramado</v>
      </c>
      <c r="P83" s="21" t="s">
        <v>624</v>
      </c>
      <c r="Q83" s="38" t="s">
        <v>636</v>
      </c>
      <c r="R83" s="77" t="s">
        <v>9</v>
      </c>
      <c r="S83" s="27" t="str">
        <f t="shared" si="19"/>
        <v>Composição</v>
      </c>
      <c r="T83" s="27" t="str">
        <f t="shared" si="20"/>
        <v>Camada</v>
      </c>
      <c r="U83" s="27" t="str">
        <f t="shared" si="21"/>
        <v>Contínua</v>
      </c>
      <c r="V83" s="77" t="s">
        <v>90</v>
      </c>
      <c r="W83" s="1" t="str">
        <f t="shared" si="22"/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611</v>
      </c>
      <c r="F84" s="25" t="s">
        <v>586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15"/>
        <v>Composição</v>
      </c>
      <c r="M84" s="26" t="str">
        <f t="shared" si="16"/>
        <v>Camada</v>
      </c>
      <c r="N84" s="26" t="str">
        <f t="shared" si="17"/>
        <v>Contínua</v>
      </c>
      <c r="O84" s="21" t="str">
        <f t="shared" si="18"/>
        <v>Pintura.Primer</v>
      </c>
      <c r="P84" s="39" t="s">
        <v>294</v>
      </c>
      <c r="Q84" s="38" t="s">
        <v>295</v>
      </c>
      <c r="R84" s="77" t="s">
        <v>9</v>
      </c>
      <c r="S84" s="27" t="str">
        <f t="shared" si="19"/>
        <v>Composição</v>
      </c>
      <c r="T84" s="27" t="str">
        <f t="shared" si="20"/>
        <v>Camada</v>
      </c>
      <c r="U84" s="27" t="str">
        <f t="shared" si="21"/>
        <v>Contínua</v>
      </c>
      <c r="V84" s="77" t="s">
        <v>90</v>
      </c>
      <c r="W84" s="1" t="str">
        <f t="shared" si="22"/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611</v>
      </c>
      <c r="F85" s="25" t="s">
        <v>960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5"/>
        <v>Composição</v>
      </c>
      <c r="M85" s="26" t="str">
        <f t="shared" si="16"/>
        <v>Camada</v>
      </c>
      <c r="N85" s="26" t="str">
        <f t="shared" si="17"/>
        <v>Contínua</v>
      </c>
      <c r="O85" s="21" t="str">
        <f t="shared" si="18"/>
        <v>Pintura.Proteção</v>
      </c>
      <c r="P85" s="39" t="s">
        <v>961</v>
      </c>
      <c r="Q85" s="38" t="s">
        <v>962</v>
      </c>
      <c r="R85" s="77" t="s">
        <v>9</v>
      </c>
      <c r="S85" s="27" t="str">
        <f t="shared" si="19"/>
        <v>Composição</v>
      </c>
      <c r="T85" s="27" t="str">
        <f t="shared" si="20"/>
        <v>Camada</v>
      </c>
      <c r="U85" s="27" t="str">
        <f t="shared" si="21"/>
        <v>Contínua</v>
      </c>
      <c r="V85" s="77" t="s">
        <v>90</v>
      </c>
      <c r="W85" s="1" t="str">
        <f t="shared" si="22"/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611</v>
      </c>
      <c r="F86" s="25" t="s">
        <v>587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5"/>
        <v>Composição</v>
      </c>
      <c r="M86" s="26" t="str">
        <f t="shared" si="16"/>
        <v>Camada</v>
      </c>
      <c r="N86" s="26" t="str">
        <f t="shared" si="17"/>
        <v>Contínua</v>
      </c>
      <c r="O86" s="21" t="str">
        <f t="shared" si="18"/>
        <v>Pintura.Demão.1</v>
      </c>
      <c r="P86" s="39" t="s">
        <v>590</v>
      </c>
      <c r="Q86" s="38" t="s">
        <v>593</v>
      </c>
      <c r="R86" s="77" t="s">
        <v>9</v>
      </c>
      <c r="S86" s="27" t="str">
        <f t="shared" si="19"/>
        <v>Composição</v>
      </c>
      <c r="T86" s="27" t="str">
        <f t="shared" si="20"/>
        <v>Camada</v>
      </c>
      <c r="U86" s="27" t="str">
        <f t="shared" si="21"/>
        <v>Contínua</v>
      </c>
      <c r="V86" s="77" t="s">
        <v>90</v>
      </c>
      <c r="W86" s="1" t="str">
        <f t="shared" si="22"/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611</v>
      </c>
      <c r="F87" s="25" t="s">
        <v>588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5"/>
        <v>Composição</v>
      </c>
      <c r="M87" s="26" t="str">
        <f t="shared" si="16"/>
        <v>Camada</v>
      </c>
      <c r="N87" s="26" t="str">
        <f t="shared" si="17"/>
        <v>Contínua</v>
      </c>
      <c r="O87" s="21" t="str">
        <f t="shared" si="18"/>
        <v>Pintura.Demão.2</v>
      </c>
      <c r="P87" s="39" t="s">
        <v>591</v>
      </c>
      <c r="Q87" s="38" t="s">
        <v>594</v>
      </c>
      <c r="R87" s="77" t="s">
        <v>9</v>
      </c>
      <c r="S87" s="27" t="str">
        <f t="shared" si="19"/>
        <v>Composição</v>
      </c>
      <c r="T87" s="27" t="str">
        <f t="shared" si="20"/>
        <v>Camada</v>
      </c>
      <c r="U87" s="27" t="str">
        <f t="shared" si="21"/>
        <v>Contínua</v>
      </c>
      <c r="V87" s="77" t="s">
        <v>90</v>
      </c>
      <c r="W87" s="1" t="str">
        <f t="shared" si="22"/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611</v>
      </c>
      <c r="F88" s="25" t="s">
        <v>589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5"/>
        <v>Composição</v>
      </c>
      <c r="M88" s="26" t="str">
        <f t="shared" si="16"/>
        <v>Camada</v>
      </c>
      <c r="N88" s="26" t="str">
        <f t="shared" si="17"/>
        <v>Contínua</v>
      </c>
      <c r="O88" s="21" t="str">
        <f t="shared" si="18"/>
        <v>Pintura.Demão.Final</v>
      </c>
      <c r="P88" s="39" t="s">
        <v>592</v>
      </c>
      <c r="Q88" s="38" t="s">
        <v>595</v>
      </c>
      <c r="R88" s="77" t="s">
        <v>9</v>
      </c>
      <c r="S88" s="27" t="str">
        <f t="shared" si="19"/>
        <v>Composição</v>
      </c>
      <c r="T88" s="27" t="str">
        <f t="shared" si="20"/>
        <v>Camada</v>
      </c>
      <c r="U88" s="27" t="str">
        <f t="shared" si="21"/>
        <v>Contínua</v>
      </c>
      <c r="V88" s="77" t="s">
        <v>90</v>
      </c>
      <c r="W88" s="1" t="str">
        <f t="shared" si="22"/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612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15"/>
        <v>Composição</v>
      </c>
      <c r="M89" s="26" t="str">
        <f t="shared" si="16"/>
        <v>Camada</v>
      </c>
      <c r="N89" s="26" t="str">
        <f t="shared" si="17"/>
        <v>Lisa</v>
      </c>
      <c r="O89" s="21" t="str">
        <f t="shared" si="18"/>
        <v>Gesso</v>
      </c>
      <c r="P89" s="39" t="s">
        <v>174</v>
      </c>
      <c r="Q89" s="38" t="s">
        <v>756</v>
      </c>
      <c r="R89" s="77" t="s">
        <v>9</v>
      </c>
      <c r="S89" s="27" t="str">
        <f t="shared" si="19"/>
        <v>Composição</v>
      </c>
      <c r="T89" s="27" t="str">
        <f t="shared" si="20"/>
        <v>Camada</v>
      </c>
      <c r="U89" s="27" t="str">
        <f t="shared" si="21"/>
        <v>Lisa</v>
      </c>
      <c r="V89" s="77" t="s">
        <v>90</v>
      </c>
      <c r="W89" s="1" t="str">
        <f t="shared" si="22"/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612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5"/>
        <v>Composição</v>
      </c>
      <c r="M90" s="26" t="str">
        <f t="shared" si="16"/>
        <v>Camada</v>
      </c>
      <c r="N90" s="26" t="str">
        <f t="shared" si="17"/>
        <v>Lisa</v>
      </c>
      <c r="O90" s="21" t="str">
        <f t="shared" si="18"/>
        <v>Gesso.Emplacado</v>
      </c>
      <c r="P90" s="39" t="s">
        <v>177</v>
      </c>
      <c r="Q90" s="38" t="s">
        <v>755</v>
      </c>
      <c r="R90" s="77" t="s">
        <v>9</v>
      </c>
      <c r="S90" s="27" t="str">
        <f t="shared" si="19"/>
        <v>Composição</v>
      </c>
      <c r="T90" s="27" t="str">
        <f t="shared" si="20"/>
        <v>Camada</v>
      </c>
      <c r="U90" s="27" t="str">
        <f t="shared" si="21"/>
        <v>Lisa</v>
      </c>
      <c r="V90" s="77" t="s">
        <v>90</v>
      </c>
      <c r="W90" s="1" t="str">
        <f t="shared" si="22"/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613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5"/>
        <v>Composição</v>
      </c>
      <c r="M91" s="26" t="str">
        <f t="shared" si="16"/>
        <v>Camada</v>
      </c>
      <c r="N91" s="26" t="str">
        <f t="shared" si="17"/>
        <v>Modulada</v>
      </c>
      <c r="O91" s="21" t="str">
        <f t="shared" si="18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19"/>
        <v>Composição</v>
      </c>
      <c r="T91" s="27" t="str">
        <f t="shared" si="20"/>
        <v>Camada</v>
      </c>
      <c r="U91" s="27" t="str">
        <f t="shared" si="21"/>
        <v>Modulada</v>
      </c>
      <c r="V91" s="77" t="s">
        <v>90</v>
      </c>
      <c r="W91" s="1" t="str">
        <f t="shared" si="22"/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613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5"/>
        <v>Composição</v>
      </c>
      <c r="M92" s="26" t="str">
        <f t="shared" si="16"/>
        <v>Camada</v>
      </c>
      <c r="N92" s="26" t="str">
        <f t="shared" si="17"/>
        <v>Modulada</v>
      </c>
      <c r="O92" s="21" t="str">
        <f t="shared" si="18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19"/>
        <v>Composição</v>
      </c>
      <c r="T92" s="27" t="str">
        <f t="shared" si="20"/>
        <v>Camada</v>
      </c>
      <c r="U92" s="27" t="str">
        <f t="shared" si="21"/>
        <v>Modulada</v>
      </c>
      <c r="V92" s="77" t="s">
        <v>90</v>
      </c>
      <c r="W92" s="1" t="str">
        <f t="shared" si="22"/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614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5"/>
        <v>Composição</v>
      </c>
      <c r="M93" s="26" t="str">
        <f t="shared" si="16"/>
        <v>Camada</v>
      </c>
      <c r="N93" s="26" t="str">
        <f t="shared" si="17"/>
        <v>Acústica</v>
      </c>
      <c r="O93" s="21" t="str">
        <f t="shared" si="18"/>
        <v>Placa.Espuma</v>
      </c>
      <c r="P93" s="39" t="s">
        <v>185</v>
      </c>
      <c r="Q93" s="38" t="s">
        <v>760</v>
      </c>
      <c r="R93" s="77" t="s">
        <v>9</v>
      </c>
      <c r="S93" s="27" t="str">
        <f t="shared" si="19"/>
        <v>Composição</v>
      </c>
      <c r="T93" s="27" t="str">
        <f t="shared" si="20"/>
        <v>Camada</v>
      </c>
      <c r="U93" s="27" t="str">
        <f t="shared" si="21"/>
        <v>Acústica</v>
      </c>
      <c r="V93" s="77" t="s">
        <v>90</v>
      </c>
      <c r="W93" s="1" t="str">
        <f t="shared" si="22"/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614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5"/>
        <v>Composição</v>
      </c>
      <c r="M94" s="26" t="str">
        <f t="shared" si="16"/>
        <v>Camada</v>
      </c>
      <c r="N94" s="26" t="str">
        <f t="shared" si="17"/>
        <v>Acústica</v>
      </c>
      <c r="O94" s="21" t="str">
        <f t="shared" si="18"/>
        <v>Placa.3D</v>
      </c>
      <c r="P94" s="39" t="s">
        <v>187</v>
      </c>
      <c r="Q94" s="38" t="s">
        <v>761</v>
      </c>
      <c r="R94" s="77" t="s">
        <v>9</v>
      </c>
      <c r="S94" s="27" t="str">
        <f t="shared" si="19"/>
        <v>Composição</v>
      </c>
      <c r="T94" s="27" t="str">
        <f t="shared" si="20"/>
        <v>Camada</v>
      </c>
      <c r="U94" s="27" t="str">
        <f t="shared" si="21"/>
        <v>Acústica</v>
      </c>
      <c r="V94" s="77" t="s">
        <v>90</v>
      </c>
      <c r="W94" s="1" t="str">
        <f t="shared" si="22"/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614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5"/>
        <v>Composição</v>
      </c>
      <c r="M95" s="26" t="str">
        <f t="shared" si="16"/>
        <v>Camada</v>
      </c>
      <c r="N95" s="26" t="str">
        <f t="shared" si="17"/>
        <v>Acústica</v>
      </c>
      <c r="O95" s="21" t="str">
        <f t="shared" si="18"/>
        <v>Placa.Shell</v>
      </c>
      <c r="P95" s="39" t="s">
        <v>189</v>
      </c>
      <c r="Q95" s="38" t="s">
        <v>762</v>
      </c>
      <c r="R95" s="77" t="s">
        <v>9</v>
      </c>
      <c r="S95" s="27" t="str">
        <f t="shared" si="19"/>
        <v>Composição</v>
      </c>
      <c r="T95" s="27" t="str">
        <f t="shared" si="20"/>
        <v>Camada</v>
      </c>
      <c r="U95" s="27" t="str">
        <f t="shared" si="21"/>
        <v>Acústica</v>
      </c>
      <c r="V95" s="77" t="s">
        <v>90</v>
      </c>
      <c r="W95" s="1" t="str">
        <f t="shared" si="22"/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614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5"/>
        <v>Composição</v>
      </c>
      <c r="M96" s="26" t="str">
        <f t="shared" si="16"/>
        <v>Camada</v>
      </c>
      <c r="N96" s="26" t="str">
        <f t="shared" si="17"/>
        <v>Acústica</v>
      </c>
      <c r="O96" s="21" t="str">
        <f t="shared" si="18"/>
        <v>Baffle.Cilíndrico</v>
      </c>
      <c r="P96" s="39" t="s">
        <v>757</v>
      </c>
      <c r="Q96" s="38" t="s">
        <v>763</v>
      </c>
      <c r="R96" s="77" t="s">
        <v>9</v>
      </c>
      <c r="S96" s="27" t="str">
        <f t="shared" si="19"/>
        <v>Composição</v>
      </c>
      <c r="T96" s="27" t="str">
        <f t="shared" si="20"/>
        <v>Camada</v>
      </c>
      <c r="U96" s="27" t="str">
        <f t="shared" si="21"/>
        <v>Acústica</v>
      </c>
      <c r="V96" s="77" t="s">
        <v>90</v>
      </c>
      <c r="W96" s="1" t="str">
        <f t="shared" si="22"/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614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5"/>
        <v>Composição</v>
      </c>
      <c r="M97" s="26" t="str">
        <f t="shared" si="16"/>
        <v>Camada</v>
      </c>
      <c r="N97" s="26" t="str">
        <f t="shared" si="17"/>
        <v>Acústica</v>
      </c>
      <c r="O97" s="21" t="str">
        <f t="shared" si="18"/>
        <v>Baffle.Linear</v>
      </c>
      <c r="P97" s="39" t="s">
        <v>758</v>
      </c>
      <c r="Q97" s="38" t="s">
        <v>764</v>
      </c>
      <c r="R97" s="77" t="s">
        <v>9</v>
      </c>
      <c r="S97" s="27" t="str">
        <f t="shared" si="19"/>
        <v>Composição</v>
      </c>
      <c r="T97" s="27" t="str">
        <f t="shared" si="20"/>
        <v>Camada</v>
      </c>
      <c r="U97" s="27" t="str">
        <f t="shared" si="21"/>
        <v>Acústica</v>
      </c>
      <c r="V97" s="77" t="s">
        <v>90</v>
      </c>
      <c r="W97" s="1" t="str">
        <f t="shared" si="22"/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614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:L105" si="23">CONCATENATE("", C98)</f>
        <v>Composição</v>
      </c>
      <c r="M98" s="26" t="str">
        <f t="shared" ref="M98:M105" si="24">CONCATENATE("", D98)</f>
        <v>Camada</v>
      </c>
      <c r="N98" s="26" t="str">
        <f t="shared" ref="N98:N105" si="25">(SUBSTITUTE(SUBSTITUTE(CONCATENATE("",E98),"."," ")," De "," de "))</f>
        <v>Acústica</v>
      </c>
      <c r="O98" s="21" t="str">
        <f t="shared" ref="O98:O105" si="26">F98</f>
        <v>Nuvem.Quadrada</v>
      </c>
      <c r="P98" s="39" t="s">
        <v>766</v>
      </c>
      <c r="Q98" s="38" t="s">
        <v>769</v>
      </c>
      <c r="R98" s="77" t="s">
        <v>9</v>
      </c>
      <c r="S98" s="27" t="str">
        <f t="shared" ref="S98:S105" si="27">SUBSTITUTE(C98, ".", " ")</f>
        <v>Composição</v>
      </c>
      <c r="T98" s="27" t="str">
        <f t="shared" ref="T98:T105" si="28">SUBSTITUTE(D98, ".", " ")</f>
        <v>Camada</v>
      </c>
      <c r="U98" s="27" t="str">
        <f t="shared" ref="U98:U105" si="29">SUBSTITUTE(E98, ".", " ")</f>
        <v>Acústica</v>
      </c>
      <c r="V98" s="77" t="s">
        <v>90</v>
      </c>
      <c r="W98" s="1" t="str">
        <f t="shared" si="22"/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614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23"/>
        <v>Composição</v>
      </c>
      <c r="M99" s="26" t="str">
        <f t="shared" si="24"/>
        <v>Camada</v>
      </c>
      <c r="N99" s="26" t="str">
        <f t="shared" si="25"/>
        <v>Acústica</v>
      </c>
      <c r="O99" s="21" t="str">
        <f t="shared" si="26"/>
        <v>Nuvem.Circular</v>
      </c>
      <c r="P99" s="39" t="s">
        <v>767</v>
      </c>
      <c r="Q99" s="38" t="s">
        <v>768</v>
      </c>
      <c r="R99" s="77" t="s">
        <v>9</v>
      </c>
      <c r="S99" s="27" t="str">
        <f t="shared" si="27"/>
        <v>Composição</v>
      </c>
      <c r="T99" s="27" t="str">
        <f t="shared" si="28"/>
        <v>Camada</v>
      </c>
      <c r="U99" s="27" t="str">
        <f t="shared" si="29"/>
        <v>Acústica</v>
      </c>
      <c r="V99" s="77" t="s">
        <v>90</v>
      </c>
      <c r="W99" s="1" t="str">
        <f t="shared" si="22"/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614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23"/>
        <v>Composição</v>
      </c>
      <c r="M100" s="26" t="str">
        <f t="shared" si="24"/>
        <v>Camada</v>
      </c>
      <c r="N100" s="26" t="str">
        <f t="shared" si="25"/>
        <v>Acústica</v>
      </c>
      <c r="O100" s="21" t="str">
        <f t="shared" si="26"/>
        <v>Nuvem.Geométrica</v>
      </c>
      <c r="P100" s="39" t="s">
        <v>759</v>
      </c>
      <c r="Q100" s="38" t="s">
        <v>765</v>
      </c>
      <c r="R100" s="77" t="s">
        <v>9</v>
      </c>
      <c r="S100" s="27" t="str">
        <f t="shared" si="27"/>
        <v>Composição</v>
      </c>
      <c r="T100" s="27" t="str">
        <f t="shared" si="28"/>
        <v>Camada</v>
      </c>
      <c r="U100" s="27" t="str">
        <f t="shared" si="29"/>
        <v>Acústica</v>
      </c>
      <c r="V100" s="77" t="s">
        <v>90</v>
      </c>
      <c r="W100" s="1" t="str">
        <f t="shared" si="22"/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1006</v>
      </c>
      <c r="D101" s="2" t="s">
        <v>1004</v>
      </c>
      <c r="E101" s="2" t="s">
        <v>1002</v>
      </c>
      <c r="F101" s="2" t="s">
        <v>328</v>
      </c>
      <c r="G101" s="29" t="s">
        <v>9</v>
      </c>
      <c r="H101" s="29" t="s">
        <v>9</v>
      </c>
      <c r="I101" s="29" t="s">
        <v>9</v>
      </c>
      <c r="J101" s="29" t="s">
        <v>9</v>
      </c>
      <c r="K101" s="79" t="s">
        <v>1010</v>
      </c>
      <c r="L101" s="26" t="str">
        <f t="shared" si="23"/>
        <v>Parte</v>
      </c>
      <c r="M101" s="26" t="str">
        <f t="shared" si="24"/>
        <v>Fechamento</v>
      </c>
      <c r="N101" s="26" t="str">
        <f t="shared" si="25"/>
        <v>Placa</v>
      </c>
      <c r="O101" s="21" t="str">
        <f t="shared" si="26"/>
        <v>Eucatex</v>
      </c>
      <c r="P101" s="39" t="s">
        <v>819</v>
      </c>
      <c r="Q101" s="38" t="s">
        <v>820</v>
      </c>
      <c r="R101" s="77" t="s">
        <v>9</v>
      </c>
      <c r="S101" s="27" t="str">
        <f t="shared" si="27"/>
        <v>Parte</v>
      </c>
      <c r="T101" s="27" t="str">
        <f t="shared" si="28"/>
        <v>Fechamento</v>
      </c>
      <c r="U101" s="27" t="str">
        <f t="shared" si="29"/>
        <v>Placa</v>
      </c>
      <c r="V101" s="77" t="s">
        <v>90</v>
      </c>
      <c r="W101" s="1" t="str">
        <f t="shared" si="22"/>
        <v>Key.Par.101</v>
      </c>
      <c r="X101" s="49" t="s">
        <v>718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1006</v>
      </c>
      <c r="D102" s="2" t="s">
        <v>1004</v>
      </c>
      <c r="E102" s="2" t="s">
        <v>1002</v>
      </c>
      <c r="F102" s="2" t="s">
        <v>329</v>
      </c>
      <c r="G102" s="29" t="s">
        <v>9</v>
      </c>
      <c r="H102" s="29" t="s">
        <v>9</v>
      </c>
      <c r="I102" s="29" t="s">
        <v>9</v>
      </c>
      <c r="J102" s="29" t="s">
        <v>9</v>
      </c>
      <c r="K102" s="79" t="s">
        <v>1010</v>
      </c>
      <c r="L102" s="26" t="str">
        <f t="shared" si="23"/>
        <v>Parte</v>
      </c>
      <c r="M102" s="26" t="str">
        <f t="shared" si="24"/>
        <v>Fechamento</v>
      </c>
      <c r="N102" s="26" t="str">
        <f t="shared" si="25"/>
        <v>Placa</v>
      </c>
      <c r="O102" s="21" t="str">
        <f t="shared" si="26"/>
        <v>Metálica</v>
      </c>
      <c r="P102" s="39" t="s">
        <v>330</v>
      </c>
      <c r="Q102" s="38" t="s">
        <v>331</v>
      </c>
      <c r="R102" s="77" t="s">
        <v>9</v>
      </c>
      <c r="S102" s="27" t="str">
        <f t="shared" si="27"/>
        <v>Parte</v>
      </c>
      <c r="T102" s="27" t="str">
        <f t="shared" si="28"/>
        <v>Fechamento</v>
      </c>
      <c r="U102" s="27" t="str">
        <f t="shared" si="29"/>
        <v>Placa</v>
      </c>
      <c r="V102" s="77" t="s">
        <v>90</v>
      </c>
      <c r="W102" s="1" t="str">
        <f t="shared" si="22"/>
        <v>Key.Par.102</v>
      </c>
      <c r="X102" s="49" t="s">
        <v>718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1006</v>
      </c>
      <c r="D103" s="2" t="s">
        <v>1004</v>
      </c>
      <c r="E103" s="2" t="s">
        <v>1002</v>
      </c>
      <c r="F103" s="2" t="s">
        <v>332</v>
      </c>
      <c r="G103" s="29" t="s">
        <v>9</v>
      </c>
      <c r="H103" s="29" t="s">
        <v>9</v>
      </c>
      <c r="I103" s="29" t="s">
        <v>9</v>
      </c>
      <c r="J103" s="29" t="s">
        <v>9</v>
      </c>
      <c r="K103" s="79" t="s">
        <v>1010</v>
      </c>
      <c r="L103" s="26" t="str">
        <f t="shared" si="23"/>
        <v>Parte</v>
      </c>
      <c r="M103" s="26" t="str">
        <f t="shared" si="24"/>
        <v>Fechamento</v>
      </c>
      <c r="N103" s="26" t="str">
        <f t="shared" si="25"/>
        <v>Placa</v>
      </c>
      <c r="O103" s="21" t="str">
        <f t="shared" si="26"/>
        <v>Alumínio.Composto</v>
      </c>
      <c r="P103" s="39" t="s">
        <v>330</v>
      </c>
      <c r="Q103" s="38" t="s">
        <v>331</v>
      </c>
      <c r="R103" s="77" t="s">
        <v>9</v>
      </c>
      <c r="S103" s="27" t="str">
        <f t="shared" si="27"/>
        <v>Parte</v>
      </c>
      <c r="T103" s="27" t="str">
        <f t="shared" si="28"/>
        <v>Fechamento</v>
      </c>
      <c r="U103" s="27" t="str">
        <f t="shared" si="29"/>
        <v>Placa</v>
      </c>
      <c r="V103" s="77" t="s">
        <v>90</v>
      </c>
      <c r="W103" s="1" t="str">
        <f t="shared" si="22"/>
        <v>Key.Par.103</v>
      </c>
      <c r="X103" s="49" t="s">
        <v>718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1006</v>
      </c>
      <c r="D104" s="2" t="s">
        <v>1004</v>
      </c>
      <c r="E104" s="2" t="s">
        <v>1002</v>
      </c>
      <c r="F104" s="2" t="s">
        <v>816</v>
      </c>
      <c r="G104" s="29" t="s">
        <v>9</v>
      </c>
      <c r="H104" s="29" t="s">
        <v>9</v>
      </c>
      <c r="I104" s="29" t="s">
        <v>9</v>
      </c>
      <c r="J104" s="29" t="s">
        <v>9</v>
      </c>
      <c r="K104" s="79" t="s">
        <v>1010</v>
      </c>
      <c r="L104" s="26" t="str">
        <f t="shared" si="23"/>
        <v>Parte</v>
      </c>
      <c r="M104" s="26" t="str">
        <f t="shared" si="24"/>
        <v>Fechamento</v>
      </c>
      <c r="N104" s="26" t="str">
        <f t="shared" si="25"/>
        <v>Placa</v>
      </c>
      <c r="O104" s="21" t="str">
        <f t="shared" si="26"/>
        <v>Laminada.TS</v>
      </c>
      <c r="P104" s="21" t="s">
        <v>357</v>
      </c>
      <c r="Q104" s="38" t="s">
        <v>358</v>
      </c>
      <c r="R104" s="77" t="s">
        <v>9</v>
      </c>
      <c r="S104" s="27" t="str">
        <f t="shared" si="27"/>
        <v>Parte</v>
      </c>
      <c r="T104" s="27" t="str">
        <f t="shared" si="28"/>
        <v>Fechamento</v>
      </c>
      <c r="U104" s="27" t="str">
        <f t="shared" si="29"/>
        <v>Placa</v>
      </c>
      <c r="V104" s="77" t="s">
        <v>90</v>
      </c>
      <c r="W104" s="1" t="str">
        <f t="shared" si="22"/>
        <v>Key.Par.104</v>
      </c>
      <c r="X104" s="49" t="s">
        <v>718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1006</v>
      </c>
      <c r="D105" s="2" t="s">
        <v>1004</v>
      </c>
      <c r="E105" s="2" t="s">
        <v>1002</v>
      </c>
      <c r="F105" s="2" t="s">
        <v>333</v>
      </c>
      <c r="G105" s="29" t="s">
        <v>9</v>
      </c>
      <c r="H105" s="29" t="s">
        <v>9</v>
      </c>
      <c r="I105" s="29" t="s">
        <v>9</v>
      </c>
      <c r="J105" s="29" t="s">
        <v>9</v>
      </c>
      <c r="K105" s="79" t="s">
        <v>1010</v>
      </c>
      <c r="L105" s="26" t="str">
        <f t="shared" si="23"/>
        <v>Parte</v>
      </c>
      <c r="M105" s="26" t="str">
        <f t="shared" si="24"/>
        <v>Fechamento</v>
      </c>
      <c r="N105" s="26" t="str">
        <f t="shared" si="25"/>
        <v>Placa</v>
      </c>
      <c r="O105" s="21" t="str">
        <f t="shared" si="26"/>
        <v>Cimentícia</v>
      </c>
      <c r="P105" s="21" t="s">
        <v>334</v>
      </c>
      <c r="Q105" s="38" t="s">
        <v>335</v>
      </c>
      <c r="R105" s="77" t="s">
        <v>9</v>
      </c>
      <c r="S105" s="27" t="str">
        <f t="shared" si="27"/>
        <v>Parte</v>
      </c>
      <c r="T105" s="27" t="str">
        <f t="shared" si="28"/>
        <v>Fechamento</v>
      </c>
      <c r="U105" s="27" t="str">
        <f t="shared" si="29"/>
        <v>Placa</v>
      </c>
      <c r="V105" s="77" t="s">
        <v>90</v>
      </c>
      <c r="W105" s="1" t="str">
        <f t="shared" si="22"/>
        <v>Key.Par.105</v>
      </c>
      <c r="X105" s="49" t="s">
        <v>718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1006</v>
      </c>
      <c r="D106" s="2" t="s">
        <v>1004</v>
      </c>
      <c r="E106" s="2" t="s">
        <v>1002</v>
      </c>
      <c r="F106" s="2" t="s">
        <v>336</v>
      </c>
      <c r="G106" s="29" t="s">
        <v>9</v>
      </c>
      <c r="H106" s="29" t="s">
        <v>9</v>
      </c>
      <c r="I106" s="29" t="s">
        <v>9</v>
      </c>
      <c r="J106" s="29" t="s">
        <v>9</v>
      </c>
      <c r="K106" s="79" t="s">
        <v>1010</v>
      </c>
      <c r="L106" s="26" t="str">
        <f t="shared" ref="L106:L140" si="30">CONCATENATE("", C106)</f>
        <v>Parte</v>
      </c>
      <c r="M106" s="26" t="str">
        <f t="shared" ref="M106:M140" si="31">CONCATENATE("", D106)</f>
        <v>Fechamento</v>
      </c>
      <c r="N106" s="26" t="str">
        <f t="shared" ref="N106:N137" si="32">(SUBSTITUTE(SUBSTITUTE(CONCATENATE("",E106),"."," ")," De "," de "))</f>
        <v>Placa</v>
      </c>
      <c r="O106" s="21" t="str">
        <f t="shared" ref="O106:O137" si="33">F106</f>
        <v>Gesso.Acartonado</v>
      </c>
      <c r="P106" s="21" t="s">
        <v>337</v>
      </c>
      <c r="Q106" s="38" t="s">
        <v>338</v>
      </c>
      <c r="R106" s="77" t="s">
        <v>9</v>
      </c>
      <c r="S106" s="27" t="str">
        <f t="shared" ref="S106:S140" si="34">SUBSTITUTE(C106, ".", " ")</f>
        <v>Parte</v>
      </c>
      <c r="T106" s="27" t="str">
        <f t="shared" ref="T106:T140" si="35">SUBSTITUTE(D106, ".", " ")</f>
        <v>Fechamento</v>
      </c>
      <c r="U106" s="27" t="str">
        <f t="shared" ref="U106:U140" si="36">SUBSTITUTE(E106, ".", " ")</f>
        <v>Placa</v>
      </c>
      <c r="V106" s="77" t="s">
        <v>90</v>
      </c>
      <c r="W106" s="1" t="str">
        <f t="shared" si="22"/>
        <v>Key.Par.106</v>
      </c>
      <c r="X106" s="49" t="s">
        <v>718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1006</v>
      </c>
      <c r="D107" s="2" t="s">
        <v>1004</v>
      </c>
      <c r="E107" s="2" t="s">
        <v>1002</v>
      </c>
      <c r="F107" s="2" t="s">
        <v>359</v>
      </c>
      <c r="G107" s="29" t="s">
        <v>9</v>
      </c>
      <c r="H107" s="29" t="s">
        <v>9</v>
      </c>
      <c r="I107" s="29" t="s">
        <v>9</v>
      </c>
      <c r="J107" s="29" t="s">
        <v>9</v>
      </c>
      <c r="K107" s="79" t="s">
        <v>1010</v>
      </c>
      <c r="L107" s="26" t="str">
        <f t="shared" si="30"/>
        <v>Parte</v>
      </c>
      <c r="M107" s="26" t="str">
        <f t="shared" si="31"/>
        <v>Fechamento</v>
      </c>
      <c r="N107" s="26" t="str">
        <f t="shared" si="32"/>
        <v>Placa</v>
      </c>
      <c r="O107" s="21" t="str">
        <f t="shared" si="33"/>
        <v>Pedra</v>
      </c>
      <c r="P107" s="21" t="s">
        <v>360</v>
      </c>
      <c r="Q107" s="38" t="s">
        <v>361</v>
      </c>
      <c r="R107" s="77" t="s">
        <v>9</v>
      </c>
      <c r="S107" s="27" t="str">
        <f t="shared" si="34"/>
        <v>Parte</v>
      </c>
      <c r="T107" s="27" t="str">
        <f t="shared" si="35"/>
        <v>Fechamento</v>
      </c>
      <c r="U107" s="27" t="str">
        <f t="shared" si="36"/>
        <v>Placa</v>
      </c>
      <c r="V107" s="77" t="s">
        <v>90</v>
      </c>
      <c r="W107" s="1" t="str">
        <f t="shared" si="22"/>
        <v>Key.Par.107</v>
      </c>
      <c r="X107" s="49" t="s">
        <v>718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1006</v>
      </c>
      <c r="D108" s="2" t="s">
        <v>1004</v>
      </c>
      <c r="E108" s="2" t="s">
        <v>1001</v>
      </c>
      <c r="F108" s="2" t="s">
        <v>339</v>
      </c>
      <c r="G108" s="29" t="s">
        <v>9</v>
      </c>
      <c r="H108" s="29" t="s">
        <v>9</v>
      </c>
      <c r="I108" s="29" t="s">
        <v>9</v>
      </c>
      <c r="J108" s="82" t="s">
        <v>1009</v>
      </c>
      <c r="K108" s="79" t="s">
        <v>1010</v>
      </c>
      <c r="L108" s="26" t="str">
        <f t="shared" si="30"/>
        <v>Parte</v>
      </c>
      <c r="M108" s="26" t="str">
        <f t="shared" si="31"/>
        <v>Fechamento</v>
      </c>
      <c r="N108" s="26" t="str">
        <f t="shared" si="32"/>
        <v>Vidro</v>
      </c>
      <c r="O108" s="21" t="str">
        <f t="shared" si="33"/>
        <v>Vidro.Temperado</v>
      </c>
      <c r="P108" s="21" t="s">
        <v>340</v>
      </c>
      <c r="Q108" s="38" t="s">
        <v>341</v>
      </c>
      <c r="R108" s="77" t="s">
        <v>9</v>
      </c>
      <c r="S108" s="27" t="str">
        <f t="shared" si="34"/>
        <v>Parte</v>
      </c>
      <c r="T108" s="27" t="str">
        <f t="shared" si="35"/>
        <v>Fechamento</v>
      </c>
      <c r="U108" s="27" t="str">
        <f t="shared" si="36"/>
        <v>Vidro</v>
      </c>
      <c r="V108" s="77" t="s">
        <v>90</v>
      </c>
      <c r="W108" s="1" t="str">
        <f t="shared" si="22"/>
        <v>Key.Par.108</v>
      </c>
      <c r="X108" s="49" t="s">
        <v>718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1006</v>
      </c>
      <c r="D109" s="2" t="s">
        <v>1004</v>
      </c>
      <c r="E109" s="2" t="s">
        <v>1001</v>
      </c>
      <c r="F109" s="2" t="s">
        <v>342</v>
      </c>
      <c r="G109" s="29" t="s">
        <v>9</v>
      </c>
      <c r="H109" s="29" t="s">
        <v>9</v>
      </c>
      <c r="I109" s="29" t="s">
        <v>9</v>
      </c>
      <c r="J109" s="29" t="s">
        <v>9</v>
      </c>
      <c r="K109" s="79" t="s">
        <v>1010</v>
      </c>
      <c r="L109" s="26" t="str">
        <f t="shared" si="30"/>
        <v>Parte</v>
      </c>
      <c r="M109" s="26" t="str">
        <f t="shared" si="31"/>
        <v>Fechamento</v>
      </c>
      <c r="N109" s="26" t="str">
        <f t="shared" si="32"/>
        <v>Vidro</v>
      </c>
      <c r="O109" s="21" t="str">
        <f t="shared" si="33"/>
        <v>Vidro.Laminado</v>
      </c>
      <c r="P109" s="21" t="s">
        <v>343</v>
      </c>
      <c r="Q109" s="38" t="s">
        <v>344</v>
      </c>
      <c r="R109" s="77" t="s">
        <v>9</v>
      </c>
      <c r="S109" s="27" t="str">
        <f t="shared" si="34"/>
        <v>Parte</v>
      </c>
      <c r="T109" s="27" t="str">
        <f t="shared" si="35"/>
        <v>Fechamento</v>
      </c>
      <c r="U109" s="27" t="str">
        <f t="shared" si="36"/>
        <v>Vidro</v>
      </c>
      <c r="V109" s="77" t="s">
        <v>90</v>
      </c>
      <c r="W109" s="1" t="str">
        <f t="shared" si="22"/>
        <v>Key.Par.109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1006</v>
      </c>
      <c r="D110" s="2" t="s">
        <v>1004</v>
      </c>
      <c r="E110" s="2" t="s">
        <v>1001</v>
      </c>
      <c r="F110" s="2" t="s">
        <v>345</v>
      </c>
      <c r="G110" s="29" t="s">
        <v>9</v>
      </c>
      <c r="H110" s="29" t="s">
        <v>9</v>
      </c>
      <c r="I110" s="29" t="s">
        <v>9</v>
      </c>
      <c r="J110" s="29" t="s">
        <v>9</v>
      </c>
      <c r="K110" s="79" t="s">
        <v>1010</v>
      </c>
      <c r="L110" s="26" t="str">
        <f t="shared" si="30"/>
        <v>Parte</v>
      </c>
      <c r="M110" s="26" t="str">
        <f t="shared" si="31"/>
        <v>Fechamento</v>
      </c>
      <c r="N110" s="26" t="str">
        <f t="shared" si="32"/>
        <v>Vidro</v>
      </c>
      <c r="O110" s="21" t="str">
        <f t="shared" si="33"/>
        <v>Vidro.Polarizado</v>
      </c>
      <c r="P110" s="21" t="s">
        <v>346</v>
      </c>
      <c r="Q110" s="38" t="s">
        <v>347</v>
      </c>
      <c r="R110" s="77" t="s">
        <v>9</v>
      </c>
      <c r="S110" s="27" t="str">
        <f t="shared" si="34"/>
        <v>Parte</v>
      </c>
      <c r="T110" s="27" t="str">
        <f t="shared" si="35"/>
        <v>Fechamento</v>
      </c>
      <c r="U110" s="27" t="str">
        <f t="shared" si="36"/>
        <v>Vidro</v>
      </c>
      <c r="V110" s="77" t="s">
        <v>90</v>
      </c>
      <c r="W110" s="1" t="str">
        <f t="shared" si="22"/>
        <v>Key.Par.110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1006</v>
      </c>
      <c r="D111" s="2" t="s">
        <v>1004</v>
      </c>
      <c r="E111" s="2" t="s">
        <v>1001</v>
      </c>
      <c r="F111" s="2" t="s">
        <v>348</v>
      </c>
      <c r="G111" s="29" t="s">
        <v>9</v>
      </c>
      <c r="H111" s="29" t="s">
        <v>9</v>
      </c>
      <c r="I111" s="29" t="s">
        <v>9</v>
      </c>
      <c r="J111" s="29" t="s">
        <v>9</v>
      </c>
      <c r="K111" s="79" t="s">
        <v>1010</v>
      </c>
      <c r="L111" s="26" t="str">
        <f t="shared" si="30"/>
        <v>Parte</v>
      </c>
      <c r="M111" s="26" t="str">
        <f t="shared" si="31"/>
        <v>Fechamento</v>
      </c>
      <c r="N111" s="26" t="str">
        <f t="shared" si="32"/>
        <v>Vidro</v>
      </c>
      <c r="O111" s="21" t="str">
        <f t="shared" si="33"/>
        <v>Vidro.Low.E</v>
      </c>
      <c r="P111" s="38" t="s">
        <v>349</v>
      </c>
      <c r="Q111" s="38" t="s">
        <v>350</v>
      </c>
      <c r="R111" s="77" t="s">
        <v>9</v>
      </c>
      <c r="S111" s="27" t="str">
        <f t="shared" si="34"/>
        <v>Parte</v>
      </c>
      <c r="T111" s="27" t="str">
        <f t="shared" si="35"/>
        <v>Fechamento</v>
      </c>
      <c r="U111" s="27" t="str">
        <f t="shared" si="36"/>
        <v>Vidro</v>
      </c>
      <c r="V111" s="77" t="s">
        <v>90</v>
      </c>
      <c r="W111" s="1" t="str">
        <f t="shared" si="22"/>
        <v>Key.Par.111</v>
      </c>
      <c r="X111" s="49" t="s">
        <v>718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1006</v>
      </c>
      <c r="D112" s="2" t="s">
        <v>1004</v>
      </c>
      <c r="E112" s="2" t="s">
        <v>1001</v>
      </c>
      <c r="F112" s="2" t="s">
        <v>351</v>
      </c>
      <c r="G112" s="29" t="s">
        <v>9</v>
      </c>
      <c r="H112" s="29" t="s">
        <v>9</v>
      </c>
      <c r="I112" s="29" t="s">
        <v>9</v>
      </c>
      <c r="J112" s="29" t="s">
        <v>9</v>
      </c>
      <c r="K112" s="79" t="s">
        <v>1010</v>
      </c>
      <c r="L112" s="26" t="str">
        <f t="shared" si="30"/>
        <v>Parte</v>
      </c>
      <c r="M112" s="26" t="str">
        <f t="shared" si="31"/>
        <v>Fechamento</v>
      </c>
      <c r="N112" s="26" t="str">
        <f t="shared" si="32"/>
        <v>Vidro</v>
      </c>
      <c r="O112" s="21" t="str">
        <f t="shared" si="33"/>
        <v>Vidro.Comúm</v>
      </c>
      <c r="P112" s="21" t="s">
        <v>352</v>
      </c>
      <c r="Q112" s="38" t="s">
        <v>353</v>
      </c>
      <c r="R112" s="77" t="s">
        <v>9</v>
      </c>
      <c r="S112" s="27" t="str">
        <f t="shared" si="34"/>
        <v>Parte</v>
      </c>
      <c r="T112" s="27" t="str">
        <f t="shared" si="35"/>
        <v>Fechamento</v>
      </c>
      <c r="U112" s="27" t="str">
        <f t="shared" si="36"/>
        <v>Vidro</v>
      </c>
      <c r="V112" s="77" t="s">
        <v>90</v>
      </c>
      <c r="W112" s="1" t="str">
        <f t="shared" si="22"/>
        <v>Key.Par.112</v>
      </c>
      <c r="X112" s="49" t="s">
        <v>718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1006</v>
      </c>
      <c r="D113" s="2" t="s">
        <v>1004</v>
      </c>
      <c r="E113" s="2" t="s">
        <v>1001</v>
      </c>
      <c r="F113" s="2" t="s">
        <v>354</v>
      </c>
      <c r="G113" s="29" t="s">
        <v>9</v>
      </c>
      <c r="H113" s="29" t="s">
        <v>9</v>
      </c>
      <c r="I113" s="29" t="s">
        <v>9</v>
      </c>
      <c r="J113" s="29" t="s">
        <v>9</v>
      </c>
      <c r="K113" s="79" t="s">
        <v>1010</v>
      </c>
      <c r="L113" s="26" t="str">
        <f t="shared" si="30"/>
        <v>Parte</v>
      </c>
      <c r="M113" s="26" t="str">
        <f t="shared" si="31"/>
        <v>Fechamento</v>
      </c>
      <c r="N113" s="26" t="str">
        <f t="shared" si="32"/>
        <v>Vidro</v>
      </c>
      <c r="O113" s="21" t="str">
        <f t="shared" si="33"/>
        <v>Vidro.Plumbífero</v>
      </c>
      <c r="P113" s="21" t="s">
        <v>355</v>
      </c>
      <c r="Q113" s="38" t="s">
        <v>356</v>
      </c>
      <c r="R113" s="77" t="s">
        <v>9</v>
      </c>
      <c r="S113" s="27" t="str">
        <f t="shared" si="34"/>
        <v>Parte</v>
      </c>
      <c r="T113" s="27" t="str">
        <f t="shared" si="35"/>
        <v>Fechamento</v>
      </c>
      <c r="U113" s="27" t="str">
        <f t="shared" si="36"/>
        <v>Vidro</v>
      </c>
      <c r="V113" s="77" t="s">
        <v>90</v>
      </c>
      <c r="W113" s="1" t="str">
        <f t="shared" si="22"/>
        <v>Key.Par.113</v>
      </c>
      <c r="X113" s="49" t="s">
        <v>718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1006</v>
      </c>
      <c r="D114" s="2" t="s">
        <v>1005</v>
      </c>
      <c r="E114" s="2" t="s">
        <v>362</v>
      </c>
      <c r="F114" s="2" t="s">
        <v>363</v>
      </c>
      <c r="G114" s="29" t="s">
        <v>9</v>
      </c>
      <c r="H114" s="29" t="s">
        <v>9</v>
      </c>
      <c r="I114" s="29" t="s">
        <v>9</v>
      </c>
      <c r="J114" s="29" t="s">
        <v>9</v>
      </c>
      <c r="K114" s="79" t="s">
        <v>1010</v>
      </c>
      <c r="L114" s="26" t="str">
        <f t="shared" si="30"/>
        <v>Parte</v>
      </c>
      <c r="M114" s="26" t="str">
        <f t="shared" si="31"/>
        <v>Suporte</v>
      </c>
      <c r="N114" s="26" t="str">
        <f t="shared" si="32"/>
        <v>Perfil</v>
      </c>
      <c r="O114" s="21" t="str">
        <f t="shared" si="33"/>
        <v>Guia.L</v>
      </c>
      <c r="P114" s="21" t="s">
        <v>364</v>
      </c>
      <c r="Q114" s="38" t="s">
        <v>365</v>
      </c>
      <c r="R114" s="77" t="s">
        <v>9</v>
      </c>
      <c r="S114" s="27" t="str">
        <f t="shared" si="34"/>
        <v>Parte</v>
      </c>
      <c r="T114" s="27" t="str">
        <f t="shared" si="35"/>
        <v>Suporte</v>
      </c>
      <c r="U114" s="27" t="str">
        <f t="shared" si="36"/>
        <v>Perfil</v>
      </c>
      <c r="V114" s="77" t="s">
        <v>90</v>
      </c>
      <c r="W114" s="1" t="str">
        <f t="shared" si="22"/>
        <v>Key.Par.114</v>
      </c>
      <c r="X114" s="49" t="s">
        <v>719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1006</v>
      </c>
      <c r="D115" s="2" t="s">
        <v>1005</v>
      </c>
      <c r="E115" s="2" t="s">
        <v>362</v>
      </c>
      <c r="F115" s="2" t="s">
        <v>366</v>
      </c>
      <c r="G115" s="29" t="s">
        <v>9</v>
      </c>
      <c r="H115" s="29" t="s">
        <v>9</v>
      </c>
      <c r="I115" s="29" t="s">
        <v>9</v>
      </c>
      <c r="J115" s="29" t="s">
        <v>9</v>
      </c>
      <c r="K115" s="79" t="s">
        <v>1010</v>
      </c>
      <c r="L115" s="26" t="str">
        <f t="shared" si="30"/>
        <v>Parte</v>
      </c>
      <c r="M115" s="26" t="str">
        <f t="shared" si="31"/>
        <v>Suporte</v>
      </c>
      <c r="N115" s="26" t="str">
        <f t="shared" si="32"/>
        <v>Perfil</v>
      </c>
      <c r="O115" s="21" t="str">
        <f t="shared" si="33"/>
        <v>Guia.U</v>
      </c>
      <c r="P115" s="21" t="s">
        <v>367</v>
      </c>
      <c r="Q115" s="38" t="s">
        <v>368</v>
      </c>
      <c r="R115" s="77" t="s">
        <v>9</v>
      </c>
      <c r="S115" s="27" t="str">
        <f t="shared" si="34"/>
        <v>Parte</v>
      </c>
      <c r="T115" s="27" t="str">
        <f t="shared" si="35"/>
        <v>Suporte</v>
      </c>
      <c r="U115" s="27" t="str">
        <f t="shared" si="36"/>
        <v>Perfil</v>
      </c>
      <c r="V115" s="77" t="s">
        <v>90</v>
      </c>
      <c r="W115" s="1" t="str">
        <f t="shared" si="22"/>
        <v>Key.Par.115</v>
      </c>
      <c r="X115" s="49" t="s">
        <v>719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1006</v>
      </c>
      <c r="D116" s="2" t="s">
        <v>1005</v>
      </c>
      <c r="E116" s="2" t="s">
        <v>362</v>
      </c>
      <c r="F116" s="2" t="s">
        <v>369</v>
      </c>
      <c r="G116" s="29" t="s">
        <v>9</v>
      </c>
      <c r="H116" s="29" t="s">
        <v>9</v>
      </c>
      <c r="I116" s="29" t="s">
        <v>9</v>
      </c>
      <c r="J116" s="29" t="s">
        <v>9</v>
      </c>
      <c r="K116" s="79" t="s">
        <v>1010</v>
      </c>
      <c r="L116" s="26" t="str">
        <f t="shared" si="30"/>
        <v>Parte</v>
      </c>
      <c r="M116" s="26" t="str">
        <f t="shared" si="31"/>
        <v>Suporte</v>
      </c>
      <c r="N116" s="26" t="str">
        <f t="shared" si="32"/>
        <v>Perfil</v>
      </c>
      <c r="O116" s="21" t="str">
        <f t="shared" si="33"/>
        <v>Guia.Montante</v>
      </c>
      <c r="P116" s="21" t="s">
        <v>367</v>
      </c>
      <c r="Q116" s="38" t="s">
        <v>368</v>
      </c>
      <c r="R116" s="77" t="s">
        <v>9</v>
      </c>
      <c r="S116" s="27" t="str">
        <f t="shared" si="34"/>
        <v>Parte</v>
      </c>
      <c r="T116" s="27" t="str">
        <f t="shared" si="35"/>
        <v>Suporte</v>
      </c>
      <c r="U116" s="27" t="str">
        <f t="shared" si="36"/>
        <v>Perfil</v>
      </c>
      <c r="V116" s="77" t="s">
        <v>90</v>
      </c>
      <c r="W116" s="1" t="str">
        <f t="shared" si="22"/>
        <v>Key.Par.116</v>
      </c>
      <c r="X116" s="49" t="s">
        <v>719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1006</v>
      </c>
      <c r="D117" s="2" t="s">
        <v>1008</v>
      </c>
      <c r="E117" s="2" t="s">
        <v>370</v>
      </c>
      <c r="F117" s="2" t="s">
        <v>371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30"/>
        <v>Parte</v>
      </c>
      <c r="M117" s="26" t="str">
        <f t="shared" si="31"/>
        <v>Acessória</v>
      </c>
      <c r="N117" s="26" t="str">
        <f t="shared" si="32"/>
        <v>Fixação</v>
      </c>
      <c r="O117" s="21" t="str">
        <f t="shared" si="33"/>
        <v>Parafuso</v>
      </c>
      <c r="P117" s="21" t="s">
        <v>372</v>
      </c>
      <c r="Q117" s="38" t="s">
        <v>373</v>
      </c>
      <c r="R117" s="77" t="s">
        <v>9</v>
      </c>
      <c r="S117" s="27" t="str">
        <f t="shared" si="34"/>
        <v>Parte</v>
      </c>
      <c r="T117" s="27" t="str">
        <f t="shared" si="35"/>
        <v>Acessória</v>
      </c>
      <c r="U117" s="27" t="str">
        <f t="shared" si="36"/>
        <v>Fixação</v>
      </c>
      <c r="V117" s="77" t="s">
        <v>90</v>
      </c>
      <c r="W117" s="1" t="str">
        <f t="shared" si="22"/>
        <v>Key.Par.117</v>
      </c>
      <c r="X117" s="49" t="s">
        <v>1000</v>
      </c>
      <c r="Y117" s="49" t="s">
        <v>998</v>
      </c>
    </row>
    <row r="118" spans="1:25" ht="6.65" customHeight="1" x14ac:dyDescent="0.4">
      <c r="A118" s="23">
        <v>118</v>
      </c>
      <c r="B118" s="2" t="s">
        <v>44</v>
      </c>
      <c r="C118" s="2" t="s">
        <v>1006</v>
      </c>
      <c r="D118" s="2" t="s">
        <v>1008</v>
      </c>
      <c r="E118" s="2" t="s">
        <v>370</v>
      </c>
      <c r="F118" s="2" t="s">
        <v>374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30"/>
        <v>Parte</v>
      </c>
      <c r="M118" s="26" t="str">
        <f t="shared" si="31"/>
        <v>Acessória</v>
      </c>
      <c r="N118" s="26" t="str">
        <f t="shared" si="32"/>
        <v>Fixação</v>
      </c>
      <c r="O118" s="21" t="str">
        <f t="shared" si="33"/>
        <v>Bucha</v>
      </c>
      <c r="P118" s="21" t="s">
        <v>375</v>
      </c>
      <c r="Q118" s="38" t="s">
        <v>376</v>
      </c>
      <c r="R118" s="77" t="s">
        <v>9</v>
      </c>
      <c r="S118" s="27" t="str">
        <f t="shared" si="34"/>
        <v>Parte</v>
      </c>
      <c r="T118" s="27" t="str">
        <f t="shared" si="35"/>
        <v>Acessória</v>
      </c>
      <c r="U118" s="27" t="str">
        <f t="shared" si="36"/>
        <v>Fixação</v>
      </c>
      <c r="V118" s="77" t="s">
        <v>90</v>
      </c>
      <c r="W118" s="1" t="str">
        <f t="shared" si="22"/>
        <v>Key.Par.118</v>
      </c>
      <c r="X118" s="49" t="s">
        <v>1000</v>
      </c>
      <c r="Y118" s="49" t="s">
        <v>998</v>
      </c>
    </row>
    <row r="119" spans="1:25" ht="6.65" customHeight="1" x14ac:dyDescent="0.4">
      <c r="A119" s="23">
        <v>119</v>
      </c>
      <c r="B119" s="2" t="s">
        <v>44</v>
      </c>
      <c r="C119" s="2" t="s">
        <v>1006</v>
      </c>
      <c r="D119" s="2" t="s">
        <v>1008</v>
      </c>
      <c r="E119" s="2" t="s">
        <v>370</v>
      </c>
      <c r="F119" s="2" t="s">
        <v>377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30"/>
        <v>Parte</v>
      </c>
      <c r="M119" s="26" t="str">
        <f t="shared" si="31"/>
        <v>Acessória</v>
      </c>
      <c r="N119" s="26" t="str">
        <f t="shared" si="32"/>
        <v>Fixação</v>
      </c>
      <c r="O119" s="21" t="str">
        <f t="shared" si="33"/>
        <v>Fixador.Pinça</v>
      </c>
      <c r="P119" s="21" t="s">
        <v>378</v>
      </c>
      <c r="Q119" s="38" t="s">
        <v>379</v>
      </c>
      <c r="R119" s="77" t="s">
        <v>9</v>
      </c>
      <c r="S119" s="27" t="str">
        <f t="shared" si="34"/>
        <v>Parte</v>
      </c>
      <c r="T119" s="27" t="str">
        <f t="shared" si="35"/>
        <v>Acessória</v>
      </c>
      <c r="U119" s="27" t="str">
        <f t="shared" si="36"/>
        <v>Fixação</v>
      </c>
      <c r="V119" s="77" t="s">
        <v>90</v>
      </c>
      <c r="W119" s="1" t="str">
        <f t="shared" si="22"/>
        <v>Key.Par.119</v>
      </c>
      <c r="X119" s="49" t="s">
        <v>1000</v>
      </c>
      <c r="Y119" s="49" t="s">
        <v>998</v>
      </c>
    </row>
    <row r="120" spans="1:25" ht="6.65" customHeight="1" x14ac:dyDescent="0.4">
      <c r="A120" s="23">
        <v>120</v>
      </c>
      <c r="B120" s="2" t="s">
        <v>44</v>
      </c>
      <c r="C120" s="2" t="s">
        <v>1006</v>
      </c>
      <c r="D120" s="2" t="s">
        <v>1008</v>
      </c>
      <c r="E120" s="2" t="s">
        <v>370</v>
      </c>
      <c r="F120" s="2" t="s">
        <v>380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30"/>
        <v>Parte</v>
      </c>
      <c r="M120" s="26" t="str">
        <f t="shared" si="31"/>
        <v>Acessória</v>
      </c>
      <c r="N120" s="26" t="str">
        <f t="shared" si="32"/>
        <v>Fixação</v>
      </c>
      <c r="O120" s="21" t="str">
        <f t="shared" si="33"/>
        <v>Fixador.Cantoneira</v>
      </c>
      <c r="P120" s="21" t="s">
        <v>381</v>
      </c>
      <c r="Q120" s="38" t="s">
        <v>382</v>
      </c>
      <c r="R120" s="77" t="s">
        <v>9</v>
      </c>
      <c r="S120" s="27" t="str">
        <f t="shared" si="34"/>
        <v>Parte</v>
      </c>
      <c r="T120" s="27" t="str">
        <f t="shared" si="35"/>
        <v>Acessória</v>
      </c>
      <c r="U120" s="27" t="str">
        <f t="shared" si="36"/>
        <v>Fixação</v>
      </c>
      <c r="V120" s="77" t="s">
        <v>90</v>
      </c>
      <c r="W120" s="1" t="str">
        <f t="shared" si="22"/>
        <v>Key.Par.120</v>
      </c>
      <c r="X120" s="49" t="s">
        <v>1000</v>
      </c>
      <c r="Y120" s="49" t="s">
        <v>998</v>
      </c>
    </row>
    <row r="121" spans="1:25" ht="6.65" customHeight="1" x14ac:dyDescent="0.4">
      <c r="A121" s="23">
        <v>121</v>
      </c>
      <c r="B121" s="2" t="s">
        <v>44</v>
      </c>
      <c r="C121" s="2" t="s">
        <v>1006</v>
      </c>
      <c r="D121" s="2" t="s">
        <v>1008</v>
      </c>
      <c r="E121" s="2" t="s">
        <v>370</v>
      </c>
      <c r="F121" s="2" t="s">
        <v>383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30"/>
        <v>Parte</v>
      </c>
      <c r="M121" s="26" t="str">
        <f t="shared" si="31"/>
        <v>Acessória</v>
      </c>
      <c r="N121" s="26" t="str">
        <f t="shared" si="32"/>
        <v>Fixação</v>
      </c>
      <c r="O121" s="21" t="str">
        <f t="shared" si="33"/>
        <v>Conector</v>
      </c>
      <c r="P121" s="21" t="s">
        <v>384</v>
      </c>
      <c r="Q121" s="38" t="s">
        <v>384</v>
      </c>
      <c r="R121" s="77" t="s">
        <v>9</v>
      </c>
      <c r="S121" s="27" t="str">
        <f t="shared" si="34"/>
        <v>Parte</v>
      </c>
      <c r="T121" s="27" t="str">
        <f t="shared" si="35"/>
        <v>Acessória</v>
      </c>
      <c r="U121" s="27" t="str">
        <f t="shared" si="36"/>
        <v>Fixação</v>
      </c>
      <c r="V121" s="77" t="s">
        <v>90</v>
      </c>
      <c r="W121" s="1" t="str">
        <f t="shared" si="22"/>
        <v>Key.Par.121</v>
      </c>
      <c r="X121" s="49" t="s">
        <v>1000</v>
      </c>
      <c r="Y121" s="49" t="s">
        <v>998</v>
      </c>
    </row>
    <row r="122" spans="1:25" ht="6.65" customHeight="1" x14ac:dyDescent="0.4">
      <c r="A122" s="23">
        <v>122</v>
      </c>
      <c r="B122" s="2" t="s">
        <v>44</v>
      </c>
      <c r="C122" s="2" t="s">
        <v>1006</v>
      </c>
      <c r="D122" s="2" t="s">
        <v>1008</v>
      </c>
      <c r="E122" s="2" t="s">
        <v>997</v>
      </c>
      <c r="F122" s="2" t="s">
        <v>385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30"/>
        <v>Parte</v>
      </c>
      <c r="M122" s="26" t="str">
        <f t="shared" si="31"/>
        <v>Acessória</v>
      </c>
      <c r="N122" s="26" t="str">
        <f t="shared" si="32"/>
        <v>Puxador</v>
      </c>
      <c r="O122" s="21" t="str">
        <f t="shared" si="33"/>
        <v>Puxador.Externo</v>
      </c>
      <c r="P122" s="21" t="s">
        <v>386</v>
      </c>
      <c r="Q122" s="38" t="s">
        <v>387</v>
      </c>
      <c r="R122" s="77" t="s">
        <v>9</v>
      </c>
      <c r="S122" s="27" t="str">
        <f t="shared" si="34"/>
        <v>Parte</v>
      </c>
      <c r="T122" s="27" t="str">
        <f t="shared" si="35"/>
        <v>Acessória</v>
      </c>
      <c r="U122" s="27" t="str">
        <f t="shared" si="36"/>
        <v>Puxador</v>
      </c>
      <c r="V122" s="77" t="s">
        <v>90</v>
      </c>
      <c r="W122" s="1" t="str">
        <f t="shared" si="22"/>
        <v>Key.Par.122</v>
      </c>
      <c r="X122" s="49" t="s">
        <v>1000</v>
      </c>
      <c r="Y122" s="49" t="s">
        <v>998</v>
      </c>
    </row>
    <row r="123" spans="1:25" ht="6.65" customHeight="1" x14ac:dyDescent="0.4">
      <c r="A123" s="23">
        <v>123</v>
      </c>
      <c r="B123" s="2" t="s">
        <v>44</v>
      </c>
      <c r="C123" s="2" t="s">
        <v>1006</v>
      </c>
      <c r="D123" s="2" t="s">
        <v>1008</v>
      </c>
      <c r="E123" s="2" t="s">
        <v>997</v>
      </c>
      <c r="F123" s="2" t="s">
        <v>388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30"/>
        <v>Parte</v>
      </c>
      <c r="M123" s="26" t="str">
        <f t="shared" si="31"/>
        <v>Acessória</v>
      </c>
      <c r="N123" s="26" t="str">
        <f t="shared" si="32"/>
        <v>Puxador</v>
      </c>
      <c r="O123" s="21" t="str">
        <f t="shared" si="33"/>
        <v>Puxador.Interno</v>
      </c>
      <c r="P123" s="21" t="s">
        <v>389</v>
      </c>
      <c r="Q123" s="38" t="s">
        <v>390</v>
      </c>
      <c r="R123" s="77" t="s">
        <v>9</v>
      </c>
      <c r="S123" s="27" t="str">
        <f t="shared" si="34"/>
        <v>Parte</v>
      </c>
      <c r="T123" s="27" t="str">
        <f t="shared" si="35"/>
        <v>Acessória</v>
      </c>
      <c r="U123" s="27" t="str">
        <f t="shared" si="36"/>
        <v>Puxador</v>
      </c>
      <c r="V123" s="77" t="s">
        <v>90</v>
      </c>
      <c r="W123" s="1" t="str">
        <f t="shared" si="22"/>
        <v>Key.Par.123</v>
      </c>
      <c r="X123" s="49" t="s">
        <v>1000</v>
      </c>
      <c r="Y123" s="49" t="s">
        <v>998</v>
      </c>
    </row>
    <row r="124" spans="1:25" ht="6.65" customHeight="1" x14ac:dyDescent="0.4">
      <c r="A124" s="23">
        <v>124</v>
      </c>
      <c r="B124" s="2" t="s">
        <v>44</v>
      </c>
      <c r="C124" s="2" t="s">
        <v>1006</v>
      </c>
      <c r="D124" s="2" t="s">
        <v>1008</v>
      </c>
      <c r="E124" s="2" t="s">
        <v>391</v>
      </c>
      <c r="F124" s="2" t="s">
        <v>392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30"/>
        <v>Parte</v>
      </c>
      <c r="M124" s="26" t="str">
        <f t="shared" si="31"/>
        <v>Acessória</v>
      </c>
      <c r="N124" s="26" t="str">
        <f t="shared" si="32"/>
        <v>Cabide</v>
      </c>
      <c r="O124" s="21" t="str">
        <f t="shared" si="33"/>
        <v>Tipo.Gancho</v>
      </c>
      <c r="P124" s="21" t="s">
        <v>393</v>
      </c>
      <c r="Q124" s="38" t="s">
        <v>394</v>
      </c>
      <c r="R124" s="77" t="s">
        <v>9</v>
      </c>
      <c r="S124" s="27" t="str">
        <f t="shared" si="34"/>
        <v>Parte</v>
      </c>
      <c r="T124" s="27" t="str">
        <f t="shared" si="35"/>
        <v>Acessória</v>
      </c>
      <c r="U124" s="27" t="str">
        <f t="shared" si="36"/>
        <v>Cabide</v>
      </c>
      <c r="V124" s="77" t="s">
        <v>90</v>
      </c>
      <c r="W124" s="1" t="str">
        <f t="shared" si="22"/>
        <v>Key.Par.124</v>
      </c>
      <c r="X124" s="49" t="s">
        <v>1000</v>
      </c>
      <c r="Y124" s="49" t="s">
        <v>998</v>
      </c>
    </row>
    <row r="125" spans="1:25" ht="6.65" customHeight="1" x14ac:dyDescent="0.4">
      <c r="A125" s="23">
        <v>125</v>
      </c>
      <c r="B125" s="2" t="s">
        <v>44</v>
      </c>
      <c r="C125" s="2" t="s">
        <v>1006</v>
      </c>
      <c r="D125" s="2" t="s">
        <v>1008</v>
      </c>
      <c r="E125" s="2" t="s">
        <v>391</v>
      </c>
      <c r="F125" s="2" t="s">
        <v>395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30"/>
        <v>Parte</v>
      </c>
      <c r="M125" s="26" t="str">
        <f t="shared" si="31"/>
        <v>Acessória</v>
      </c>
      <c r="N125" s="26" t="str">
        <f t="shared" si="32"/>
        <v>Cabide</v>
      </c>
      <c r="O125" s="21" t="str">
        <f t="shared" si="33"/>
        <v>Antifurto</v>
      </c>
      <c r="P125" s="21" t="s">
        <v>396</v>
      </c>
      <c r="Q125" s="38" t="s">
        <v>397</v>
      </c>
      <c r="R125" s="77" t="s">
        <v>9</v>
      </c>
      <c r="S125" s="27" t="str">
        <f t="shared" si="34"/>
        <v>Parte</v>
      </c>
      <c r="T125" s="27" t="str">
        <f t="shared" si="35"/>
        <v>Acessória</v>
      </c>
      <c r="U125" s="27" t="str">
        <f t="shared" si="36"/>
        <v>Cabide</v>
      </c>
      <c r="V125" s="77" t="s">
        <v>90</v>
      </c>
      <c r="W125" s="1" t="str">
        <f t="shared" si="22"/>
        <v>Key.Par.125</v>
      </c>
      <c r="X125" s="49" t="s">
        <v>1000</v>
      </c>
      <c r="Y125" s="49" t="s">
        <v>998</v>
      </c>
    </row>
    <row r="126" spans="1:25" ht="6.65" customHeight="1" x14ac:dyDescent="0.4">
      <c r="A126" s="23">
        <v>126</v>
      </c>
      <c r="B126" s="2" t="s">
        <v>44</v>
      </c>
      <c r="C126" s="2" t="s">
        <v>1006</v>
      </c>
      <c r="D126" s="2" t="s">
        <v>1008</v>
      </c>
      <c r="E126" s="2" t="s">
        <v>398</v>
      </c>
      <c r="F126" s="2" t="s">
        <v>399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30"/>
        <v>Parte</v>
      </c>
      <c r="M126" s="26" t="str">
        <f t="shared" si="31"/>
        <v>Acessória</v>
      </c>
      <c r="N126" s="26" t="str">
        <f t="shared" si="32"/>
        <v>Dobradiça</v>
      </c>
      <c r="O126" s="21" t="str">
        <f t="shared" si="33"/>
        <v xml:space="preserve">Automática </v>
      </c>
      <c r="P126" s="21" t="s">
        <v>400</v>
      </c>
      <c r="Q126" s="38" t="s">
        <v>401</v>
      </c>
      <c r="R126" s="77" t="s">
        <v>9</v>
      </c>
      <c r="S126" s="27" t="str">
        <f t="shared" si="34"/>
        <v>Parte</v>
      </c>
      <c r="T126" s="27" t="str">
        <f t="shared" si="35"/>
        <v>Acessória</v>
      </c>
      <c r="U126" s="27" t="str">
        <f t="shared" si="36"/>
        <v>Dobradiça</v>
      </c>
      <c r="V126" s="77" t="s">
        <v>90</v>
      </c>
      <c r="W126" s="1" t="str">
        <f t="shared" si="22"/>
        <v>Key.Par.126</v>
      </c>
      <c r="X126" s="49" t="s">
        <v>1000</v>
      </c>
      <c r="Y126" s="49" t="s">
        <v>998</v>
      </c>
    </row>
    <row r="127" spans="1:25" ht="6.65" customHeight="1" x14ac:dyDescent="0.4">
      <c r="A127" s="23">
        <v>127</v>
      </c>
      <c r="B127" s="2" t="s">
        <v>44</v>
      </c>
      <c r="C127" s="2" t="s">
        <v>822</v>
      </c>
      <c r="D127" s="2" t="s">
        <v>949</v>
      </c>
      <c r="E127" s="2" t="s">
        <v>834</v>
      </c>
      <c r="F127" s="2" t="s">
        <v>835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30"/>
        <v>Abertura</v>
      </c>
      <c r="M127" s="26" t="str">
        <f t="shared" si="31"/>
        <v>Atmosférica.Lateral</v>
      </c>
      <c r="N127" s="26" t="str">
        <f t="shared" si="32"/>
        <v>Janela</v>
      </c>
      <c r="O127" s="21" t="str">
        <f t="shared" si="33"/>
        <v>Janela.Fixa</v>
      </c>
      <c r="P127" s="21" t="s">
        <v>904</v>
      </c>
      <c r="Q127" s="38" t="s">
        <v>911</v>
      </c>
      <c r="R127" s="77" t="s">
        <v>9</v>
      </c>
      <c r="S127" s="27" t="str">
        <f t="shared" si="34"/>
        <v>Abertura</v>
      </c>
      <c r="T127" s="27" t="str">
        <f t="shared" si="35"/>
        <v>Atmosférica Lateral</v>
      </c>
      <c r="U127" s="27" t="str">
        <f t="shared" si="36"/>
        <v>Janela</v>
      </c>
      <c r="V127" s="77" t="s">
        <v>90</v>
      </c>
      <c r="W127" s="1" t="str">
        <f t="shared" si="22"/>
        <v>Key.Abe.127</v>
      </c>
      <c r="X127" s="49" t="s">
        <v>857</v>
      </c>
      <c r="Y127" s="49" t="s">
        <v>858</v>
      </c>
    </row>
    <row r="128" spans="1:25" ht="6.65" customHeight="1" x14ac:dyDescent="0.4">
      <c r="A128" s="23">
        <v>128</v>
      </c>
      <c r="B128" s="2" t="s">
        <v>44</v>
      </c>
      <c r="C128" s="2" t="s">
        <v>822</v>
      </c>
      <c r="D128" s="2" t="s">
        <v>949</v>
      </c>
      <c r="E128" s="2" t="s">
        <v>834</v>
      </c>
      <c r="F128" s="2" t="s">
        <v>836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30"/>
        <v>Abertura</v>
      </c>
      <c r="M128" s="26" t="str">
        <f t="shared" si="31"/>
        <v>Atmosférica.Lateral</v>
      </c>
      <c r="N128" s="26" t="str">
        <f t="shared" si="32"/>
        <v>Janela</v>
      </c>
      <c r="O128" s="21" t="str">
        <f t="shared" si="33"/>
        <v>Janela.Batente</v>
      </c>
      <c r="P128" s="21" t="s">
        <v>905</v>
      </c>
      <c r="Q128" s="38" t="s">
        <v>974</v>
      </c>
      <c r="R128" s="77" t="s">
        <v>9</v>
      </c>
      <c r="S128" s="27" t="str">
        <f t="shared" si="34"/>
        <v>Abertura</v>
      </c>
      <c r="T128" s="27" t="str">
        <f t="shared" si="35"/>
        <v>Atmosférica Lateral</v>
      </c>
      <c r="U128" s="27" t="str">
        <f t="shared" si="36"/>
        <v>Janela</v>
      </c>
      <c r="V128" s="77" t="s">
        <v>90</v>
      </c>
      <c r="W128" s="1" t="str">
        <f t="shared" si="22"/>
        <v>Key.Abe.128</v>
      </c>
      <c r="X128" s="49" t="s">
        <v>857</v>
      </c>
      <c r="Y128" s="49" t="s">
        <v>858</v>
      </c>
    </row>
    <row r="129" spans="1:25" ht="6.65" customHeight="1" x14ac:dyDescent="0.4">
      <c r="A129" s="23">
        <v>129</v>
      </c>
      <c r="B129" s="2" t="s">
        <v>44</v>
      </c>
      <c r="C129" s="2" t="s">
        <v>822</v>
      </c>
      <c r="D129" s="2" t="s">
        <v>949</v>
      </c>
      <c r="E129" s="2" t="s">
        <v>834</v>
      </c>
      <c r="F129" s="2" t="s">
        <v>874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30"/>
        <v>Abertura</v>
      </c>
      <c r="M129" s="26" t="str">
        <f t="shared" si="31"/>
        <v>Atmosférica.Lateral</v>
      </c>
      <c r="N129" s="26" t="str">
        <f t="shared" si="32"/>
        <v>Janela</v>
      </c>
      <c r="O129" s="21" t="str">
        <f t="shared" si="33"/>
        <v>Janela.Corrediça</v>
      </c>
      <c r="P129" s="21" t="s">
        <v>906</v>
      </c>
      <c r="Q129" s="38" t="s">
        <v>983</v>
      </c>
      <c r="R129" s="77" t="s">
        <v>9</v>
      </c>
      <c r="S129" s="27" t="str">
        <f t="shared" si="34"/>
        <v>Abertura</v>
      </c>
      <c r="T129" s="27" t="str">
        <f t="shared" si="35"/>
        <v>Atmosférica Lateral</v>
      </c>
      <c r="U129" s="27" t="str">
        <f t="shared" si="36"/>
        <v>Janela</v>
      </c>
      <c r="V129" s="77" t="s">
        <v>90</v>
      </c>
      <c r="W129" s="1" t="str">
        <f t="shared" si="22"/>
        <v>Key.Abe.129</v>
      </c>
      <c r="X129" s="49" t="s">
        <v>857</v>
      </c>
      <c r="Y129" s="49" t="s">
        <v>858</v>
      </c>
    </row>
    <row r="130" spans="1:25" ht="6.65" customHeight="1" x14ac:dyDescent="0.4">
      <c r="A130" s="23">
        <v>130</v>
      </c>
      <c r="B130" s="2" t="s">
        <v>44</v>
      </c>
      <c r="C130" s="2" t="s">
        <v>822</v>
      </c>
      <c r="D130" s="2" t="s">
        <v>949</v>
      </c>
      <c r="E130" s="2" t="s">
        <v>834</v>
      </c>
      <c r="F130" s="2" t="s">
        <v>837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30"/>
        <v>Abertura</v>
      </c>
      <c r="M130" s="26" t="str">
        <f t="shared" si="31"/>
        <v>Atmosférica.Lateral</v>
      </c>
      <c r="N130" s="26" t="str">
        <f t="shared" si="32"/>
        <v>Janela</v>
      </c>
      <c r="O130" s="21" t="str">
        <f t="shared" si="33"/>
        <v>Janela.Pivotante</v>
      </c>
      <c r="P130" s="21" t="s">
        <v>991</v>
      </c>
      <c r="Q130" s="38" t="s">
        <v>993</v>
      </c>
      <c r="R130" s="77" t="s">
        <v>9</v>
      </c>
      <c r="S130" s="27" t="str">
        <f t="shared" si="34"/>
        <v>Abertura</v>
      </c>
      <c r="T130" s="27" t="str">
        <f t="shared" si="35"/>
        <v>Atmosférica Lateral</v>
      </c>
      <c r="U130" s="27" t="str">
        <f t="shared" si="36"/>
        <v>Janela</v>
      </c>
      <c r="V130" s="77" t="s">
        <v>90</v>
      </c>
      <c r="W130" s="1" t="str">
        <f t="shared" ref="W130:W193" si="37">CONCATENATE("Key.",LEFT(C130,3),".",A130)</f>
        <v>Key.Abe.130</v>
      </c>
      <c r="X130" s="49" t="s">
        <v>857</v>
      </c>
      <c r="Y130" s="49" t="s">
        <v>858</v>
      </c>
    </row>
    <row r="131" spans="1:25" ht="6.65" customHeight="1" x14ac:dyDescent="0.4">
      <c r="A131" s="23">
        <v>131</v>
      </c>
      <c r="B131" s="2" t="s">
        <v>44</v>
      </c>
      <c r="C131" s="2" t="s">
        <v>822</v>
      </c>
      <c r="D131" s="2" t="s">
        <v>949</v>
      </c>
      <c r="E131" s="2" t="s">
        <v>834</v>
      </c>
      <c r="F131" s="2" t="s">
        <v>970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30"/>
        <v>Abertura</v>
      </c>
      <c r="M131" s="26" t="str">
        <f t="shared" si="31"/>
        <v>Atmosférica.Lateral</v>
      </c>
      <c r="N131" s="26" t="str">
        <f t="shared" si="32"/>
        <v>Janela</v>
      </c>
      <c r="O131" s="21" t="str">
        <f t="shared" si="33"/>
        <v>Janela.Guilhotina</v>
      </c>
      <c r="P131" s="21" t="s">
        <v>971</v>
      </c>
      <c r="Q131" s="38" t="s">
        <v>982</v>
      </c>
      <c r="R131" s="77" t="s">
        <v>9</v>
      </c>
      <c r="S131" s="27" t="str">
        <f t="shared" si="34"/>
        <v>Abertura</v>
      </c>
      <c r="T131" s="27" t="str">
        <f t="shared" si="35"/>
        <v>Atmosférica Lateral</v>
      </c>
      <c r="U131" s="27" t="str">
        <f t="shared" si="36"/>
        <v>Janela</v>
      </c>
      <c r="V131" s="77" t="s">
        <v>90</v>
      </c>
      <c r="W131" s="1" t="str">
        <f t="shared" si="37"/>
        <v>Key.Abe.131</v>
      </c>
      <c r="X131" s="49" t="s">
        <v>857</v>
      </c>
      <c r="Y131" s="49" t="s">
        <v>858</v>
      </c>
    </row>
    <row r="132" spans="1:25" ht="6.65" customHeight="1" x14ac:dyDescent="0.4">
      <c r="A132" s="23">
        <v>132</v>
      </c>
      <c r="B132" s="2" t="s">
        <v>44</v>
      </c>
      <c r="C132" s="2" t="s">
        <v>822</v>
      </c>
      <c r="D132" s="2" t="s">
        <v>949</v>
      </c>
      <c r="E132" s="2" t="s">
        <v>834</v>
      </c>
      <c r="F132" s="2" t="s">
        <v>876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30"/>
        <v>Abertura</v>
      </c>
      <c r="M132" s="26" t="str">
        <f t="shared" si="31"/>
        <v>Atmosférica.Lateral</v>
      </c>
      <c r="N132" s="26" t="str">
        <f t="shared" si="32"/>
        <v>Janela</v>
      </c>
      <c r="O132" s="21" t="str">
        <f t="shared" si="33"/>
        <v>Janela.MaximAr</v>
      </c>
      <c r="P132" s="21" t="s">
        <v>980</v>
      </c>
      <c r="Q132" s="38" t="s">
        <v>981</v>
      </c>
      <c r="R132" s="77" t="s">
        <v>9</v>
      </c>
      <c r="S132" s="27" t="str">
        <f t="shared" si="34"/>
        <v>Abertura</v>
      </c>
      <c r="T132" s="27" t="str">
        <f t="shared" si="35"/>
        <v>Atmosférica Lateral</v>
      </c>
      <c r="U132" s="27" t="str">
        <f t="shared" si="36"/>
        <v>Janela</v>
      </c>
      <c r="V132" s="77" t="s">
        <v>90</v>
      </c>
      <c r="W132" s="1" t="str">
        <f t="shared" si="37"/>
        <v>Key.Abe.132</v>
      </c>
      <c r="X132" s="49" t="s">
        <v>857</v>
      </c>
      <c r="Y132" s="49" t="s">
        <v>858</v>
      </c>
    </row>
    <row r="133" spans="1:25" ht="6.65" customHeight="1" x14ac:dyDescent="0.4">
      <c r="A133" s="23">
        <v>133</v>
      </c>
      <c r="B133" s="2" t="s">
        <v>44</v>
      </c>
      <c r="C133" s="2" t="s">
        <v>822</v>
      </c>
      <c r="D133" s="2" t="s">
        <v>949</v>
      </c>
      <c r="E133" s="2" t="s">
        <v>834</v>
      </c>
      <c r="F133" s="2" t="s">
        <v>838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30"/>
        <v>Abertura</v>
      </c>
      <c r="M133" s="26" t="str">
        <f t="shared" si="31"/>
        <v>Atmosférica.Lateral</v>
      </c>
      <c r="N133" s="26" t="str">
        <f t="shared" si="32"/>
        <v>Janela</v>
      </c>
      <c r="O133" s="21" t="str">
        <f t="shared" si="33"/>
        <v>Janela.Basculante</v>
      </c>
      <c r="P133" s="21" t="s">
        <v>972</v>
      </c>
      <c r="Q133" s="38" t="s">
        <v>973</v>
      </c>
      <c r="R133" s="77" t="s">
        <v>9</v>
      </c>
      <c r="S133" s="27" t="str">
        <f t="shared" si="34"/>
        <v>Abertura</v>
      </c>
      <c r="T133" s="27" t="str">
        <f t="shared" si="35"/>
        <v>Atmosférica Lateral</v>
      </c>
      <c r="U133" s="27" t="str">
        <f t="shared" si="36"/>
        <v>Janela</v>
      </c>
      <c r="V133" s="77" t="s">
        <v>90</v>
      </c>
      <c r="W133" s="1" t="str">
        <f t="shared" si="37"/>
        <v>Key.Abe.133</v>
      </c>
      <c r="X133" s="49" t="s">
        <v>857</v>
      </c>
      <c r="Y133" s="49" t="s">
        <v>858</v>
      </c>
    </row>
    <row r="134" spans="1:25" ht="6.65" customHeight="1" x14ac:dyDescent="0.4">
      <c r="A134" s="23">
        <v>134</v>
      </c>
      <c r="B134" s="2" t="s">
        <v>44</v>
      </c>
      <c r="C134" s="2" t="s">
        <v>822</v>
      </c>
      <c r="D134" s="2" t="s">
        <v>949</v>
      </c>
      <c r="E134" s="2" t="s">
        <v>834</v>
      </c>
      <c r="F134" s="2" t="s">
        <v>987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30"/>
        <v>Abertura</v>
      </c>
      <c r="M134" s="26" t="str">
        <f t="shared" si="31"/>
        <v>Atmosférica.Lateral</v>
      </c>
      <c r="N134" s="26" t="str">
        <f t="shared" si="32"/>
        <v>Janela</v>
      </c>
      <c r="O134" s="21" t="str">
        <f t="shared" si="33"/>
        <v>Janela.Oscilobatente</v>
      </c>
      <c r="P134" s="21" t="s">
        <v>989</v>
      </c>
      <c r="Q134" s="38" t="s">
        <v>988</v>
      </c>
      <c r="R134" s="77" t="s">
        <v>9</v>
      </c>
      <c r="S134" s="27" t="str">
        <f t="shared" si="34"/>
        <v>Abertura</v>
      </c>
      <c r="T134" s="27" t="str">
        <f t="shared" si="35"/>
        <v>Atmosférica Lateral</v>
      </c>
      <c r="U134" s="27" t="str">
        <f t="shared" si="36"/>
        <v>Janela</v>
      </c>
      <c r="V134" s="77" t="s">
        <v>90</v>
      </c>
      <c r="W134" s="1" t="str">
        <f t="shared" si="37"/>
        <v>Key.Abe.134</v>
      </c>
      <c r="X134" s="49" t="s">
        <v>857</v>
      </c>
      <c r="Y134" s="49" t="s">
        <v>858</v>
      </c>
    </row>
    <row r="135" spans="1:25" ht="6.65" customHeight="1" x14ac:dyDescent="0.4">
      <c r="A135" s="23">
        <v>135</v>
      </c>
      <c r="B135" s="2" t="s">
        <v>44</v>
      </c>
      <c r="C135" s="2" t="s">
        <v>822</v>
      </c>
      <c r="D135" s="2" t="s">
        <v>949</v>
      </c>
      <c r="E135" s="2" t="s">
        <v>834</v>
      </c>
      <c r="F135" s="2" t="s">
        <v>925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30"/>
        <v>Abertura</v>
      </c>
      <c r="M135" s="26" t="str">
        <f t="shared" si="31"/>
        <v>Atmosférica.Lateral</v>
      </c>
      <c r="N135" s="26" t="str">
        <f t="shared" si="32"/>
        <v>Janela</v>
      </c>
      <c r="O135" s="21" t="str">
        <f t="shared" si="33"/>
        <v>Janela.Telescópica</v>
      </c>
      <c r="P135" s="21" t="s">
        <v>926</v>
      </c>
      <c r="Q135" s="38" t="s">
        <v>927</v>
      </c>
      <c r="R135" s="77" t="s">
        <v>9</v>
      </c>
      <c r="S135" s="27" t="str">
        <f t="shared" si="34"/>
        <v>Abertura</v>
      </c>
      <c r="T135" s="27" t="str">
        <f t="shared" si="35"/>
        <v>Atmosférica Lateral</v>
      </c>
      <c r="U135" s="27" t="str">
        <f t="shared" si="36"/>
        <v>Janela</v>
      </c>
      <c r="V135" s="77" t="s">
        <v>90</v>
      </c>
      <c r="W135" s="1" t="str">
        <f t="shared" si="37"/>
        <v>Key.Abe.135</v>
      </c>
      <c r="X135" s="49" t="s">
        <v>857</v>
      </c>
      <c r="Y135" s="49" t="s">
        <v>858</v>
      </c>
    </row>
    <row r="136" spans="1:25" ht="6.65" customHeight="1" x14ac:dyDescent="0.4">
      <c r="A136" s="23">
        <v>136</v>
      </c>
      <c r="B136" s="2" t="s">
        <v>44</v>
      </c>
      <c r="C136" s="2" t="s">
        <v>822</v>
      </c>
      <c r="D136" s="2" t="s">
        <v>949</v>
      </c>
      <c r="E136" s="2" t="s">
        <v>834</v>
      </c>
      <c r="F136" s="2" t="s">
        <v>994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30"/>
        <v>Abertura</v>
      </c>
      <c r="M136" s="26" t="str">
        <f t="shared" si="31"/>
        <v>Atmosférica.Lateral</v>
      </c>
      <c r="N136" s="26" t="str">
        <f t="shared" si="32"/>
        <v>Janela</v>
      </c>
      <c r="O136" s="21" t="str">
        <f t="shared" si="33"/>
        <v>Janela.Veneziana</v>
      </c>
      <c r="P136" s="21" t="s">
        <v>995</v>
      </c>
      <c r="Q136" s="38" t="s">
        <v>996</v>
      </c>
      <c r="R136" s="77" t="s">
        <v>9</v>
      </c>
      <c r="S136" s="27" t="str">
        <f t="shared" si="34"/>
        <v>Abertura</v>
      </c>
      <c r="T136" s="27" t="str">
        <f t="shared" si="35"/>
        <v>Atmosférica Lateral</v>
      </c>
      <c r="U136" s="27" t="str">
        <f t="shared" si="36"/>
        <v>Janela</v>
      </c>
      <c r="V136" s="77" t="s">
        <v>90</v>
      </c>
      <c r="W136" s="1" t="str">
        <f t="shared" si="37"/>
        <v>Key.Abe.136</v>
      </c>
      <c r="X136" s="49" t="s">
        <v>857</v>
      </c>
      <c r="Y136" s="49" t="s">
        <v>858</v>
      </c>
    </row>
    <row r="137" spans="1:25" ht="6.65" customHeight="1" x14ac:dyDescent="0.4">
      <c r="A137" s="23">
        <v>137</v>
      </c>
      <c r="B137" s="2" t="s">
        <v>44</v>
      </c>
      <c r="C137" s="2" t="s">
        <v>822</v>
      </c>
      <c r="D137" s="2" t="s">
        <v>949</v>
      </c>
      <c r="E137" s="2" t="s">
        <v>834</v>
      </c>
      <c r="F137" s="2" t="s">
        <v>842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30"/>
        <v>Abertura</v>
      </c>
      <c r="M137" s="26" t="str">
        <f t="shared" si="31"/>
        <v>Atmosférica.Lateral</v>
      </c>
      <c r="N137" s="26" t="str">
        <f t="shared" si="32"/>
        <v>Janela</v>
      </c>
      <c r="O137" s="21" t="str">
        <f t="shared" si="33"/>
        <v>Janela.Integral</v>
      </c>
      <c r="P137" s="21" t="s">
        <v>907</v>
      </c>
      <c r="Q137" s="38" t="s">
        <v>912</v>
      </c>
      <c r="R137" s="77" t="s">
        <v>9</v>
      </c>
      <c r="S137" s="27" t="str">
        <f t="shared" si="34"/>
        <v>Abertura</v>
      </c>
      <c r="T137" s="27" t="str">
        <f t="shared" si="35"/>
        <v>Atmosférica Lateral</v>
      </c>
      <c r="U137" s="27" t="str">
        <f t="shared" si="36"/>
        <v>Janela</v>
      </c>
      <c r="V137" s="77" t="s">
        <v>90</v>
      </c>
      <c r="W137" s="1" t="str">
        <f t="shared" si="37"/>
        <v>Key.Abe.137</v>
      </c>
      <c r="X137" s="49" t="s">
        <v>877</v>
      </c>
      <c r="Y137" s="49" t="s">
        <v>858</v>
      </c>
    </row>
    <row r="138" spans="1:25" ht="6.65" customHeight="1" x14ac:dyDescent="0.4">
      <c r="A138" s="23">
        <v>138</v>
      </c>
      <c r="B138" s="2" t="s">
        <v>44</v>
      </c>
      <c r="C138" s="2" t="s">
        <v>822</v>
      </c>
      <c r="D138" s="2" t="s">
        <v>950</v>
      </c>
      <c r="E138" s="2" t="s">
        <v>939</v>
      </c>
      <c r="F138" s="2" t="s">
        <v>941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30"/>
        <v>Abertura</v>
      </c>
      <c r="M138" s="26" t="str">
        <f t="shared" si="31"/>
        <v>Atmosférica.Superior</v>
      </c>
      <c r="N138" s="26" t="str">
        <f t="shared" ref="N138:N193" si="38">(SUBSTITUTE(SUBSTITUTE(CONCATENATE("",E138),"."," ")," De "," de "))</f>
        <v>Claraboia</v>
      </c>
      <c r="O138" s="21" t="str">
        <f t="shared" ref="O138:O193" si="39">F138</f>
        <v>Claraboia.Cúpula</v>
      </c>
      <c r="P138" s="21" t="s">
        <v>943</v>
      </c>
      <c r="Q138" s="21" t="s">
        <v>946</v>
      </c>
      <c r="R138" s="77" t="s">
        <v>9</v>
      </c>
      <c r="S138" s="27" t="str">
        <f t="shared" si="34"/>
        <v>Abertura</v>
      </c>
      <c r="T138" s="27" t="str">
        <f t="shared" si="35"/>
        <v>Atmosférica Superior</v>
      </c>
      <c r="U138" s="27" t="str">
        <f t="shared" si="36"/>
        <v>Claraboia</v>
      </c>
      <c r="V138" s="77" t="s">
        <v>90</v>
      </c>
      <c r="W138" s="1" t="str">
        <f t="shared" si="37"/>
        <v>Key.Abe.138</v>
      </c>
      <c r="X138" s="49" t="s">
        <v>857</v>
      </c>
      <c r="Y138" s="49" t="s">
        <v>858</v>
      </c>
    </row>
    <row r="139" spans="1:25" ht="6.65" customHeight="1" x14ac:dyDescent="0.4">
      <c r="A139" s="23">
        <v>139</v>
      </c>
      <c r="B139" s="2" t="s">
        <v>44</v>
      </c>
      <c r="C139" s="2" t="s">
        <v>822</v>
      </c>
      <c r="D139" s="2" t="s">
        <v>950</v>
      </c>
      <c r="E139" s="2" t="s">
        <v>939</v>
      </c>
      <c r="F139" s="2" t="s">
        <v>940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30"/>
        <v>Abertura</v>
      </c>
      <c r="M139" s="26" t="str">
        <f t="shared" si="31"/>
        <v>Atmosférica.Superior</v>
      </c>
      <c r="N139" s="26" t="str">
        <f t="shared" si="38"/>
        <v>Claraboia</v>
      </c>
      <c r="O139" s="21" t="str">
        <f t="shared" si="39"/>
        <v>Claraboia.Tubular</v>
      </c>
      <c r="P139" s="21" t="s">
        <v>944</v>
      </c>
      <c r="Q139" s="21" t="s">
        <v>947</v>
      </c>
      <c r="R139" s="77" t="s">
        <v>9</v>
      </c>
      <c r="S139" s="27" t="str">
        <f t="shared" si="34"/>
        <v>Abertura</v>
      </c>
      <c r="T139" s="27" t="str">
        <f t="shared" si="35"/>
        <v>Atmosférica Superior</v>
      </c>
      <c r="U139" s="27" t="str">
        <f t="shared" si="36"/>
        <v>Claraboia</v>
      </c>
      <c r="V139" s="77" t="s">
        <v>90</v>
      </c>
      <c r="W139" s="1" t="str">
        <f t="shared" si="37"/>
        <v>Key.Abe.139</v>
      </c>
      <c r="X139" s="49" t="s">
        <v>857</v>
      </c>
      <c r="Y139" s="49" t="s">
        <v>858</v>
      </c>
    </row>
    <row r="140" spans="1:25" ht="6.65" customHeight="1" x14ac:dyDescent="0.4">
      <c r="A140" s="23">
        <v>140</v>
      </c>
      <c r="B140" s="2" t="s">
        <v>44</v>
      </c>
      <c r="C140" s="2" t="s">
        <v>822</v>
      </c>
      <c r="D140" s="2" t="s">
        <v>950</v>
      </c>
      <c r="E140" s="2" t="s">
        <v>939</v>
      </c>
      <c r="F140" s="2" t="s">
        <v>942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30"/>
        <v>Abertura</v>
      </c>
      <c r="M140" s="26" t="str">
        <f t="shared" si="31"/>
        <v>Atmosférica.Superior</v>
      </c>
      <c r="N140" s="26" t="str">
        <f t="shared" si="38"/>
        <v>Claraboia</v>
      </c>
      <c r="O140" s="21" t="str">
        <f t="shared" si="39"/>
        <v>Claraboia.Piramidal</v>
      </c>
      <c r="P140" s="21" t="s">
        <v>945</v>
      </c>
      <c r="Q140" s="21" t="s">
        <v>948</v>
      </c>
      <c r="R140" s="77" t="s">
        <v>9</v>
      </c>
      <c r="S140" s="27" t="str">
        <f t="shared" si="34"/>
        <v>Abertura</v>
      </c>
      <c r="T140" s="27" t="str">
        <f t="shared" si="35"/>
        <v>Atmosférica Superior</v>
      </c>
      <c r="U140" s="27" t="str">
        <f t="shared" si="36"/>
        <v>Claraboia</v>
      </c>
      <c r="V140" s="77" t="s">
        <v>90</v>
      </c>
      <c r="W140" s="1" t="str">
        <f t="shared" si="37"/>
        <v>Key.Abe.140</v>
      </c>
      <c r="X140" s="49" t="s">
        <v>857</v>
      </c>
      <c r="Y140" s="49" t="s">
        <v>858</v>
      </c>
    </row>
    <row r="141" spans="1:25" ht="6.65" customHeight="1" x14ac:dyDescent="0.4">
      <c r="A141" s="23">
        <v>141</v>
      </c>
      <c r="B141" s="2" t="s">
        <v>44</v>
      </c>
      <c r="C141" s="2" t="s">
        <v>822</v>
      </c>
      <c r="D141" s="2" t="s">
        <v>967</v>
      </c>
      <c r="E141" s="2" t="s">
        <v>831</v>
      </c>
      <c r="F141" s="2" t="s">
        <v>841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">
        <v>822</v>
      </c>
      <c r="M141" s="26" t="str">
        <f t="shared" ref="M141:M193" si="40">CONCATENATE("", D141)</f>
        <v>Complementar</v>
      </c>
      <c r="N141" s="26" t="str">
        <f t="shared" si="38"/>
        <v>Grelha</v>
      </c>
      <c r="O141" s="21" t="str">
        <f t="shared" si="39"/>
        <v>Grelha.Fixa</v>
      </c>
      <c r="P141" s="21" t="s">
        <v>919</v>
      </c>
      <c r="Q141" s="38" t="s">
        <v>913</v>
      </c>
      <c r="R141" s="77" t="s">
        <v>9</v>
      </c>
      <c r="S141" s="27" t="s">
        <v>822</v>
      </c>
      <c r="T141" s="27" t="s">
        <v>839</v>
      </c>
      <c r="U141" s="27" t="s">
        <v>834</v>
      </c>
      <c r="V141" s="77" t="s">
        <v>90</v>
      </c>
      <c r="W141" s="1" t="str">
        <f t="shared" si="37"/>
        <v>Key.Abe.141</v>
      </c>
      <c r="X141" s="49" t="s">
        <v>857</v>
      </c>
      <c r="Y141" s="49" t="s">
        <v>858</v>
      </c>
    </row>
    <row r="142" spans="1:25" ht="6.65" customHeight="1" x14ac:dyDescent="0.4">
      <c r="A142" s="23">
        <v>142</v>
      </c>
      <c r="B142" s="2" t="s">
        <v>44</v>
      </c>
      <c r="C142" s="2" t="s">
        <v>822</v>
      </c>
      <c r="D142" s="2" t="s">
        <v>967</v>
      </c>
      <c r="E142" s="2" t="s">
        <v>831</v>
      </c>
      <c r="F142" s="2" t="s">
        <v>843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">
        <v>822</v>
      </c>
      <c r="M142" s="26" t="str">
        <f t="shared" si="40"/>
        <v>Complementar</v>
      </c>
      <c r="N142" s="26" t="str">
        <f t="shared" si="38"/>
        <v>Grelha</v>
      </c>
      <c r="O142" s="21" t="str">
        <f t="shared" si="39"/>
        <v>Grelha.Removível</v>
      </c>
      <c r="P142" s="21" t="s">
        <v>920</v>
      </c>
      <c r="Q142" s="38" t="s">
        <v>914</v>
      </c>
      <c r="R142" s="77" t="s">
        <v>9</v>
      </c>
      <c r="S142" s="27" t="s">
        <v>822</v>
      </c>
      <c r="T142" s="27" t="s">
        <v>839</v>
      </c>
      <c r="U142" s="27" t="s">
        <v>834</v>
      </c>
      <c r="V142" s="77" t="s">
        <v>90</v>
      </c>
      <c r="W142" s="1" t="str">
        <f t="shared" si="37"/>
        <v>Key.Abe.142</v>
      </c>
      <c r="X142" s="49" t="s">
        <v>857</v>
      </c>
      <c r="Y142" s="49" t="s">
        <v>858</v>
      </c>
    </row>
    <row r="143" spans="1:25" ht="6.65" customHeight="1" x14ac:dyDescent="0.4">
      <c r="A143" s="23">
        <v>143</v>
      </c>
      <c r="B143" s="2" t="s">
        <v>44</v>
      </c>
      <c r="C143" s="2" t="s">
        <v>822</v>
      </c>
      <c r="D143" s="2" t="s">
        <v>967</v>
      </c>
      <c r="E143" s="2" t="s">
        <v>830</v>
      </c>
      <c r="F143" s="2" t="s">
        <v>840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">
        <v>822</v>
      </c>
      <c r="M143" s="26" t="str">
        <f t="shared" si="40"/>
        <v>Complementar</v>
      </c>
      <c r="N143" s="26" t="str">
        <f t="shared" si="38"/>
        <v>Visor</v>
      </c>
      <c r="O143" s="21" t="str">
        <f t="shared" si="39"/>
        <v>Visor.Fixo</v>
      </c>
      <c r="P143" s="21" t="s">
        <v>921</v>
      </c>
      <c r="Q143" s="38" t="s">
        <v>915</v>
      </c>
      <c r="R143" s="77" t="s">
        <v>9</v>
      </c>
      <c r="S143" s="27" t="s">
        <v>822</v>
      </c>
      <c r="T143" s="27" t="s">
        <v>839</v>
      </c>
      <c r="U143" s="27" t="s">
        <v>834</v>
      </c>
      <c r="V143" s="77" t="s">
        <v>90</v>
      </c>
      <c r="W143" s="1" t="str">
        <f t="shared" si="37"/>
        <v>Key.Abe.143</v>
      </c>
      <c r="X143" s="49" t="s">
        <v>857</v>
      </c>
      <c r="Y143" s="49" t="s">
        <v>858</v>
      </c>
    </row>
    <row r="144" spans="1:25" ht="6.65" customHeight="1" x14ac:dyDescent="0.4">
      <c r="A144" s="23">
        <v>144</v>
      </c>
      <c r="B144" s="2" t="s">
        <v>44</v>
      </c>
      <c r="C144" s="2" t="s">
        <v>822</v>
      </c>
      <c r="D144" s="2" t="s">
        <v>967</v>
      </c>
      <c r="E144" s="2" t="s">
        <v>830</v>
      </c>
      <c r="F144" s="2" t="s">
        <v>852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">
        <v>822</v>
      </c>
      <c r="M144" s="26" t="str">
        <f t="shared" si="40"/>
        <v>Complementar</v>
      </c>
      <c r="N144" s="26" t="str">
        <f t="shared" si="38"/>
        <v>Visor</v>
      </c>
      <c r="O144" s="21" t="str">
        <f t="shared" si="39"/>
        <v>Visor.Basculante</v>
      </c>
      <c r="P144" s="21" t="s">
        <v>922</v>
      </c>
      <c r="Q144" s="38" t="s">
        <v>916</v>
      </c>
      <c r="R144" s="77" t="s">
        <v>9</v>
      </c>
      <c r="S144" s="27" t="s">
        <v>822</v>
      </c>
      <c r="T144" s="27" t="s">
        <v>839</v>
      </c>
      <c r="U144" s="27" t="s">
        <v>834</v>
      </c>
      <c r="V144" s="77" t="s">
        <v>90</v>
      </c>
      <c r="W144" s="1" t="str">
        <f t="shared" si="37"/>
        <v>Key.Abe.144</v>
      </c>
      <c r="X144" s="49" t="s">
        <v>857</v>
      </c>
      <c r="Y144" s="49" t="s">
        <v>858</v>
      </c>
    </row>
    <row r="145" spans="1:25" ht="6.65" customHeight="1" x14ac:dyDescent="0.4">
      <c r="A145" s="23">
        <v>145</v>
      </c>
      <c r="B145" s="2" t="s">
        <v>44</v>
      </c>
      <c r="C145" s="2" t="s">
        <v>822</v>
      </c>
      <c r="D145" s="2" t="s">
        <v>967</v>
      </c>
      <c r="E145" s="2" t="s">
        <v>830</v>
      </c>
      <c r="F145" s="2" t="s">
        <v>851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">
        <v>822</v>
      </c>
      <c r="M145" s="26" t="str">
        <f t="shared" si="40"/>
        <v>Complementar</v>
      </c>
      <c r="N145" s="26" t="str">
        <f t="shared" si="38"/>
        <v>Visor</v>
      </c>
      <c r="O145" s="21" t="str">
        <f t="shared" si="39"/>
        <v>Visor.Deslizante</v>
      </c>
      <c r="P145" s="21" t="s">
        <v>923</v>
      </c>
      <c r="Q145" s="38" t="s">
        <v>917</v>
      </c>
      <c r="R145" s="77" t="s">
        <v>9</v>
      </c>
      <c r="S145" s="27" t="s">
        <v>822</v>
      </c>
      <c r="T145" s="27" t="s">
        <v>839</v>
      </c>
      <c r="U145" s="27" t="s">
        <v>834</v>
      </c>
      <c r="V145" s="77" t="s">
        <v>90</v>
      </c>
      <c r="W145" s="1" t="str">
        <f t="shared" si="37"/>
        <v>Key.Abe.145</v>
      </c>
      <c r="X145" s="49" t="s">
        <v>857</v>
      </c>
      <c r="Y145" s="49" t="s">
        <v>858</v>
      </c>
    </row>
    <row r="146" spans="1:25" ht="6.65" customHeight="1" x14ac:dyDescent="0.4">
      <c r="A146" s="23">
        <v>146</v>
      </c>
      <c r="B146" s="2" t="s">
        <v>44</v>
      </c>
      <c r="C146" s="2" t="s">
        <v>822</v>
      </c>
      <c r="D146" s="2" t="s">
        <v>967</v>
      </c>
      <c r="E146" s="2" t="s">
        <v>830</v>
      </c>
      <c r="F146" s="2" t="s">
        <v>850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">
        <v>822</v>
      </c>
      <c r="M146" s="26" t="str">
        <f t="shared" si="40"/>
        <v>Complementar</v>
      </c>
      <c r="N146" s="26" t="str">
        <f t="shared" si="38"/>
        <v>Visor</v>
      </c>
      <c r="O146" s="21" t="str">
        <f t="shared" si="39"/>
        <v>Visor.Blindado</v>
      </c>
      <c r="P146" s="21" t="s">
        <v>924</v>
      </c>
      <c r="Q146" s="38" t="s">
        <v>918</v>
      </c>
      <c r="R146" s="77" t="s">
        <v>9</v>
      </c>
      <c r="S146" s="27" t="s">
        <v>822</v>
      </c>
      <c r="T146" s="27" t="s">
        <v>839</v>
      </c>
      <c r="U146" s="27" t="s">
        <v>834</v>
      </c>
      <c r="V146" s="77" t="s">
        <v>90</v>
      </c>
      <c r="W146" s="1" t="str">
        <f t="shared" si="37"/>
        <v>Key.Abe.146</v>
      </c>
      <c r="X146" s="49" t="s">
        <v>857</v>
      </c>
      <c r="Y146" s="49" t="s">
        <v>858</v>
      </c>
    </row>
    <row r="147" spans="1:25" ht="6.65" customHeight="1" x14ac:dyDescent="0.4">
      <c r="A147" s="23">
        <v>147</v>
      </c>
      <c r="B147" s="2" t="s">
        <v>44</v>
      </c>
      <c r="C147" s="2" t="s">
        <v>951</v>
      </c>
      <c r="D147" s="2" t="s">
        <v>963</v>
      </c>
      <c r="E147" s="2" t="s">
        <v>823</v>
      </c>
      <c r="F147" s="2" t="s">
        <v>824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ref="L147:L167" si="41">CONCATENATE("", C147)</f>
        <v>Passagem</v>
      </c>
      <c r="M147" s="26" t="str">
        <f t="shared" si="40"/>
        <v>De.Pessoas</v>
      </c>
      <c r="N147" s="26" t="str">
        <f t="shared" si="38"/>
        <v>Porta</v>
      </c>
      <c r="O147" s="21" t="str">
        <f t="shared" si="39"/>
        <v>Porta.Simples</v>
      </c>
      <c r="P147" s="21" t="s">
        <v>855</v>
      </c>
      <c r="Q147" s="38" t="s">
        <v>878</v>
      </c>
      <c r="R147" s="77" t="s">
        <v>9</v>
      </c>
      <c r="S147" s="27" t="str">
        <f t="shared" ref="S147:S167" si="42">SUBSTITUTE(C147, ".", " ")</f>
        <v>Passagem</v>
      </c>
      <c r="T147" s="27" t="str">
        <f t="shared" ref="T147:T167" si="43">SUBSTITUTE(D147, ".", " ")</f>
        <v>De Pessoas</v>
      </c>
      <c r="U147" s="27" t="str">
        <f t="shared" ref="U147:U167" si="44">SUBSTITUTE(E147, ".", " ")</f>
        <v>Porta</v>
      </c>
      <c r="V147" s="77" t="s">
        <v>90</v>
      </c>
      <c r="W147" s="1" t="str">
        <f t="shared" si="37"/>
        <v>Key.Pas.147</v>
      </c>
      <c r="X147" s="49" t="s">
        <v>832</v>
      </c>
      <c r="Y147" s="49" t="s">
        <v>833</v>
      </c>
    </row>
    <row r="148" spans="1:25" ht="6.65" customHeight="1" x14ac:dyDescent="0.4">
      <c r="A148" s="23">
        <v>148</v>
      </c>
      <c r="B148" s="2" t="s">
        <v>44</v>
      </c>
      <c r="C148" s="2" t="s">
        <v>951</v>
      </c>
      <c r="D148" s="2" t="s">
        <v>963</v>
      </c>
      <c r="E148" s="2" t="s">
        <v>823</v>
      </c>
      <c r="F148" s="2" t="s">
        <v>825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41"/>
        <v>Passagem</v>
      </c>
      <c r="M148" s="26" t="str">
        <f t="shared" si="40"/>
        <v>De.Pessoas</v>
      </c>
      <c r="N148" s="26" t="str">
        <f t="shared" si="38"/>
        <v>Porta</v>
      </c>
      <c r="O148" s="21" t="str">
        <f t="shared" si="39"/>
        <v>Porta.Dupla</v>
      </c>
      <c r="P148" s="21" t="s">
        <v>888</v>
      </c>
      <c r="Q148" s="38" t="s">
        <v>902</v>
      </c>
      <c r="R148" s="77" t="s">
        <v>9</v>
      </c>
      <c r="S148" s="27" t="str">
        <f t="shared" si="42"/>
        <v>Passagem</v>
      </c>
      <c r="T148" s="27" t="str">
        <f t="shared" si="43"/>
        <v>De Pessoas</v>
      </c>
      <c r="U148" s="27" t="str">
        <f t="shared" si="44"/>
        <v>Porta</v>
      </c>
      <c r="V148" s="77" t="s">
        <v>90</v>
      </c>
      <c r="W148" s="1" t="str">
        <f t="shared" si="37"/>
        <v>Key.Pas.148</v>
      </c>
      <c r="X148" s="49" t="s">
        <v>832</v>
      </c>
      <c r="Y148" s="49" t="s">
        <v>833</v>
      </c>
    </row>
    <row r="149" spans="1:25" ht="6.65" customHeight="1" x14ac:dyDescent="0.4">
      <c r="A149" s="23">
        <v>149</v>
      </c>
      <c r="B149" s="2" t="s">
        <v>44</v>
      </c>
      <c r="C149" s="2" t="s">
        <v>951</v>
      </c>
      <c r="D149" s="2" t="s">
        <v>963</v>
      </c>
      <c r="E149" s="2" t="s">
        <v>823</v>
      </c>
      <c r="F149" s="2" t="s">
        <v>829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41"/>
        <v>Passagem</v>
      </c>
      <c r="M149" s="26" t="str">
        <f t="shared" si="40"/>
        <v>De.Pessoas</v>
      </c>
      <c r="N149" s="26" t="str">
        <f t="shared" si="38"/>
        <v>Porta</v>
      </c>
      <c r="O149" s="21" t="str">
        <f t="shared" si="39"/>
        <v>Porta.Assimétrica</v>
      </c>
      <c r="P149" s="21" t="s">
        <v>900</v>
      </c>
      <c r="Q149" s="38" t="s">
        <v>901</v>
      </c>
      <c r="R149" s="77" t="s">
        <v>9</v>
      </c>
      <c r="S149" s="27" t="str">
        <f t="shared" si="42"/>
        <v>Passagem</v>
      </c>
      <c r="T149" s="27" t="str">
        <f t="shared" si="43"/>
        <v>De Pessoas</v>
      </c>
      <c r="U149" s="27" t="str">
        <f t="shared" si="44"/>
        <v>Porta</v>
      </c>
      <c r="V149" s="77" t="s">
        <v>90</v>
      </c>
      <c r="W149" s="1" t="str">
        <f t="shared" si="37"/>
        <v>Key.Pas.149</v>
      </c>
      <c r="X149" s="49" t="s">
        <v>832</v>
      </c>
      <c r="Y149" s="49" t="s">
        <v>833</v>
      </c>
    </row>
    <row r="150" spans="1:25" ht="6.65" customHeight="1" x14ac:dyDescent="0.4">
      <c r="A150" s="23">
        <v>150</v>
      </c>
      <c r="B150" s="2" t="s">
        <v>44</v>
      </c>
      <c r="C150" s="2" t="s">
        <v>951</v>
      </c>
      <c r="D150" s="2" t="s">
        <v>963</v>
      </c>
      <c r="E150" s="2" t="s">
        <v>823</v>
      </c>
      <c r="F150" s="2" t="s">
        <v>828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41"/>
        <v>Passagem</v>
      </c>
      <c r="M150" s="26" t="str">
        <f t="shared" si="40"/>
        <v>De.Pessoas</v>
      </c>
      <c r="N150" s="26" t="str">
        <f t="shared" si="38"/>
        <v>Porta</v>
      </c>
      <c r="O150" s="21" t="str">
        <f t="shared" si="39"/>
        <v>Porta.Corta.Fogo</v>
      </c>
      <c r="P150" s="21" t="s">
        <v>889</v>
      </c>
      <c r="Q150" s="38" t="s">
        <v>903</v>
      </c>
      <c r="R150" s="77" t="s">
        <v>9</v>
      </c>
      <c r="S150" s="27" t="str">
        <f t="shared" si="42"/>
        <v>Passagem</v>
      </c>
      <c r="T150" s="27" t="str">
        <f t="shared" si="43"/>
        <v>De Pessoas</v>
      </c>
      <c r="U150" s="27" t="str">
        <f t="shared" si="44"/>
        <v>Porta</v>
      </c>
      <c r="V150" s="77" t="s">
        <v>90</v>
      </c>
      <c r="W150" s="1" t="str">
        <f t="shared" si="37"/>
        <v>Key.Pas.150</v>
      </c>
      <c r="X150" s="49" t="s">
        <v>832</v>
      </c>
      <c r="Y150" s="49" t="s">
        <v>833</v>
      </c>
    </row>
    <row r="151" spans="1:25" ht="6.65" customHeight="1" x14ac:dyDescent="0.4">
      <c r="A151" s="23">
        <v>151</v>
      </c>
      <c r="B151" s="2" t="s">
        <v>44</v>
      </c>
      <c r="C151" s="2" t="s">
        <v>951</v>
      </c>
      <c r="D151" s="2" t="s">
        <v>963</v>
      </c>
      <c r="E151" s="2" t="s">
        <v>823</v>
      </c>
      <c r="F151" s="2" t="s">
        <v>984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si="41"/>
        <v>Passagem</v>
      </c>
      <c r="M151" s="26" t="str">
        <f t="shared" si="40"/>
        <v>De.Pessoas</v>
      </c>
      <c r="N151" s="26" t="str">
        <f t="shared" si="38"/>
        <v>Porta</v>
      </c>
      <c r="O151" s="21" t="str">
        <f t="shared" si="39"/>
        <v>Porta.Veneziana</v>
      </c>
      <c r="P151" s="21" t="s">
        <v>986</v>
      </c>
      <c r="Q151" s="38" t="s">
        <v>985</v>
      </c>
      <c r="R151" s="77" t="s">
        <v>9</v>
      </c>
      <c r="S151" s="27" t="str">
        <f t="shared" si="42"/>
        <v>Passagem</v>
      </c>
      <c r="T151" s="27" t="str">
        <f t="shared" si="43"/>
        <v>De Pessoas</v>
      </c>
      <c r="U151" s="27" t="str">
        <f t="shared" si="44"/>
        <v>Porta</v>
      </c>
      <c r="V151" s="77" t="s">
        <v>90</v>
      </c>
      <c r="W151" s="1" t="str">
        <f t="shared" si="37"/>
        <v>Key.Pas.151</v>
      </c>
      <c r="X151" s="49" t="s">
        <v>832</v>
      </c>
      <c r="Y151" s="49" t="s">
        <v>833</v>
      </c>
    </row>
    <row r="152" spans="1:25" ht="6.65" customHeight="1" x14ac:dyDescent="0.4">
      <c r="A152" s="23">
        <v>152</v>
      </c>
      <c r="B152" s="2" t="s">
        <v>44</v>
      </c>
      <c r="C152" s="2" t="s">
        <v>951</v>
      </c>
      <c r="D152" s="2" t="s">
        <v>963</v>
      </c>
      <c r="E152" s="2" t="s">
        <v>823</v>
      </c>
      <c r="F152" s="2" t="s">
        <v>875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41"/>
        <v>Passagem</v>
      </c>
      <c r="M152" s="26" t="str">
        <f t="shared" si="40"/>
        <v>De.Pessoas</v>
      </c>
      <c r="N152" s="26" t="str">
        <f t="shared" si="38"/>
        <v>Porta</v>
      </c>
      <c r="O152" s="21" t="str">
        <f t="shared" si="39"/>
        <v>Porta.Corrediça</v>
      </c>
      <c r="P152" s="21" t="s">
        <v>887</v>
      </c>
      <c r="Q152" s="38" t="s">
        <v>899</v>
      </c>
      <c r="R152" s="77" t="s">
        <v>9</v>
      </c>
      <c r="S152" s="27" t="str">
        <f t="shared" si="42"/>
        <v>Passagem</v>
      </c>
      <c r="T152" s="27" t="str">
        <f t="shared" si="43"/>
        <v>De Pessoas</v>
      </c>
      <c r="U152" s="27" t="str">
        <f t="shared" si="44"/>
        <v>Porta</v>
      </c>
      <c r="V152" s="77" t="s">
        <v>90</v>
      </c>
      <c r="W152" s="1" t="str">
        <f t="shared" si="37"/>
        <v>Key.Pas.152</v>
      </c>
      <c r="X152" s="49" t="s">
        <v>832</v>
      </c>
      <c r="Y152" s="49" t="s">
        <v>833</v>
      </c>
    </row>
    <row r="153" spans="1:25" ht="6.65" customHeight="1" x14ac:dyDescent="0.4">
      <c r="A153" s="23">
        <v>153</v>
      </c>
      <c r="B153" s="2" t="s">
        <v>44</v>
      </c>
      <c r="C153" s="2" t="s">
        <v>951</v>
      </c>
      <c r="D153" s="2" t="s">
        <v>963</v>
      </c>
      <c r="E153" s="2" t="s">
        <v>823</v>
      </c>
      <c r="F153" s="2" t="s">
        <v>978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41"/>
        <v>Passagem</v>
      </c>
      <c r="M153" s="26" t="str">
        <f t="shared" si="40"/>
        <v>De.Pessoas</v>
      </c>
      <c r="N153" s="26" t="str">
        <f t="shared" si="38"/>
        <v>Porta</v>
      </c>
      <c r="O153" s="21" t="str">
        <f t="shared" si="39"/>
        <v>Porta.Pivotante</v>
      </c>
      <c r="P153" s="21" t="s">
        <v>990</v>
      </c>
      <c r="Q153" s="21" t="s">
        <v>992</v>
      </c>
      <c r="R153" s="77" t="s">
        <v>9</v>
      </c>
      <c r="S153" s="27" t="str">
        <f t="shared" si="42"/>
        <v>Passagem</v>
      </c>
      <c r="T153" s="27" t="str">
        <f t="shared" si="43"/>
        <v>De Pessoas</v>
      </c>
      <c r="U153" s="27" t="str">
        <f t="shared" si="44"/>
        <v>Porta</v>
      </c>
      <c r="V153" s="77" t="s">
        <v>90</v>
      </c>
      <c r="W153" s="1" t="str">
        <f t="shared" si="37"/>
        <v>Key.Pas.153</v>
      </c>
      <c r="X153" s="49" t="s">
        <v>832</v>
      </c>
      <c r="Y153" s="49" t="s">
        <v>833</v>
      </c>
    </row>
    <row r="154" spans="1:25" ht="6.65" customHeight="1" x14ac:dyDescent="0.4">
      <c r="A154" s="23">
        <v>154</v>
      </c>
      <c r="B154" s="2" t="s">
        <v>44</v>
      </c>
      <c r="C154" s="2" t="s">
        <v>951</v>
      </c>
      <c r="D154" s="2" t="s">
        <v>963</v>
      </c>
      <c r="E154" s="2" t="s">
        <v>823</v>
      </c>
      <c r="F154" s="2" t="s">
        <v>975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41"/>
        <v>Passagem</v>
      </c>
      <c r="M154" s="26" t="str">
        <f t="shared" si="40"/>
        <v>De.Pessoas</v>
      </c>
      <c r="N154" s="26" t="str">
        <f t="shared" si="38"/>
        <v>Porta</v>
      </c>
      <c r="O154" s="21" t="str">
        <f t="shared" si="39"/>
        <v>Porta.Articulada</v>
      </c>
      <c r="P154" s="21" t="s">
        <v>976</v>
      </c>
      <c r="Q154" s="38" t="s">
        <v>979</v>
      </c>
      <c r="R154" s="77" t="s">
        <v>9</v>
      </c>
      <c r="S154" s="27" t="str">
        <f t="shared" si="42"/>
        <v>Passagem</v>
      </c>
      <c r="T154" s="27" t="str">
        <f t="shared" si="43"/>
        <v>De Pessoas</v>
      </c>
      <c r="U154" s="27" t="str">
        <f t="shared" si="44"/>
        <v>Porta</v>
      </c>
      <c r="V154" s="77" t="s">
        <v>90</v>
      </c>
      <c r="W154" s="1" t="str">
        <f t="shared" si="37"/>
        <v>Key.Pas.154</v>
      </c>
      <c r="X154" s="49" t="s">
        <v>832</v>
      </c>
      <c r="Y154" s="49" t="s">
        <v>833</v>
      </c>
    </row>
    <row r="155" spans="1:25" ht="6.65" customHeight="1" x14ac:dyDescent="0.4">
      <c r="A155" s="23">
        <v>155</v>
      </c>
      <c r="B155" s="2" t="s">
        <v>44</v>
      </c>
      <c r="C155" s="2" t="s">
        <v>951</v>
      </c>
      <c r="D155" s="2" t="s">
        <v>963</v>
      </c>
      <c r="E155" s="2" t="s">
        <v>823</v>
      </c>
      <c r="F155" s="2" t="s">
        <v>853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41"/>
        <v>Passagem</v>
      </c>
      <c r="M155" s="26" t="str">
        <f t="shared" si="40"/>
        <v>De.Pessoas</v>
      </c>
      <c r="N155" s="26" t="str">
        <f t="shared" si="38"/>
        <v>Porta</v>
      </c>
      <c r="O155" s="21" t="str">
        <f t="shared" si="39"/>
        <v>Porta.Bandeira</v>
      </c>
      <c r="P155" s="21" t="s">
        <v>856</v>
      </c>
      <c r="Q155" s="38" t="s">
        <v>893</v>
      </c>
      <c r="R155" s="77" t="s">
        <v>9</v>
      </c>
      <c r="S155" s="27" t="str">
        <f t="shared" si="42"/>
        <v>Passagem</v>
      </c>
      <c r="T155" s="27" t="str">
        <f t="shared" si="43"/>
        <v>De Pessoas</v>
      </c>
      <c r="U155" s="27" t="str">
        <f t="shared" si="44"/>
        <v>Porta</v>
      </c>
      <c r="V155" s="77" t="s">
        <v>90</v>
      </c>
      <c r="W155" s="1" t="str">
        <f t="shared" si="37"/>
        <v>Key.Pas.155</v>
      </c>
      <c r="X155" s="49" t="s">
        <v>832</v>
      </c>
      <c r="Y155" s="49" t="s">
        <v>833</v>
      </c>
    </row>
    <row r="156" spans="1:25" ht="6.65" customHeight="1" x14ac:dyDescent="0.4">
      <c r="A156" s="23">
        <v>156</v>
      </c>
      <c r="B156" s="2" t="s">
        <v>44</v>
      </c>
      <c r="C156" s="2" t="s">
        <v>951</v>
      </c>
      <c r="D156" s="2" t="s">
        <v>963</v>
      </c>
      <c r="E156" s="2" t="s">
        <v>823</v>
      </c>
      <c r="F156" s="2" t="s">
        <v>895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41"/>
        <v>Passagem</v>
      </c>
      <c r="M156" s="26" t="str">
        <f t="shared" si="40"/>
        <v>De.Pessoas</v>
      </c>
      <c r="N156" s="26" t="str">
        <f t="shared" si="38"/>
        <v>Porta</v>
      </c>
      <c r="O156" s="21" t="str">
        <f t="shared" si="39"/>
        <v>Porta.Giratória</v>
      </c>
      <c r="P156" s="21" t="s">
        <v>894</v>
      </c>
      <c r="Q156" s="38" t="s">
        <v>898</v>
      </c>
      <c r="R156" s="77" t="s">
        <v>9</v>
      </c>
      <c r="S156" s="27" t="str">
        <f t="shared" si="42"/>
        <v>Passagem</v>
      </c>
      <c r="T156" s="27" t="str">
        <f t="shared" si="43"/>
        <v>De Pessoas</v>
      </c>
      <c r="U156" s="27" t="str">
        <f t="shared" si="44"/>
        <v>Porta</v>
      </c>
      <c r="V156" s="77" t="s">
        <v>90</v>
      </c>
      <c r="W156" s="1" t="str">
        <f t="shared" si="37"/>
        <v>Key.Pas.156</v>
      </c>
      <c r="X156" s="49" t="s">
        <v>832</v>
      </c>
      <c r="Y156" s="49" t="s">
        <v>833</v>
      </c>
    </row>
    <row r="157" spans="1:25" ht="6.65" customHeight="1" x14ac:dyDescent="0.4">
      <c r="A157" s="23">
        <v>157</v>
      </c>
      <c r="B157" s="2" t="s">
        <v>44</v>
      </c>
      <c r="C157" s="2" t="s">
        <v>951</v>
      </c>
      <c r="D157" s="2" t="s">
        <v>963</v>
      </c>
      <c r="E157" s="2" t="s">
        <v>823</v>
      </c>
      <c r="F157" s="2" t="s">
        <v>826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41"/>
        <v>Passagem</v>
      </c>
      <c r="M157" s="26" t="str">
        <f t="shared" si="40"/>
        <v>De.Pessoas</v>
      </c>
      <c r="N157" s="26" t="str">
        <f t="shared" si="38"/>
        <v>Porta</v>
      </c>
      <c r="O157" s="21" t="str">
        <f t="shared" si="39"/>
        <v>Porta.Frigorífica</v>
      </c>
      <c r="P157" s="21" t="s">
        <v>892</v>
      </c>
      <c r="Q157" s="38" t="s">
        <v>977</v>
      </c>
      <c r="R157" s="77" t="s">
        <v>9</v>
      </c>
      <c r="S157" s="27" t="str">
        <f t="shared" si="42"/>
        <v>Passagem</v>
      </c>
      <c r="T157" s="27" t="str">
        <f t="shared" si="43"/>
        <v>De Pessoas</v>
      </c>
      <c r="U157" s="27" t="str">
        <f t="shared" si="44"/>
        <v>Porta</v>
      </c>
      <c r="V157" s="77" t="s">
        <v>90</v>
      </c>
      <c r="W157" s="1" t="str">
        <f t="shared" si="37"/>
        <v>Key.Pas.157</v>
      </c>
      <c r="X157" s="49" t="s">
        <v>832</v>
      </c>
      <c r="Y157" s="49" t="s">
        <v>833</v>
      </c>
    </row>
    <row r="158" spans="1:25" ht="6.65" customHeight="1" x14ac:dyDescent="0.4">
      <c r="A158" s="23">
        <v>158</v>
      </c>
      <c r="B158" s="2" t="s">
        <v>44</v>
      </c>
      <c r="C158" s="2" t="s">
        <v>951</v>
      </c>
      <c r="D158" s="2" t="s">
        <v>963</v>
      </c>
      <c r="E158" s="2" t="s">
        <v>823</v>
      </c>
      <c r="F158" s="2" t="s">
        <v>827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41"/>
        <v>Passagem</v>
      </c>
      <c r="M158" s="26" t="str">
        <f t="shared" si="40"/>
        <v>De.Pessoas</v>
      </c>
      <c r="N158" s="26" t="str">
        <f t="shared" si="38"/>
        <v>Porta</v>
      </c>
      <c r="O158" s="21" t="str">
        <f t="shared" si="39"/>
        <v>Porta.Biológica</v>
      </c>
      <c r="P158" s="21" t="s">
        <v>890</v>
      </c>
      <c r="Q158" s="38" t="s">
        <v>908</v>
      </c>
      <c r="R158" s="77" t="s">
        <v>9</v>
      </c>
      <c r="S158" s="27" t="str">
        <f t="shared" si="42"/>
        <v>Passagem</v>
      </c>
      <c r="T158" s="27" t="str">
        <f t="shared" si="43"/>
        <v>De Pessoas</v>
      </c>
      <c r="U158" s="27" t="str">
        <f t="shared" si="44"/>
        <v>Porta</v>
      </c>
      <c r="V158" s="77" t="s">
        <v>90</v>
      </c>
      <c r="W158" s="1" t="str">
        <f t="shared" si="37"/>
        <v>Key.Pas.158</v>
      </c>
      <c r="X158" s="49" t="s">
        <v>832</v>
      </c>
      <c r="Y158" s="49" t="s">
        <v>833</v>
      </c>
    </row>
    <row r="159" spans="1:25" ht="6.65" customHeight="1" x14ac:dyDescent="0.4">
      <c r="A159" s="23">
        <v>159</v>
      </c>
      <c r="B159" s="2" t="s">
        <v>44</v>
      </c>
      <c r="C159" s="2" t="s">
        <v>951</v>
      </c>
      <c r="D159" s="2" t="s">
        <v>963</v>
      </c>
      <c r="E159" s="2" t="s">
        <v>823</v>
      </c>
      <c r="F159" s="2" t="s">
        <v>854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41"/>
        <v>Passagem</v>
      </c>
      <c r="M159" s="26" t="str">
        <f t="shared" si="40"/>
        <v>De.Pessoas</v>
      </c>
      <c r="N159" s="26" t="str">
        <f t="shared" si="38"/>
        <v>Porta</v>
      </c>
      <c r="O159" s="21" t="str">
        <f t="shared" si="39"/>
        <v>Porta.Blindada</v>
      </c>
      <c r="P159" s="21" t="s">
        <v>891</v>
      </c>
      <c r="Q159" s="38" t="s">
        <v>909</v>
      </c>
      <c r="R159" s="77" t="s">
        <v>9</v>
      </c>
      <c r="S159" s="27" t="str">
        <f t="shared" si="42"/>
        <v>Passagem</v>
      </c>
      <c r="T159" s="27" t="str">
        <f t="shared" si="43"/>
        <v>De Pessoas</v>
      </c>
      <c r="U159" s="27" t="str">
        <f t="shared" si="44"/>
        <v>Porta</v>
      </c>
      <c r="V159" s="77" t="s">
        <v>90</v>
      </c>
      <c r="W159" s="1" t="str">
        <f t="shared" si="37"/>
        <v>Key.Pas.159</v>
      </c>
      <c r="X159" s="49" t="s">
        <v>832</v>
      </c>
      <c r="Y159" s="49" t="s">
        <v>833</v>
      </c>
    </row>
    <row r="160" spans="1:25" ht="6.65" customHeight="1" x14ac:dyDescent="0.4">
      <c r="A160" s="23">
        <v>160</v>
      </c>
      <c r="B160" s="2" t="s">
        <v>44</v>
      </c>
      <c r="C160" s="2" t="s">
        <v>951</v>
      </c>
      <c r="D160" s="2" t="s">
        <v>963</v>
      </c>
      <c r="E160" s="2" t="s">
        <v>823</v>
      </c>
      <c r="F160" s="2" t="s">
        <v>896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41"/>
        <v>Passagem</v>
      </c>
      <c r="M160" s="26" t="str">
        <f t="shared" si="40"/>
        <v>De.Pessoas</v>
      </c>
      <c r="N160" s="26" t="str">
        <f t="shared" si="38"/>
        <v>Porta</v>
      </c>
      <c r="O160" s="21" t="str">
        <f t="shared" si="39"/>
        <v>Porta.Telescópica</v>
      </c>
      <c r="P160" s="21" t="s">
        <v>897</v>
      </c>
      <c r="Q160" s="38" t="s">
        <v>910</v>
      </c>
      <c r="R160" s="77" t="s">
        <v>9</v>
      </c>
      <c r="S160" s="27" t="str">
        <f t="shared" si="42"/>
        <v>Passagem</v>
      </c>
      <c r="T160" s="27" t="str">
        <f t="shared" si="43"/>
        <v>De Pessoas</v>
      </c>
      <c r="U160" s="27" t="str">
        <f t="shared" si="44"/>
        <v>Porta</v>
      </c>
      <c r="V160" s="77" t="s">
        <v>90</v>
      </c>
      <c r="W160" s="1" t="str">
        <f t="shared" si="37"/>
        <v>Key.Pas.160</v>
      </c>
      <c r="X160" s="49" t="s">
        <v>832</v>
      </c>
      <c r="Y160" s="49" t="s">
        <v>833</v>
      </c>
    </row>
    <row r="161" spans="1:25" ht="6.65" customHeight="1" x14ac:dyDescent="0.4">
      <c r="A161" s="23">
        <v>161</v>
      </c>
      <c r="B161" s="2" t="s">
        <v>44</v>
      </c>
      <c r="C161" s="2" t="s">
        <v>951</v>
      </c>
      <c r="D161" s="2" t="s">
        <v>964</v>
      </c>
      <c r="E161" s="2" t="s">
        <v>952</v>
      </c>
      <c r="F161" s="2" t="s">
        <v>953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41"/>
        <v>Passagem</v>
      </c>
      <c r="M161" s="26" t="str">
        <f t="shared" si="40"/>
        <v>De.Veículos</v>
      </c>
      <c r="N161" s="26" t="str">
        <f t="shared" si="38"/>
        <v>Portão</v>
      </c>
      <c r="O161" s="21" t="str">
        <f t="shared" si="39"/>
        <v>Garagem</v>
      </c>
      <c r="P161" s="21" t="s">
        <v>955</v>
      </c>
      <c r="Q161" s="21" t="s">
        <v>956</v>
      </c>
      <c r="R161" s="77" t="s">
        <v>9</v>
      </c>
      <c r="S161" s="27" t="str">
        <f t="shared" si="42"/>
        <v>Passagem</v>
      </c>
      <c r="T161" s="27" t="str">
        <f t="shared" si="43"/>
        <v>De Veículos</v>
      </c>
      <c r="U161" s="27" t="str">
        <f t="shared" si="44"/>
        <v>Portão</v>
      </c>
      <c r="V161" s="77" t="s">
        <v>90</v>
      </c>
      <c r="W161" s="1" t="str">
        <f t="shared" si="37"/>
        <v>Key.Pas.161</v>
      </c>
      <c r="X161" s="49" t="s">
        <v>832</v>
      </c>
      <c r="Y161" s="49" t="s">
        <v>833</v>
      </c>
    </row>
    <row r="162" spans="1:25" ht="6.65" customHeight="1" x14ac:dyDescent="0.4">
      <c r="A162" s="23">
        <v>162</v>
      </c>
      <c r="B162" s="2" t="s">
        <v>44</v>
      </c>
      <c r="C162" s="2" t="s">
        <v>951</v>
      </c>
      <c r="D162" s="2" t="s">
        <v>964</v>
      </c>
      <c r="E162" s="2" t="s">
        <v>952</v>
      </c>
      <c r="F162" s="2" t="s">
        <v>954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 t="shared" si="41"/>
        <v>Passagem</v>
      </c>
      <c r="M162" s="26" t="str">
        <f t="shared" si="40"/>
        <v>De.Veículos</v>
      </c>
      <c r="N162" s="26" t="str">
        <f t="shared" si="38"/>
        <v>Portão</v>
      </c>
      <c r="O162" s="21" t="str">
        <f t="shared" si="39"/>
        <v>Seccional</v>
      </c>
      <c r="P162" s="21" t="s">
        <v>958</v>
      </c>
      <c r="Q162" s="21" t="s">
        <v>957</v>
      </c>
      <c r="R162" s="77" t="s">
        <v>9</v>
      </c>
      <c r="S162" s="27" t="str">
        <f t="shared" si="42"/>
        <v>Passagem</v>
      </c>
      <c r="T162" s="27" t="str">
        <f t="shared" si="43"/>
        <v>De Veículos</v>
      </c>
      <c r="U162" s="27" t="str">
        <f t="shared" si="44"/>
        <v>Portão</v>
      </c>
      <c r="V162" s="77" t="s">
        <v>90</v>
      </c>
      <c r="W162" s="1" t="str">
        <f t="shared" si="37"/>
        <v>Key.Pas.162</v>
      </c>
      <c r="X162" s="49" t="s">
        <v>832</v>
      </c>
      <c r="Y162" s="49" t="s">
        <v>833</v>
      </c>
    </row>
    <row r="163" spans="1:25" ht="6.65" customHeight="1" x14ac:dyDescent="0.4">
      <c r="A163" s="23">
        <v>163</v>
      </c>
      <c r="B163" s="2" t="s">
        <v>44</v>
      </c>
      <c r="C163" s="2" t="s">
        <v>951</v>
      </c>
      <c r="D163" s="2" t="s">
        <v>966</v>
      </c>
      <c r="E163" s="2" t="s">
        <v>860</v>
      </c>
      <c r="F163" s="2" t="s">
        <v>959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 t="shared" si="41"/>
        <v>Passagem</v>
      </c>
      <c r="M163" s="26" t="str">
        <f t="shared" si="40"/>
        <v>De.Técnicas</v>
      </c>
      <c r="N163" s="26" t="str">
        <f t="shared" si="38"/>
        <v>Alçapão</v>
      </c>
      <c r="O163" s="21" t="str">
        <f t="shared" si="39"/>
        <v>Alçapão.Acesso</v>
      </c>
      <c r="P163" s="39" t="s">
        <v>863</v>
      </c>
      <c r="Q163" s="38" t="s">
        <v>879</v>
      </c>
      <c r="R163" s="77" t="s">
        <v>9</v>
      </c>
      <c r="S163" s="27" t="str">
        <f t="shared" si="42"/>
        <v>Passagem</v>
      </c>
      <c r="T163" s="27" t="str">
        <f t="shared" si="43"/>
        <v>De Técnicas</v>
      </c>
      <c r="U163" s="27" t="str">
        <f t="shared" si="44"/>
        <v>Alçapão</v>
      </c>
      <c r="V163" s="77" t="s">
        <v>90</v>
      </c>
      <c r="W163" s="1" t="str">
        <f t="shared" si="37"/>
        <v>Key.Pas.163</v>
      </c>
      <c r="X163" s="49" t="s">
        <v>832</v>
      </c>
      <c r="Y163" s="49" t="s">
        <v>833</v>
      </c>
    </row>
    <row r="164" spans="1:25" ht="6.65" customHeight="1" x14ac:dyDescent="0.4">
      <c r="A164" s="23">
        <v>164</v>
      </c>
      <c r="B164" s="2" t="s">
        <v>44</v>
      </c>
      <c r="C164" s="2" t="s">
        <v>951</v>
      </c>
      <c r="D164" s="2" t="s">
        <v>966</v>
      </c>
      <c r="E164" s="2" t="s">
        <v>860</v>
      </c>
      <c r="F164" s="2" t="s">
        <v>861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 t="shared" si="41"/>
        <v>Passagem</v>
      </c>
      <c r="M164" s="26" t="str">
        <f t="shared" si="40"/>
        <v>De.Técnicas</v>
      </c>
      <c r="N164" s="26" t="str">
        <f t="shared" si="38"/>
        <v>Alçapão</v>
      </c>
      <c r="O164" s="21" t="str">
        <f t="shared" si="39"/>
        <v>Alçapão.Emergência</v>
      </c>
      <c r="P164" s="39" t="s">
        <v>862</v>
      </c>
      <c r="Q164" s="38" t="s">
        <v>880</v>
      </c>
      <c r="R164" s="77" t="s">
        <v>9</v>
      </c>
      <c r="S164" s="27" t="str">
        <f t="shared" si="42"/>
        <v>Passagem</v>
      </c>
      <c r="T164" s="27" t="str">
        <f t="shared" si="43"/>
        <v>De Técnicas</v>
      </c>
      <c r="U164" s="27" t="str">
        <f t="shared" si="44"/>
        <v>Alçapão</v>
      </c>
      <c r="V164" s="77" t="s">
        <v>90</v>
      </c>
      <c r="W164" s="1" t="str">
        <f t="shared" si="37"/>
        <v>Key.Pas.164</v>
      </c>
      <c r="X164" s="49" t="s">
        <v>832</v>
      </c>
      <c r="Y164" s="49" t="s">
        <v>833</v>
      </c>
    </row>
    <row r="165" spans="1:25" ht="6.65" customHeight="1" x14ac:dyDescent="0.4">
      <c r="A165" s="23">
        <v>165</v>
      </c>
      <c r="B165" s="2" t="s">
        <v>44</v>
      </c>
      <c r="C165" s="2" t="s">
        <v>951</v>
      </c>
      <c r="D165" s="2" t="s">
        <v>965</v>
      </c>
      <c r="E165" s="2" t="s">
        <v>844</v>
      </c>
      <c r="F165" s="2" t="s">
        <v>845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tr">
        <f t="shared" si="41"/>
        <v>Passagem</v>
      </c>
      <c r="M165" s="26" t="str">
        <f t="shared" si="40"/>
        <v>De.Produtos</v>
      </c>
      <c r="N165" s="26" t="str">
        <f t="shared" si="38"/>
        <v>PassThrough</v>
      </c>
      <c r="O165" s="21" t="str">
        <f t="shared" si="39"/>
        <v>PassT.Farmacéutico</v>
      </c>
      <c r="P165" s="21" t="s">
        <v>848</v>
      </c>
      <c r="Q165" s="38" t="s">
        <v>847</v>
      </c>
      <c r="R165" s="77" t="s">
        <v>9</v>
      </c>
      <c r="S165" s="27" t="str">
        <f t="shared" si="42"/>
        <v>Passagem</v>
      </c>
      <c r="T165" s="27" t="str">
        <f t="shared" si="43"/>
        <v>De Produtos</v>
      </c>
      <c r="U165" s="27" t="str">
        <f t="shared" si="44"/>
        <v>PassThrough</v>
      </c>
      <c r="V165" s="77" t="s">
        <v>90</v>
      </c>
      <c r="W165" s="1" t="str">
        <f t="shared" si="37"/>
        <v>Key.Pas.165</v>
      </c>
      <c r="X165" s="49" t="s">
        <v>832</v>
      </c>
      <c r="Y165" s="49" t="s">
        <v>833</v>
      </c>
    </row>
    <row r="166" spans="1:25" ht="6.65" customHeight="1" x14ac:dyDescent="0.4">
      <c r="A166" s="23">
        <v>166</v>
      </c>
      <c r="B166" s="2" t="s">
        <v>44</v>
      </c>
      <c r="C166" s="2" t="s">
        <v>951</v>
      </c>
      <c r="D166" s="2" t="s">
        <v>965</v>
      </c>
      <c r="E166" s="2" t="s">
        <v>844</v>
      </c>
      <c r="F166" s="2" t="s">
        <v>846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tr">
        <f t="shared" si="41"/>
        <v>Passagem</v>
      </c>
      <c r="M166" s="26" t="str">
        <f t="shared" si="40"/>
        <v>De.Produtos</v>
      </c>
      <c r="N166" s="26" t="str">
        <f t="shared" si="38"/>
        <v>PassThrough</v>
      </c>
      <c r="O166" s="21" t="str">
        <f t="shared" si="39"/>
        <v>PassT.Biológico</v>
      </c>
      <c r="P166" s="21" t="s">
        <v>848</v>
      </c>
      <c r="Q166" s="38" t="s">
        <v>881</v>
      </c>
      <c r="R166" s="77" t="s">
        <v>9</v>
      </c>
      <c r="S166" s="27" t="str">
        <f t="shared" si="42"/>
        <v>Passagem</v>
      </c>
      <c r="T166" s="27" t="str">
        <f t="shared" si="43"/>
        <v>De Produtos</v>
      </c>
      <c r="U166" s="27" t="str">
        <f t="shared" si="44"/>
        <v>PassThrough</v>
      </c>
      <c r="V166" s="77" t="s">
        <v>90</v>
      </c>
      <c r="W166" s="1" t="str">
        <f t="shared" si="37"/>
        <v>Key.Pas.166</v>
      </c>
      <c r="X166" s="49" t="s">
        <v>832</v>
      </c>
      <c r="Y166" s="49" t="s">
        <v>833</v>
      </c>
    </row>
    <row r="167" spans="1:25" ht="6.65" customHeight="1" x14ac:dyDescent="0.4">
      <c r="A167" s="23">
        <v>167</v>
      </c>
      <c r="B167" s="2" t="s">
        <v>44</v>
      </c>
      <c r="C167" s="2" t="s">
        <v>951</v>
      </c>
      <c r="D167" s="2" t="s">
        <v>965</v>
      </c>
      <c r="E167" s="2" t="s">
        <v>844</v>
      </c>
      <c r="F167" s="2" t="s">
        <v>859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tr">
        <f t="shared" si="41"/>
        <v>Passagem</v>
      </c>
      <c r="M167" s="26" t="str">
        <f t="shared" si="40"/>
        <v>De.Produtos</v>
      </c>
      <c r="N167" s="26" t="str">
        <f t="shared" si="38"/>
        <v>PassThrough</v>
      </c>
      <c r="O167" s="21" t="str">
        <f t="shared" si="39"/>
        <v>PassT.Alimentação</v>
      </c>
      <c r="P167" s="21" t="s">
        <v>849</v>
      </c>
      <c r="Q167" s="38" t="s">
        <v>882</v>
      </c>
      <c r="R167" s="77" t="s">
        <v>9</v>
      </c>
      <c r="S167" s="27" t="str">
        <f t="shared" si="42"/>
        <v>Passagem</v>
      </c>
      <c r="T167" s="27" t="str">
        <f t="shared" si="43"/>
        <v>De Produtos</v>
      </c>
      <c r="U167" s="27" t="str">
        <f t="shared" si="44"/>
        <v>PassThrough</v>
      </c>
      <c r="V167" s="77" t="s">
        <v>90</v>
      </c>
      <c r="W167" s="1" t="str">
        <f t="shared" si="37"/>
        <v>Key.Pas.167</v>
      </c>
      <c r="X167" s="49" t="s">
        <v>832</v>
      </c>
      <c r="Y167" s="49" t="s">
        <v>833</v>
      </c>
    </row>
    <row r="168" spans="1:25" ht="6.65" customHeight="1" x14ac:dyDescent="0.4">
      <c r="A168" s="23">
        <v>168</v>
      </c>
      <c r="B168" s="2" t="s">
        <v>44</v>
      </c>
      <c r="C168" s="2" t="s">
        <v>968</v>
      </c>
      <c r="D168" s="2" t="s">
        <v>969</v>
      </c>
      <c r="E168" s="2" t="s">
        <v>867</v>
      </c>
      <c r="F168" s="2" t="s">
        <v>868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822</v>
      </c>
      <c r="M168" s="26" t="str">
        <f t="shared" si="40"/>
        <v>Solar</v>
      </c>
      <c r="N168" s="26" t="str">
        <f t="shared" si="38"/>
        <v>Persiana</v>
      </c>
      <c r="O168" s="21" t="str">
        <f t="shared" si="39"/>
        <v>Persiana.Horizontal</v>
      </c>
      <c r="P168" s="21" t="s">
        <v>870</v>
      </c>
      <c r="Q168" s="38" t="s">
        <v>883</v>
      </c>
      <c r="R168" s="77" t="s">
        <v>9</v>
      </c>
      <c r="S168" s="27" t="s">
        <v>822</v>
      </c>
      <c r="T168" s="27" t="s">
        <v>839</v>
      </c>
      <c r="U168" s="27" t="s">
        <v>834</v>
      </c>
      <c r="V168" s="77" t="s">
        <v>90</v>
      </c>
      <c r="W168" s="1" t="str">
        <f t="shared" si="37"/>
        <v>Key.Pro.168</v>
      </c>
      <c r="X168" s="49" t="s">
        <v>857</v>
      </c>
      <c r="Y168" s="49" t="s">
        <v>858</v>
      </c>
    </row>
    <row r="169" spans="1:25" ht="6.65" customHeight="1" x14ac:dyDescent="0.4">
      <c r="A169" s="23">
        <v>169</v>
      </c>
      <c r="B169" s="2" t="s">
        <v>44</v>
      </c>
      <c r="C169" s="2" t="s">
        <v>968</v>
      </c>
      <c r="D169" s="2" t="s">
        <v>969</v>
      </c>
      <c r="E169" s="2" t="s">
        <v>867</v>
      </c>
      <c r="F169" s="2" t="s">
        <v>869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822</v>
      </c>
      <c r="M169" s="26" t="str">
        <f t="shared" si="40"/>
        <v>Solar</v>
      </c>
      <c r="N169" s="26" t="str">
        <f t="shared" si="38"/>
        <v>Persiana</v>
      </c>
      <c r="O169" s="21" t="str">
        <f t="shared" si="39"/>
        <v>Persiana.Vertical</v>
      </c>
      <c r="P169" s="21" t="s">
        <v>871</v>
      </c>
      <c r="Q169" s="38" t="s">
        <v>884</v>
      </c>
      <c r="R169" s="77" t="s">
        <v>9</v>
      </c>
      <c r="S169" s="27" t="s">
        <v>822</v>
      </c>
      <c r="T169" s="27" t="s">
        <v>839</v>
      </c>
      <c r="U169" s="27" t="s">
        <v>834</v>
      </c>
      <c r="V169" s="77" t="s">
        <v>90</v>
      </c>
      <c r="W169" s="1" t="str">
        <f t="shared" si="37"/>
        <v>Key.Pro.169</v>
      </c>
      <c r="X169" s="49" t="s">
        <v>857</v>
      </c>
      <c r="Y169" s="49" t="s">
        <v>858</v>
      </c>
    </row>
    <row r="170" spans="1:25" ht="6.65" customHeight="1" x14ac:dyDescent="0.4">
      <c r="A170" s="23">
        <v>170</v>
      </c>
      <c r="B170" s="2" t="s">
        <v>44</v>
      </c>
      <c r="C170" s="2" t="s">
        <v>968</v>
      </c>
      <c r="D170" s="2" t="s">
        <v>969</v>
      </c>
      <c r="E170" s="2" t="s">
        <v>864</v>
      </c>
      <c r="F170" s="2" t="s">
        <v>865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822</v>
      </c>
      <c r="M170" s="26" t="str">
        <f t="shared" si="40"/>
        <v>Solar</v>
      </c>
      <c r="N170" s="26" t="str">
        <f t="shared" si="38"/>
        <v>Brise</v>
      </c>
      <c r="O170" s="21" t="str">
        <f t="shared" si="39"/>
        <v>Brise.Horizontal</v>
      </c>
      <c r="P170" s="21" t="s">
        <v>872</v>
      </c>
      <c r="Q170" s="38" t="s">
        <v>885</v>
      </c>
      <c r="R170" s="77" t="s">
        <v>9</v>
      </c>
      <c r="S170" s="27" t="s">
        <v>822</v>
      </c>
      <c r="T170" s="27" t="s">
        <v>839</v>
      </c>
      <c r="U170" s="27" t="s">
        <v>834</v>
      </c>
      <c r="V170" s="77" t="s">
        <v>90</v>
      </c>
      <c r="W170" s="1" t="str">
        <f t="shared" si="37"/>
        <v>Key.Pro.170</v>
      </c>
      <c r="X170" s="49" t="s">
        <v>877</v>
      </c>
      <c r="Y170" s="49" t="s">
        <v>858</v>
      </c>
    </row>
    <row r="171" spans="1:25" ht="6.65" customHeight="1" x14ac:dyDescent="0.4">
      <c r="A171" s="23">
        <v>171</v>
      </c>
      <c r="B171" s="2" t="s">
        <v>44</v>
      </c>
      <c r="C171" s="2" t="s">
        <v>968</v>
      </c>
      <c r="D171" s="2" t="s">
        <v>969</v>
      </c>
      <c r="E171" s="2" t="s">
        <v>864</v>
      </c>
      <c r="F171" s="2" t="s">
        <v>866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">
        <v>822</v>
      </c>
      <c r="M171" s="26" t="str">
        <f t="shared" si="40"/>
        <v>Solar</v>
      </c>
      <c r="N171" s="26" t="str">
        <f t="shared" si="38"/>
        <v>Brise</v>
      </c>
      <c r="O171" s="21" t="str">
        <f t="shared" si="39"/>
        <v>Brise.Vertical</v>
      </c>
      <c r="P171" s="21" t="s">
        <v>873</v>
      </c>
      <c r="Q171" s="38" t="s">
        <v>886</v>
      </c>
      <c r="R171" s="77" t="s">
        <v>9</v>
      </c>
      <c r="S171" s="27" t="s">
        <v>822</v>
      </c>
      <c r="T171" s="27" t="s">
        <v>839</v>
      </c>
      <c r="U171" s="27" t="s">
        <v>834</v>
      </c>
      <c r="V171" s="77" t="s">
        <v>90</v>
      </c>
      <c r="W171" s="1" t="str">
        <f t="shared" si="37"/>
        <v>Key.Pro.171</v>
      </c>
      <c r="X171" s="49" t="s">
        <v>877</v>
      </c>
      <c r="Y171" s="49" t="s">
        <v>858</v>
      </c>
    </row>
    <row r="172" spans="1:25" ht="6.65" customHeight="1" x14ac:dyDescent="0.4">
      <c r="A172" s="23">
        <v>172</v>
      </c>
      <c r="B172" s="2" t="s">
        <v>44</v>
      </c>
      <c r="C172" s="2" t="s">
        <v>402</v>
      </c>
      <c r="D172" s="24" t="s">
        <v>703</v>
      </c>
      <c r="E172" s="2" t="s">
        <v>705</v>
      </c>
      <c r="F172" s="25" t="s">
        <v>722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ref="L172:L193" si="45">CONCATENATE("", C172)</f>
        <v>Vedação</v>
      </c>
      <c r="M172" s="26" t="str">
        <f t="shared" si="40"/>
        <v>Parede</v>
      </c>
      <c r="N172" s="26" t="str">
        <f t="shared" si="38"/>
        <v>Moldada</v>
      </c>
      <c r="O172" s="21" t="str">
        <f t="shared" si="39"/>
        <v>Muro.Interno.Alto</v>
      </c>
      <c r="P172" s="39" t="s">
        <v>726</v>
      </c>
      <c r="Q172" s="39" t="s">
        <v>733</v>
      </c>
      <c r="R172" s="77" t="s">
        <v>9</v>
      </c>
      <c r="S172" s="27" t="str">
        <f t="shared" ref="S172:S193" si="46">SUBSTITUTE(C172, ".", " ")</f>
        <v>Vedação</v>
      </c>
      <c r="T172" s="27" t="str">
        <f t="shared" ref="T172:T193" si="47">SUBSTITUTE(D172, ".", " ")</f>
        <v>Parede</v>
      </c>
      <c r="U172" s="27" t="str">
        <f t="shared" ref="U172:U193" si="48">SUBSTITUTE(E172, ".", " ")</f>
        <v>Moldada</v>
      </c>
      <c r="V172" s="77" t="s">
        <v>90</v>
      </c>
      <c r="W172" s="1" t="str">
        <f t="shared" si="37"/>
        <v>Key.Ved.172</v>
      </c>
      <c r="X172" s="49" t="s">
        <v>232</v>
      </c>
      <c r="Y172" s="49" t="s">
        <v>233</v>
      </c>
    </row>
    <row r="173" spans="1:25" ht="6.65" customHeight="1" x14ac:dyDescent="0.4">
      <c r="A173" s="23">
        <v>173</v>
      </c>
      <c r="B173" s="2" t="s">
        <v>44</v>
      </c>
      <c r="C173" s="2" t="s">
        <v>402</v>
      </c>
      <c r="D173" s="24" t="s">
        <v>703</v>
      </c>
      <c r="E173" s="2" t="s">
        <v>705</v>
      </c>
      <c r="F173" s="25" t="s">
        <v>723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si="45"/>
        <v>Vedação</v>
      </c>
      <c r="M173" s="26" t="str">
        <f t="shared" si="40"/>
        <v>Parede</v>
      </c>
      <c r="N173" s="26" t="str">
        <f t="shared" si="38"/>
        <v>Moldada</v>
      </c>
      <c r="O173" s="21" t="str">
        <f t="shared" si="39"/>
        <v>Muro.Interno.Baixo</v>
      </c>
      <c r="P173" s="39" t="s">
        <v>727</v>
      </c>
      <c r="Q173" s="39" t="s">
        <v>730</v>
      </c>
      <c r="R173" s="77" t="s">
        <v>9</v>
      </c>
      <c r="S173" s="27" t="str">
        <f t="shared" si="46"/>
        <v>Vedação</v>
      </c>
      <c r="T173" s="27" t="str">
        <f t="shared" si="47"/>
        <v>Parede</v>
      </c>
      <c r="U173" s="27" t="str">
        <f t="shared" si="48"/>
        <v>Moldada</v>
      </c>
      <c r="V173" s="77" t="s">
        <v>90</v>
      </c>
      <c r="W173" s="1" t="str">
        <f t="shared" si="37"/>
        <v>Key.Ved.173</v>
      </c>
      <c r="X173" s="49" t="s">
        <v>232</v>
      </c>
      <c r="Y173" s="49" t="s">
        <v>233</v>
      </c>
    </row>
    <row r="174" spans="1:25" ht="6.65" customHeight="1" x14ac:dyDescent="0.4">
      <c r="A174" s="23">
        <v>174</v>
      </c>
      <c r="B174" s="2" t="s">
        <v>44</v>
      </c>
      <c r="C174" s="2" t="s">
        <v>402</v>
      </c>
      <c r="D174" s="24" t="s">
        <v>703</v>
      </c>
      <c r="E174" s="2" t="s">
        <v>705</v>
      </c>
      <c r="F174" s="25" t="s">
        <v>724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45"/>
        <v>Vedação</v>
      </c>
      <c r="M174" s="26" t="str">
        <f t="shared" si="40"/>
        <v>Parede</v>
      </c>
      <c r="N174" s="26" t="str">
        <f t="shared" si="38"/>
        <v>Moldada</v>
      </c>
      <c r="O174" s="21" t="str">
        <f t="shared" si="39"/>
        <v>Muro.Externo.Alto</v>
      </c>
      <c r="P174" s="39" t="s">
        <v>728</v>
      </c>
      <c r="Q174" s="39" t="s">
        <v>731</v>
      </c>
      <c r="R174" s="77" t="s">
        <v>9</v>
      </c>
      <c r="S174" s="27" t="str">
        <f t="shared" si="46"/>
        <v>Vedação</v>
      </c>
      <c r="T174" s="27" t="str">
        <f t="shared" si="47"/>
        <v>Parede</v>
      </c>
      <c r="U174" s="27" t="str">
        <f t="shared" si="48"/>
        <v>Moldada</v>
      </c>
      <c r="V174" s="77" t="s">
        <v>90</v>
      </c>
      <c r="W174" s="1" t="str">
        <f t="shared" si="37"/>
        <v>Key.Ved.174</v>
      </c>
      <c r="X174" s="49" t="s">
        <v>232</v>
      </c>
      <c r="Y174" s="49" t="s">
        <v>233</v>
      </c>
    </row>
    <row r="175" spans="1:25" ht="6.65" customHeight="1" x14ac:dyDescent="0.4">
      <c r="A175" s="23">
        <v>175</v>
      </c>
      <c r="B175" s="2" t="s">
        <v>44</v>
      </c>
      <c r="C175" s="2" t="s">
        <v>402</v>
      </c>
      <c r="D175" s="24" t="s">
        <v>703</v>
      </c>
      <c r="E175" s="2" t="s">
        <v>705</v>
      </c>
      <c r="F175" s="25" t="s">
        <v>725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si="45"/>
        <v>Vedação</v>
      </c>
      <c r="M175" s="26" t="str">
        <f t="shared" si="40"/>
        <v>Parede</v>
      </c>
      <c r="N175" s="26" t="str">
        <f t="shared" si="38"/>
        <v>Moldada</v>
      </c>
      <c r="O175" s="21" t="str">
        <f t="shared" si="39"/>
        <v>Muro.Externo.Baixo</v>
      </c>
      <c r="P175" s="39" t="s">
        <v>729</v>
      </c>
      <c r="Q175" s="39" t="s">
        <v>732</v>
      </c>
      <c r="R175" s="77" t="s">
        <v>9</v>
      </c>
      <c r="S175" s="27" t="str">
        <f t="shared" si="46"/>
        <v>Vedação</v>
      </c>
      <c r="T175" s="27" t="str">
        <f t="shared" si="47"/>
        <v>Parede</v>
      </c>
      <c r="U175" s="27" t="str">
        <f t="shared" si="48"/>
        <v>Moldada</v>
      </c>
      <c r="V175" s="77" t="s">
        <v>90</v>
      </c>
      <c r="W175" s="1" t="str">
        <f t="shared" si="37"/>
        <v>Key.Ved.175</v>
      </c>
      <c r="X175" s="49" t="s">
        <v>232</v>
      </c>
      <c r="Y175" s="49" t="s">
        <v>233</v>
      </c>
    </row>
    <row r="176" spans="1:25" ht="6.65" customHeight="1" x14ac:dyDescent="0.4">
      <c r="A176" s="23">
        <v>176</v>
      </c>
      <c r="B176" s="2" t="s">
        <v>44</v>
      </c>
      <c r="C176" s="2" t="s">
        <v>402</v>
      </c>
      <c r="D176" s="24" t="s">
        <v>703</v>
      </c>
      <c r="E176" s="2" t="s">
        <v>296</v>
      </c>
      <c r="F176" s="25" t="s">
        <v>737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45"/>
        <v>Vedação</v>
      </c>
      <c r="M176" s="26" t="str">
        <f t="shared" si="40"/>
        <v>Parede</v>
      </c>
      <c r="N176" s="26" t="str">
        <f t="shared" si="38"/>
        <v>Assentada</v>
      </c>
      <c r="O176" s="21" t="str">
        <f t="shared" si="39"/>
        <v>Parede.Interna.Alta</v>
      </c>
      <c r="P176" s="39" t="s">
        <v>566</v>
      </c>
      <c r="Q176" s="39" t="s">
        <v>569</v>
      </c>
      <c r="R176" s="77" t="s">
        <v>9</v>
      </c>
      <c r="S176" s="27" t="str">
        <f t="shared" si="46"/>
        <v>Vedação</v>
      </c>
      <c r="T176" s="27" t="str">
        <f t="shared" si="47"/>
        <v>Parede</v>
      </c>
      <c r="U176" s="27" t="str">
        <f t="shared" si="48"/>
        <v>Assentada</v>
      </c>
      <c r="V176" s="77" t="s">
        <v>90</v>
      </c>
      <c r="W176" s="1" t="str">
        <f t="shared" si="37"/>
        <v>Key.Ved.176</v>
      </c>
      <c r="X176" s="49" t="s">
        <v>232</v>
      </c>
      <c r="Y176" s="49" t="s">
        <v>233</v>
      </c>
    </row>
    <row r="177" spans="1:25" ht="6.65" customHeight="1" x14ac:dyDescent="0.4">
      <c r="A177" s="23">
        <v>177</v>
      </c>
      <c r="B177" s="2" t="s">
        <v>44</v>
      </c>
      <c r="C177" s="2" t="s">
        <v>402</v>
      </c>
      <c r="D177" s="24" t="s">
        <v>703</v>
      </c>
      <c r="E177" s="2" t="s">
        <v>296</v>
      </c>
      <c r="F177" s="25" t="s">
        <v>738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si="45"/>
        <v>Vedação</v>
      </c>
      <c r="M177" s="26" t="str">
        <f t="shared" si="40"/>
        <v>Parede</v>
      </c>
      <c r="N177" s="26" t="str">
        <f t="shared" si="38"/>
        <v>Assentada</v>
      </c>
      <c r="O177" s="21" t="str">
        <f t="shared" si="39"/>
        <v>Parede.Interna.Baixa</v>
      </c>
      <c r="P177" s="39" t="s">
        <v>568</v>
      </c>
      <c r="Q177" s="39" t="s">
        <v>570</v>
      </c>
      <c r="R177" s="77" t="s">
        <v>9</v>
      </c>
      <c r="S177" s="27" t="str">
        <f t="shared" si="46"/>
        <v>Vedação</v>
      </c>
      <c r="T177" s="27" t="str">
        <f t="shared" si="47"/>
        <v>Parede</v>
      </c>
      <c r="U177" s="27" t="str">
        <f t="shared" si="48"/>
        <v>Assentada</v>
      </c>
      <c r="V177" s="77" t="s">
        <v>90</v>
      </c>
      <c r="W177" s="1" t="str">
        <f t="shared" si="37"/>
        <v>Key.Ved.177</v>
      </c>
      <c r="X177" s="49" t="s">
        <v>232</v>
      </c>
      <c r="Y177" s="49" t="s">
        <v>233</v>
      </c>
    </row>
    <row r="178" spans="1:25" ht="6.65" customHeight="1" x14ac:dyDescent="0.4">
      <c r="A178" s="23">
        <v>178</v>
      </c>
      <c r="B178" s="2" t="s">
        <v>44</v>
      </c>
      <c r="C178" s="2" t="s">
        <v>402</v>
      </c>
      <c r="D178" s="24" t="s">
        <v>703</v>
      </c>
      <c r="E178" s="2" t="s">
        <v>296</v>
      </c>
      <c r="F178" s="25" t="s">
        <v>739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si="45"/>
        <v>Vedação</v>
      </c>
      <c r="M178" s="26" t="str">
        <f t="shared" si="40"/>
        <v>Parede</v>
      </c>
      <c r="N178" s="26" t="str">
        <f t="shared" si="38"/>
        <v>Assentada</v>
      </c>
      <c r="O178" s="21" t="str">
        <f t="shared" si="39"/>
        <v>Parede.Externa.Alta</v>
      </c>
      <c r="P178" s="39" t="s">
        <v>720</v>
      </c>
      <c r="Q178" s="39" t="s">
        <v>721</v>
      </c>
      <c r="R178" s="77" t="s">
        <v>9</v>
      </c>
      <c r="S178" s="27" t="str">
        <f t="shared" si="46"/>
        <v>Vedação</v>
      </c>
      <c r="T178" s="27" t="str">
        <f t="shared" si="47"/>
        <v>Parede</v>
      </c>
      <c r="U178" s="27" t="str">
        <f t="shared" si="48"/>
        <v>Assentada</v>
      </c>
      <c r="V178" s="77" t="s">
        <v>90</v>
      </c>
      <c r="W178" s="1" t="str">
        <f t="shared" si="37"/>
        <v>Key.Ved.178</v>
      </c>
      <c r="X178" s="49" t="s">
        <v>232</v>
      </c>
      <c r="Y178" s="49" t="s">
        <v>233</v>
      </c>
    </row>
    <row r="179" spans="1:25" ht="6.65" customHeight="1" x14ac:dyDescent="0.4">
      <c r="A179" s="23">
        <v>179</v>
      </c>
      <c r="B179" s="2" t="s">
        <v>44</v>
      </c>
      <c r="C179" s="2" t="s">
        <v>402</v>
      </c>
      <c r="D179" s="24" t="s">
        <v>703</v>
      </c>
      <c r="E179" s="2" t="s">
        <v>296</v>
      </c>
      <c r="F179" s="25" t="s">
        <v>740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45"/>
        <v>Vedação</v>
      </c>
      <c r="M179" s="26" t="str">
        <f t="shared" si="40"/>
        <v>Parede</v>
      </c>
      <c r="N179" s="26" t="str">
        <f t="shared" si="38"/>
        <v>Assentada</v>
      </c>
      <c r="O179" s="21" t="str">
        <f t="shared" si="39"/>
        <v>Parede.Externa.Baixa</v>
      </c>
      <c r="P179" s="39" t="s">
        <v>567</v>
      </c>
      <c r="Q179" s="39" t="s">
        <v>571</v>
      </c>
      <c r="R179" s="77" t="s">
        <v>9</v>
      </c>
      <c r="S179" s="27" t="str">
        <f t="shared" si="46"/>
        <v>Vedação</v>
      </c>
      <c r="T179" s="27" t="str">
        <f t="shared" si="47"/>
        <v>Parede</v>
      </c>
      <c r="U179" s="27" t="str">
        <f t="shared" si="48"/>
        <v>Assentada</v>
      </c>
      <c r="V179" s="77" t="s">
        <v>90</v>
      </c>
      <c r="W179" s="1" t="str">
        <f t="shared" si="37"/>
        <v>Key.Ved.179</v>
      </c>
      <c r="X179" s="49" t="s">
        <v>232</v>
      </c>
      <c r="Y179" s="49" t="s">
        <v>233</v>
      </c>
    </row>
    <row r="180" spans="1:25" ht="6.65" customHeight="1" x14ac:dyDescent="0.4">
      <c r="A180" s="23">
        <v>180</v>
      </c>
      <c r="B180" s="2" t="s">
        <v>44</v>
      </c>
      <c r="C180" s="2" t="s">
        <v>402</v>
      </c>
      <c r="D180" s="24" t="s">
        <v>704</v>
      </c>
      <c r="E180" s="2" t="s">
        <v>305</v>
      </c>
      <c r="F180" s="2" t="s">
        <v>741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45"/>
        <v>Vedação</v>
      </c>
      <c r="M180" s="26" t="str">
        <f t="shared" si="40"/>
        <v>Divisória</v>
      </c>
      <c r="N180" s="26" t="str">
        <f t="shared" si="38"/>
        <v>Fixa</v>
      </c>
      <c r="O180" s="21" t="str">
        <f t="shared" si="39"/>
        <v>Drywall</v>
      </c>
      <c r="P180" s="21" t="s">
        <v>297</v>
      </c>
      <c r="Q180" s="38" t="s">
        <v>298</v>
      </c>
      <c r="R180" s="77" t="s">
        <v>9</v>
      </c>
      <c r="S180" s="27" t="str">
        <f t="shared" si="46"/>
        <v>Vedação</v>
      </c>
      <c r="T180" s="27" t="str">
        <f t="shared" si="47"/>
        <v>Divisória</v>
      </c>
      <c r="U180" s="27" t="str">
        <f t="shared" si="48"/>
        <v>Fixa</v>
      </c>
      <c r="V180" s="77" t="s">
        <v>90</v>
      </c>
      <c r="W180" s="1" t="str">
        <f t="shared" si="37"/>
        <v>Key.Ved.180</v>
      </c>
      <c r="X180" s="49" t="s">
        <v>232</v>
      </c>
      <c r="Y180" s="49" t="s">
        <v>233</v>
      </c>
    </row>
    <row r="181" spans="1:25" ht="6.65" customHeight="1" x14ac:dyDescent="0.4">
      <c r="A181" s="23">
        <v>181</v>
      </c>
      <c r="B181" s="2" t="s">
        <v>44</v>
      </c>
      <c r="C181" s="2" t="s">
        <v>402</v>
      </c>
      <c r="D181" s="24" t="s">
        <v>704</v>
      </c>
      <c r="E181" s="2" t="s">
        <v>305</v>
      </c>
      <c r="F181" s="2" t="s">
        <v>742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45"/>
        <v>Vedação</v>
      </c>
      <c r="M181" s="26" t="str">
        <f t="shared" si="40"/>
        <v>Divisória</v>
      </c>
      <c r="N181" s="26" t="str">
        <f t="shared" si="38"/>
        <v>Fixa</v>
      </c>
      <c r="O181" s="21" t="str">
        <f t="shared" si="39"/>
        <v>Drywall.Acústico</v>
      </c>
      <c r="P181" s="21" t="s">
        <v>299</v>
      </c>
      <c r="Q181" s="38" t="s">
        <v>300</v>
      </c>
      <c r="R181" s="77" t="s">
        <v>9</v>
      </c>
      <c r="S181" s="27" t="str">
        <f t="shared" si="46"/>
        <v>Vedação</v>
      </c>
      <c r="T181" s="27" t="str">
        <f t="shared" si="47"/>
        <v>Divisória</v>
      </c>
      <c r="U181" s="27" t="str">
        <f t="shared" si="48"/>
        <v>Fixa</v>
      </c>
      <c r="V181" s="77" t="s">
        <v>90</v>
      </c>
      <c r="W181" s="1" t="str">
        <f t="shared" si="37"/>
        <v>Key.Ved.181</v>
      </c>
      <c r="X181" s="49" t="s">
        <v>232</v>
      </c>
      <c r="Y181" s="49" t="s">
        <v>233</v>
      </c>
    </row>
    <row r="182" spans="1:25" ht="6.65" customHeight="1" x14ac:dyDescent="0.4">
      <c r="A182" s="23">
        <v>182</v>
      </c>
      <c r="B182" s="2" t="s">
        <v>44</v>
      </c>
      <c r="C182" s="2" t="s">
        <v>402</v>
      </c>
      <c r="D182" s="24" t="s">
        <v>704</v>
      </c>
      <c r="E182" s="2" t="s">
        <v>305</v>
      </c>
      <c r="F182" s="2" t="s">
        <v>745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45"/>
        <v>Vedação</v>
      </c>
      <c r="M182" s="26" t="str">
        <f t="shared" si="40"/>
        <v>Divisória</v>
      </c>
      <c r="N182" s="26" t="str">
        <f t="shared" si="38"/>
        <v>Fixa</v>
      </c>
      <c r="O182" s="21" t="str">
        <f t="shared" si="39"/>
        <v>Divisória.Vidro</v>
      </c>
      <c r="P182" s="21" t="s">
        <v>301</v>
      </c>
      <c r="Q182" s="38" t="s">
        <v>302</v>
      </c>
      <c r="R182" s="77" t="s">
        <v>9</v>
      </c>
      <c r="S182" s="27" t="str">
        <f t="shared" si="46"/>
        <v>Vedação</v>
      </c>
      <c r="T182" s="27" t="str">
        <f t="shared" si="47"/>
        <v>Divisória</v>
      </c>
      <c r="U182" s="27" t="str">
        <f t="shared" si="48"/>
        <v>Fixa</v>
      </c>
      <c r="V182" s="77" t="s">
        <v>90</v>
      </c>
      <c r="W182" s="1" t="str">
        <f t="shared" si="37"/>
        <v>Key.Ved.182</v>
      </c>
      <c r="X182" s="49" t="s">
        <v>232</v>
      </c>
      <c r="Y182" s="49" t="s">
        <v>233</v>
      </c>
    </row>
    <row r="183" spans="1:25" ht="6.65" customHeight="1" x14ac:dyDescent="0.4">
      <c r="A183" s="23">
        <v>183</v>
      </c>
      <c r="B183" s="2" t="s">
        <v>44</v>
      </c>
      <c r="C183" s="2" t="s">
        <v>402</v>
      </c>
      <c r="D183" s="24" t="s">
        <v>704</v>
      </c>
      <c r="E183" s="2" t="s">
        <v>305</v>
      </c>
      <c r="F183" s="2" t="s">
        <v>744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si="45"/>
        <v>Vedação</v>
      </c>
      <c r="M183" s="26" t="str">
        <f t="shared" si="40"/>
        <v>Divisória</v>
      </c>
      <c r="N183" s="26" t="str">
        <f t="shared" si="38"/>
        <v>Fixa</v>
      </c>
      <c r="O183" s="21" t="str">
        <f t="shared" si="39"/>
        <v>Divisória.Gesso</v>
      </c>
      <c r="P183" s="21" t="s">
        <v>303</v>
      </c>
      <c r="Q183" s="38" t="s">
        <v>304</v>
      </c>
      <c r="R183" s="77" t="s">
        <v>9</v>
      </c>
      <c r="S183" s="27" t="str">
        <f t="shared" si="46"/>
        <v>Vedação</v>
      </c>
      <c r="T183" s="27" t="str">
        <f t="shared" si="47"/>
        <v>Divisória</v>
      </c>
      <c r="U183" s="27" t="str">
        <f t="shared" si="48"/>
        <v>Fixa</v>
      </c>
      <c r="V183" s="77" t="s">
        <v>90</v>
      </c>
      <c r="W183" s="1" t="str">
        <f t="shared" si="37"/>
        <v>Key.Ved.183</v>
      </c>
      <c r="X183" s="49" t="s">
        <v>232</v>
      </c>
      <c r="Y183" s="49" t="s">
        <v>233</v>
      </c>
    </row>
    <row r="184" spans="1:25" ht="6.65" customHeight="1" x14ac:dyDescent="0.4">
      <c r="A184" s="23">
        <v>184</v>
      </c>
      <c r="B184" s="2" t="s">
        <v>44</v>
      </c>
      <c r="C184" s="2" t="s">
        <v>402</v>
      </c>
      <c r="D184" s="24" t="s">
        <v>704</v>
      </c>
      <c r="E184" s="2" t="s">
        <v>305</v>
      </c>
      <c r="F184" s="2" t="s">
        <v>807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45"/>
        <v>Vedação</v>
      </c>
      <c r="M184" s="26" t="str">
        <f t="shared" si="40"/>
        <v>Divisória</v>
      </c>
      <c r="N184" s="26" t="str">
        <f t="shared" si="38"/>
        <v>Fixa</v>
      </c>
      <c r="O184" s="21" t="str">
        <f t="shared" si="39"/>
        <v>Divisória.Naval</v>
      </c>
      <c r="P184" s="21" t="s">
        <v>808</v>
      </c>
      <c r="Q184" s="38" t="s">
        <v>809</v>
      </c>
      <c r="R184" s="77" t="s">
        <v>9</v>
      </c>
      <c r="S184" s="27" t="str">
        <f t="shared" si="46"/>
        <v>Vedação</v>
      </c>
      <c r="T184" s="27" t="str">
        <f t="shared" si="47"/>
        <v>Divisória</v>
      </c>
      <c r="U184" s="27" t="str">
        <f t="shared" si="48"/>
        <v>Fixa</v>
      </c>
      <c r="V184" s="77" t="s">
        <v>90</v>
      </c>
      <c r="W184" s="1" t="str">
        <f t="shared" si="37"/>
        <v>Key.Ved.184</v>
      </c>
      <c r="X184" s="49" t="s">
        <v>232</v>
      </c>
      <c r="Y184" s="49" t="s">
        <v>233</v>
      </c>
    </row>
    <row r="185" spans="1:25" ht="6.65" customHeight="1" x14ac:dyDescent="0.4">
      <c r="A185" s="23">
        <v>185</v>
      </c>
      <c r="B185" s="2" t="s">
        <v>44</v>
      </c>
      <c r="C185" s="2" t="s">
        <v>402</v>
      </c>
      <c r="D185" s="24" t="s">
        <v>704</v>
      </c>
      <c r="E185" s="2" t="s">
        <v>305</v>
      </c>
      <c r="F185" s="2" t="s">
        <v>812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45"/>
        <v>Vedação</v>
      </c>
      <c r="M185" s="26" t="str">
        <f t="shared" si="40"/>
        <v>Divisória</v>
      </c>
      <c r="N185" s="26" t="str">
        <f t="shared" si="38"/>
        <v>Fixa</v>
      </c>
      <c r="O185" s="21" t="str">
        <f t="shared" si="39"/>
        <v>Divisória.Laminada</v>
      </c>
      <c r="P185" s="21" t="s">
        <v>813</v>
      </c>
      <c r="Q185" s="38" t="s">
        <v>814</v>
      </c>
      <c r="R185" s="77" t="s">
        <v>9</v>
      </c>
      <c r="S185" s="27" t="str">
        <f t="shared" si="46"/>
        <v>Vedação</v>
      </c>
      <c r="T185" s="27" t="str">
        <f t="shared" si="47"/>
        <v>Divisória</v>
      </c>
      <c r="U185" s="27" t="str">
        <f t="shared" si="48"/>
        <v>Fixa</v>
      </c>
      <c r="V185" s="77" t="s">
        <v>90</v>
      </c>
      <c r="W185" s="1" t="str">
        <f t="shared" si="37"/>
        <v>Key.Ved.185</v>
      </c>
      <c r="X185" s="49" t="s">
        <v>232</v>
      </c>
      <c r="Y185" s="49" t="s">
        <v>233</v>
      </c>
    </row>
    <row r="186" spans="1:25" ht="6.65" customHeight="1" x14ac:dyDescent="0.4">
      <c r="A186" s="23">
        <v>186</v>
      </c>
      <c r="B186" s="2" t="s">
        <v>44</v>
      </c>
      <c r="C186" s="2" t="s">
        <v>402</v>
      </c>
      <c r="D186" s="24" t="s">
        <v>704</v>
      </c>
      <c r="E186" s="2" t="s">
        <v>305</v>
      </c>
      <c r="F186" s="2" t="s">
        <v>743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45"/>
        <v>Vedação</v>
      </c>
      <c r="M186" s="26" t="str">
        <f t="shared" si="40"/>
        <v>Divisória</v>
      </c>
      <c r="N186" s="26" t="str">
        <f t="shared" si="38"/>
        <v>Fixa</v>
      </c>
      <c r="O186" s="21" t="str">
        <f t="shared" si="39"/>
        <v>Divisória.Pedra</v>
      </c>
      <c r="P186" s="21" t="s">
        <v>810</v>
      </c>
      <c r="Q186" s="38" t="s">
        <v>811</v>
      </c>
      <c r="R186" s="77" t="s">
        <v>9</v>
      </c>
      <c r="S186" s="27" t="str">
        <f t="shared" si="46"/>
        <v>Vedação</v>
      </c>
      <c r="T186" s="27" t="str">
        <f t="shared" si="47"/>
        <v>Divisória</v>
      </c>
      <c r="U186" s="27" t="str">
        <f t="shared" si="48"/>
        <v>Fixa</v>
      </c>
      <c r="V186" s="77" t="s">
        <v>90</v>
      </c>
      <c r="W186" s="1" t="str">
        <f t="shared" si="37"/>
        <v>Key.Ved.186</v>
      </c>
      <c r="X186" s="49" t="s">
        <v>232</v>
      </c>
      <c r="Y186" s="49" t="s">
        <v>233</v>
      </c>
    </row>
    <row r="187" spans="1:25" ht="6.65" customHeight="1" x14ac:dyDescent="0.4">
      <c r="A187" s="23">
        <v>187</v>
      </c>
      <c r="B187" s="2" t="s">
        <v>44</v>
      </c>
      <c r="C187" s="2" t="s">
        <v>402</v>
      </c>
      <c r="D187" s="24" t="s">
        <v>704</v>
      </c>
      <c r="E187" s="2" t="s">
        <v>305</v>
      </c>
      <c r="F187" s="2" t="s">
        <v>306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si="45"/>
        <v>Vedação</v>
      </c>
      <c r="M187" s="26" t="str">
        <f t="shared" si="40"/>
        <v>Divisória</v>
      </c>
      <c r="N187" s="26" t="str">
        <f t="shared" si="38"/>
        <v>Fixa</v>
      </c>
      <c r="O187" s="21" t="str">
        <f t="shared" si="39"/>
        <v>Divisória.Acústica</v>
      </c>
      <c r="P187" s="39" t="s">
        <v>307</v>
      </c>
      <c r="Q187" s="38" t="s">
        <v>308</v>
      </c>
      <c r="R187" s="77" t="s">
        <v>9</v>
      </c>
      <c r="S187" s="27" t="str">
        <f t="shared" si="46"/>
        <v>Vedação</v>
      </c>
      <c r="T187" s="27" t="str">
        <f t="shared" si="47"/>
        <v>Divisória</v>
      </c>
      <c r="U187" s="27" t="str">
        <f t="shared" si="48"/>
        <v>Fixa</v>
      </c>
      <c r="V187" s="77" t="s">
        <v>90</v>
      </c>
      <c r="W187" s="1" t="str">
        <f t="shared" si="37"/>
        <v>Key.Ved.187</v>
      </c>
      <c r="X187" s="49" t="s">
        <v>232</v>
      </c>
      <c r="Y187" s="49" t="s">
        <v>233</v>
      </c>
    </row>
    <row r="188" spans="1:25" ht="6.65" customHeight="1" x14ac:dyDescent="0.4">
      <c r="A188" s="23">
        <v>188</v>
      </c>
      <c r="B188" s="2" t="s">
        <v>44</v>
      </c>
      <c r="C188" s="2" t="s">
        <v>402</v>
      </c>
      <c r="D188" s="24" t="s">
        <v>704</v>
      </c>
      <c r="E188" s="2" t="s">
        <v>305</v>
      </c>
      <c r="F188" s="2" t="s">
        <v>309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 t="shared" si="45"/>
        <v>Vedação</v>
      </c>
      <c r="M188" s="26" t="str">
        <f t="shared" si="40"/>
        <v>Divisória</v>
      </c>
      <c r="N188" s="26" t="str">
        <f t="shared" si="38"/>
        <v>Fixa</v>
      </c>
      <c r="O188" s="21" t="str">
        <f t="shared" si="39"/>
        <v>Divisória.Cega</v>
      </c>
      <c r="P188" s="39" t="s">
        <v>310</v>
      </c>
      <c r="Q188" s="38" t="s">
        <v>311</v>
      </c>
      <c r="R188" s="77" t="s">
        <v>9</v>
      </c>
      <c r="S188" s="27" t="str">
        <f t="shared" si="46"/>
        <v>Vedação</v>
      </c>
      <c r="T188" s="27" t="str">
        <f t="shared" si="47"/>
        <v>Divisória</v>
      </c>
      <c r="U188" s="27" t="str">
        <f t="shared" si="48"/>
        <v>Fixa</v>
      </c>
      <c r="V188" s="77" t="s">
        <v>90</v>
      </c>
      <c r="W188" s="1" t="str">
        <f t="shared" si="37"/>
        <v>Key.Ved.188</v>
      </c>
      <c r="X188" s="49" t="s">
        <v>232</v>
      </c>
      <c r="Y188" s="49" t="s">
        <v>233</v>
      </c>
    </row>
    <row r="189" spans="1:25" ht="6.65" customHeight="1" x14ac:dyDescent="0.4">
      <c r="A189" s="23">
        <v>189</v>
      </c>
      <c r="B189" s="2" t="s">
        <v>44</v>
      </c>
      <c r="C189" s="2" t="s">
        <v>402</v>
      </c>
      <c r="D189" s="24" t="s">
        <v>704</v>
      </c>
      <c r="E189" s="2" t="s">
        <v>305</v>
      </c>
      <c r="F189" s="2" t="s">
        <v>312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 t="shared" si="45"/>
        <v>Vedação</v>
      </c>
      <c r="M189" s="26" t="str">
        <f t="shared" si="40"/>
        <v>Divisória</v>
      </c>
      <c r="N189" s="26" t="str">
        <f t="shared" si="38"/>
        <v>Fixa</v>
      </c>
      <c r="O189" s="21" t="str">
        <f t="shared" si="39"/>
        <v>Divisória.Com.Visor</v>
      </c>
      <c r="P189" s="39" t="s">
        <v>313</v>
      </c>
      <c r="Q189" s="38" t="s">
        <v>314</v>
      </c>
      <c r="R189" s="77" t="s">
        <v>9</v>
      </c>
      <c r="S189" s="27" t="str">
        <f t="shared" si="46"/>
        <v>Vedação</v>
      </c>
      <c r="T189" s="27" t="str">
        <f t="shared" si="47"/>
        <v>Divisória</v>
      </c>
      <c r="U189" s="27" t="str">
        <f t="shared" si="48"/>
        <v>Fixa</v>
      </c>
      <c r="V189" s="77" t="s">
        <v>90</v>
      </c>
      <c r="W189" s="1" t="str">
        <f t="shared" si="37"/>
        <v>Key.Ved.189</v>
      </c>
      <c r="X189" s="49" t="s">
        <v>232</v>
      </c>
      <c r="Y189" s="49" t="s">
        <v>233</v>
      </c>
    </row>
    <row r="190" spans="1:25" ht="6.65" customHeight="1" x14ac:dyDescent="0.4">
      <c r="A190" s="23">
        <v>190</v>
      </c>
      <c r="B190" s="2" t="s">
        <v>44</v>
      </c>
      <c r="C190" s="2" t="s">
        <v>402</v>
      </c>
      <c r="D190" s="24" t="s">
        <v>704</v>
      </c>
      <c r="E190" s="2" t="s">
        <v>315</v>
      </c>
      <c r="F190" s="2" t="s">
        <v>316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 t="shared" si="45"/>
        <v>Vedação</v>
      </c>
      <c r="M190" s="26" t="str">
        <f t="shared" si="40"/>
        <v>Divisória</v>
      </c>
      <c r="N190" s="26" t="str">
        <f t="shared" si="38"/>
        <v xml:space="preserve">Articulada </v>
      </c>
      <c r="O190" s="21" t="str">
        <f t="shared" si="39"/>
        <v>Divisória.Deslizante</v>
      </c>
      <c r="P190" s="39" t="s">
        <v>317</v>
      </c>
      <c r="Q190" s="38" t="s">
        <v>318</v>
      </c>
      <c r="R190" s="77" t="s">
        <v>9</v>
      </c>
      <c r="S190" s="27" t="str">
        <f t="shared" si="46"/>
        <v>Vedação</v>
      </c>
      <c r="T190" s="27" t="str">
        <f t="shared" si="47"/>
        <v>Divisória</v>
      </c>
      <c r="U190" s="27" t="str">
        <f t="shared" si="48"/>
        <v xml:space="preserve">Articulada </v>
      </c>
      <c r="V190" s="77" t="s">
        <v>90</v>
      </c>
      <c r="W190" s="1" t="str">
        <f t="shared" si="37"/>
        <v>Key.Ved.190</v>
      </c>
      <c r="X190" s="49" t="s">
        <v>232</v>
      </c>
      <c r="Y190" s="49" t="s">
        <v>233</v>
      </c>
    </row>
    <row r="191" spans="1:25" ht="6.65" customHeight="1" x14ac:dyDescent="0.4">
      <c r="A191" s="23">
        <v>191</v>
      </c>
      <c r="B191" s="2" t="s">
        <v>44</v>
      </c>
      <c r="C191" s="2" t="s">
        <v>402</v>
      </c>
      <c r="D191" s="24" t="s">
        <v>704</v>
      </c>
      <c r="E191" s="2" t="s">
        <v>315</v>
      </c>
      <c r="F191" s="2" t="s">
        <v>319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 t="shared" si="45"/>
        <v>Vedação</v>
      </c>
      <c r="M191" s="26" t="str">
        <f t="shared" si="40"/>
        <v>Divisória</v>
      </c>
      <c r="N191" s="26" t="str">
        <f t="shared" si="38"/>
        <v xml:space="preserve">Articulada </v>
      </c>
      <c r="O191" s="21" t="str">
        <f t="shared" si="39"/>
        <v>Divisória.Retratil</v>
      </c>
      <c r="P191" s="39" t="s">
        <v>320</v>
      </c>
      <c r="Q191" s="38" t="s">
        <v>321</v>
      </c>
      <c r="R191" s="77" t="s">
        <v>9</v>
      </c>
      <c r="S191" s="27" t="str">
        <f t="shared" si="46"/>
        <v>Vedação</v>
      </c>
      <c r="T191" s="27" t="str">
        <f t="shared" si="47"/>
        <v>Divisória</v>
      </c>
      <c r="U191" s="27" t="str">
        <f t="shared" si="48"/>
        <v xml:space="preserve">Articulada </v>
      </c>
      <c r="V191" s="77" t="s">
        <v>90</v>
      </c>
      <c r="W191" s="1" t="str">
        <f t="shared" si="37"/>
        <v>Key.Ved.191</v>
      </c>
      <c r="X191" s="49" t="s">
        <v>232</v>
      </c>
      <c r="Y191" s="49" t="s">
        <v>233</v>
      </c>
    </row>
    <row r="192" spans="1:25" ht="6.65" customHeight="1" x14ac:dyDescent="0.4">
      <c r="A192" s="23">
        <v>192</v>
      </c>
      <c r="B192" s="2" t="s">
        <v>44</v>
      </c>
      <c r="C192" s="2" t="s">
        <v>402</v>
      </c>
      <c r="D192" s="24" t="s">
        <v>704</v>
      </c>
      <c r="E192" s="2" t="s">
        <v>315</v>
      </c>
      <c r="F192" s="2" t="s">
        <v>322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tr">
        <f t="shared" si="45"/>
        <v>Vedação</v>
      </c>
      <c r="M192" s="26" t="str">
        <f t="shared" si="40"/>
        <v>Divisória</v>
      </c>
      <c r="N192" s="26" t="str">
        <f t="shared" si="38"/>
        <v xml:space="preserve">Articulada </v>
      </c>
      <c r="O192" s="21" t="str">
        <f t="shared" si="39"/>
        <v>Divisória.Sanfonada</v>
      </c>
      <c r="P192" s="39" t="s">
        <v>323</v>
      </c>
      <c r="Q192" s="38" t="s">
        <v>324</v>
      </c>
      <c r="R192" s="77" t="s">
        <v>9</v>
      </c>
      <c r="S192" s="27" t="str">
        <f t="shared" si="46"/>
        <v>Vedação</v>
      </c>
      <c r="T192" s="27" t="str">
        <f t="shared" si="47"/>
        <v>Divisória</v>
      </c>
      <c r="U192" s="27" t="str">
        <f t="shared" si="48"/>
        <v xml:space="preserve">Articulada </v>
      </c>
      <c r="V192" s="77" t="s">
        <v>90</v>
      </c>
      <c r="W192" s="1" t="str">
        <f t="shared" si="37"/>
        <v>Key.Ved.192</v>
      </c>
      <c r="X192" s="49" t="s">
        <v>232</v>
      </c>
      <c r="Y192" s="49" t="s">
        <v>233</v>
      </c>
    </row>
    <row r="193" spans="1:25" ht="6.65" customHeight="1" x14ac:dyDescent="0.4">
      <c r="A193" s="23">
        <v>193</v>
      </c>
      <c r="B193" s="2" t="s">
        <v>44</v>
      </c>
      <c r="C193" s="2" t="s">
        <v>402</v>
      </c>
      <c r="D193" s="24" t="s">
        <v>704</v>
      </c>
      <c r="E193" s="2" t="s">
        <v>315</v>
      </c>
      <c r="F193" s="2" t="s">
        <v>325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tr">
        <f t="shared" si="45"/>
        <v>Vedação</v>
      </c>
      <c r="M193" s="26" t="str">
        <f t="shared" si="40"/>
        <v>Divisória</v>
      </c>
      <c r="N193" s="26" t="str">
        <f t="shared" si="38"/>
        <v xml:space="preserve">Articulada </v>
      </c>
      <c r="O193" s="21" t="str">
        <f t="shared" si="39"/>
        <v>Divisória.Pivotante</v>
      </c>
      <c r="P193" s="39" t="s">
        <v>326</v>
      </c>
      <c r="Q193" s="38" t="s">
        <v>327</v>
      </c>
      <c r="R193" s="77" t="s">
        <v>9</v>
      </c>
      <c r="S193" s="27" t="str">
        <f t="shared" si="46"/>
        <v>Vedação</v>
      </c>
      <c r="T193" s="27" t="str">
        <f t="shared" si="47"/>
        <v>Divisória</v>
      </c>
      <c r="U193" s="27" t="str">
        <f t="shared" si="48"/>
        <v xml:space="preserve">Articulada </v>
      </c>
      <c r="V193" s="77" t="s">
        <v>90</v>
      </c>
      <c r="W193" s="1" t="str">
        <f t="shared" si="37"/>
        <v>Key.Ved.193</v>
      </c>
      <c r="X193" s="49" t="s">
        <v>232</v>
      </c>
      <c r="Y193" s="49" t="s">
        <v>233</v>
      </c>
    </row>
    <row r="194" spans="1:25" ht="6.65" customHeight="1" x14ac:dyDescent="0.4">
      <c r="A194" s="23">
        <v>194</v>
      </c>
      <c r="B194" s="2" t="s">
        <v>44</v>
      </c>
      <c r="C194" s="2" t="s">
        <v>402</v>
      </c>
      <c r="D194" s="2" t="s">
        <v>1007</v>
      </c>
      <c r="E194" s="24" t="s">
        <v>706</v>
      </c>
      <c r="F194" s="2" t="s">
        <v>708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tr">
        <f t="shared" ref="L194:M211" si="49">CONCATENATE("", C194)</f>
        <v>Vedação</v>
      </c>
      <c r="M194" s="26" t="str">
        <f t="shared" ref="M194:M196" si="50">CONCATENATE("", D194)</f>
        <v>Delimitador</v>
      </c>
      <c r="N194" s="26" t="str">
        <f t="shared" ref="N194:O211" si="51">(SUBSTITUTE(SUBSTITUTE(CONCATENATE("",E194),"."," ")," De "," de "))</f>
        <v>Gradil</v>
      </c>
      <c r="O194" s="21" t="str">
        <f t="shared" ref="O194:O195" si="52">F194</f>
        <v>Barras.Chatas</v>
      </c>
      <c r="P194" s="21" t="s">
        <v>707</v>
      </c>
      <c r="Q194" s="38" t="s">
        <v>715</v>
      </c>
      <c r="R194" s="77" t="s">
        <v>9</v>
      </c>
      <c r="S194" s="27" t="str">
        <f t="shared" ref="S194:S195" si="53">SUBSTITUTE(C194, ".", " ")</f>
        <v>Vedação</v>
      </c>
      <c r="T194" s="27" t="str">
        <f t="shared" ref="T194:T195" si="54">SUBSTITUTE(D194, ".", " ")</f>
        <v>Delimitador</v>
      </c>
      <c r="U194" s="27" t="str">
        <f t="shared" ref="U194:U195" si="55">SUBSTITUTE(E194, ".", " ")</f>
        <v>Gradil</v>
      </c>
      <c r="V194" s="77" t="s">
        <v>90</v>
      </c>
      <c r="W194" s="1" t="str">
        <f t="shared" ref="W194:W259" si="56">CONCATENATE("Key.",LEFT(C194,3),".",A194)</f>
        <v>Key.Ved.194</v>
      </c>
      <c r="X194" s="49" t="s">
        <v>717</v>
      </c>
      <c r="Y194" s="49" t="s">
        <v>233</v>
      </c>
    </row>
    <row r="195" spans="1:25" ht="6.65" customHeight="1" x14ac:dyDescent="0.4">
      <c r="A195" s="23">
        <v>195</v>
      </c>
      <c r="B195" s="2" t="s">
        <v>44</v>
      </c>
      <c r="C195" s="2" t="s">
        <v>402</v>
      </c>
      <c r="D195" s="2" t="s">
        <v>1007</v>
      </c>
      <c r="E195" s="24" t="s">
        <v>706</v>
      </c>
      <c r="F195" s="2" t="s">
        <v>709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tr">
        <f t="shared" si="49"/>
        <v>Vedação</v>
      </c>
      <c r="M195" s="26" t="str">
        <f t="shared" si="50"/>
        <v>Delimitador</v>
      </c>
      <c r="N195" s="26" t="str">
        <f t="shared" si="51"/>
        <v>Gradil</v>
      </c>
      <c r="O195" s="21" t="str">
        <f t="shared" si="52"/>
        <v>Aramado</v>
      </c>
      <c r="P195" s="21" t="s">
        <v>710</v>
      </c>
      <c r="Q195" s="38" t="s">
        <v>716</v>
      </c>
      <c r="R195" s="77" t="s">
        <v>9</v>
      </c>
      <c r="S195" s="27" t="str">
        <f t="shared" si="53"/>
        <v>Vedação</v>
      </c>
      <c r="T195" s="27" t="str">
        <f t="shared" si="54"/>
        <v>Delimitador</v>
      </c>
      <c r="U195" s="27" t="str">
        <f t="shared" si="55"/>
        <v>Gradil</v>
      </c>
      <c r="V195" s="77" t="s">
        <v>90</v>
      </c>
      <c r="W195" s="1" t="str">
        <f t="shared" si="56"/>
        <v>Key.Ved.195</v>
      </c>
      <c r="X195" s="49" t="s">
        <v>717</v>
      </c>
      <c r="Y195" s="49" t="s">
        <v>233</v>
      </c>
    </row>
    <row r="196" spans="1:25" ht="6.65" customHeight="1" x14ac:dyDescent="0.4">
      <c r="A196" s="23">
        <v>196</v>
      </c>
      <c r="B196" s="2" t="s">
        <v>44</v>
      </c>
      <c r="C196" s="24" t="s">
        <v>1011</v>
      </c>
      <c r="D196" s="2" t="s">
        <v>1012</v>
      </c>
      <c r="E196" s="2" t="s">
        <v>1013</v>
      </c>
      <c r="F196" s="25" t="s">
        <v>1328</v>
      </c>
      <c r="G196" s="29" t="s">
        <v>9</v>
      </c>
      <c r="H196" s="29" t="s">
        <v>9</v>
      </c>
      <c r="I196" s="29" t="s">
        <v>9</v>
      </c>
      <c r="J196" s="29" t="s">
        <v>9</v>
      </c>
      <c r="K196" s="29" t="s">
        <v>9</v>
      </c>
      <c r="L196" s="26" t="str">
        <f t="shared" ref="L196" si="57">CONCATENATE("", C196)</f>
        <v>Equipamento</v>
      </c>
      <c r="M196" s="26" t="str">
        <f t="shared" si="50"/>
        <v>Sanitário</v>
      </c>
      <c r="N196" s="26" t="str">
        <f t="shared" ref="N196" si="58">(SUBSTITUTE(SUBSTITUTE(CONCATENATE("",E196),"."," ")," De "," de "))</f>
        <v>Banheiro</v>
      </c>
      <c r="O196" s="26" t="str">
        <f t="shared" ref="O196" si="59">(SUBSTITUTE(SUBSTITUTE(CONCATENATE("",F196),"."," ")," De "," de "))</f>
        <v>Peça Sanitária</v>
      </c>
      <c r="P196" s="21" t="s">
        <v>1043</v>
      </c>
      <c r="Q196" s="21" t="s">
        <v>1044</v>
      </c>
      <c r="R196" s="77" t="s">
        <v>9</v>
      </c>
      <c r="S196" s="27" t="str">
        <f t="shared" ref="S196" si="60">SUBSTITUTE(C196, "_", " ")</f>
        <v>Equipamento</v>
      </c>
      <c r="T196" s="27" t="str">
        <f t="shared" ref="T196" si="61">SUBSTITUTE(D196, "_", " ")</f>
        <v>Sanitário</v>
      </c>
      <c r="U196" s="27" t="str">
        <f t="shared" ref="U196" si="62">SUBSTITUTE(E196, "_", " ")</f>
        <v>Banheiro</v>
      </c>
      <c r="V196" s="77" t="s">
        <v>90</v>
      </c>
      <c r="W196" s="1" t="str">
        <f t="shared" si="56"/>
        <v>Key.Equ.196</v>
      </c>
      <c r="X196" s="49" t="s">
        <v>1017</v>
      </c>
      <c r="Y196" s="80" t="s">
        <v>1045</v>
      </c>
    </row>
    <row r="197" spans="1:25" ht="6.65" customHeight="1" x14ac:dyDescent="0.4">
      <c r="A197" s="23">
        <v>197</v>
      </c>
      <c r="B197" s="2" t="s">
        <v>44</v>
      </c>
      <c r="C197" s="24" t="s">
        <v>1011</v>
      </c>
      <c r="D197" s="2" t="s">
        <v>1012</v>
      </c>
      <c r="E197" s="2" t="s">
        <v>1013</v>
      </c>
      <c r="F197" s="25" t="s">
        <v>1014</v>
      </c>
      <c r="G197" s="29" t="s">
        <v>9</v>
      </c>
      <c r="H197" s="29" t="s">
        <v>9</v>
      </c>
      <c r="I197" s="29" t="s">
        <v>9</v>
      </c>
      <c r="J197" s="29" t="s">
        <v>9</v>
      </c>
      <c r="K197" s="29" t="s">
        <v>9</v>
      </c>
      <c r="L197" s="26" t="str">
        <f t="shared" si="49"/>
        <v>Equipamento</v>
      </c>
      <c r="M197" s="26" t="str">
        <f t="shared" si="49"/>
        <v>Sanitário</v>
      </c>
      <c r="N197" s="26" t="str">
        <f t="shared" si="51"/>
        <v>Banheiro</v>
      </c>
      <c r="O197" s="26" t="str">
        <f t="shared" si="51"/>
        <v>Banheira</v>
      </c>
      <c r="P197" s="21" t="s">
        <v>1015</v>
      </c>
      <c r="Q197" s="21" t="s">
        <v>1016</v>
      </c>
      <c r="R197" s="77" t="s">
        <v>9</v>
      </c>
      <c r="S197" s="27" t="str">
        <f t="shared" ref="S197:U229" si="63">SUBSTITUTE(C197, "_", " ")</f>
        <v>Equipamento</v>
      </c>
      <c r="T197" s="27" t="str">
        <f t="shared" si="63"/>
        <v>Sanitário</v>
      </c>
      <c r="U197" s="27" t="str">
        <f t="shared" si="63"/>
        <v>Banheiro</v>
      </c>
      <c r="V197" s="77" t="s">
        <v>90</v>
      </c>
      <c r="W197" s="1" t="str">
        <f t="shared" si="56"/>
        <v>Key.Equ.197</v>
      </c>
      <c r="X197" s="49" t="s">
        <v>1017</v>
      </c>
      <c r="Y197" s="80" t="s">
        <v>1018</v>
      </c>
    </row>
    <row r="198" spans="1:25" ht="6.65" customHeight="1" x14ac:dyDescent="0.4">
      <c r="A198" s="23">
        <v>198</v>
      </c>
      <c r="B198" s="2" t="s">
        <v>44</v>
      </c>
      <c r="C198" s="24" t="s">
        <v>1011</v>
      </c>
      <c r="D198" s="2" t="s">
        <v>1012</v>
      </c>
      <c r="E198" s="2" t="s">
        <v>1013</v>
      </c>
      <c r="F198" s="25" t="s">
        <v>1019</v>
      </c>
      <c r="G198" s="29" t="s">
        <v>9</v>
      </c>
      <c r="H198" s="29" t="s">
        <v>9</v>
      </c>
      <c r="I198" s="29" t="s">
        <v>9</v>
      </c>
      <c r="J198" s="29" t="s">
        <v>9</v>
      </c>
      <c r="K198" s="29" t="s">
        <v>9</v>
      </c>
      <c r="L198" s="26" t="str">
        <f t="shared" si="49"/>
        <v>Equipamento</v>
      </c>
      <c r="M198" s="26" t="str">
        <f t="shared" si="49"/>
        <v>Sanitário</v>
      </c>
      <c r="N198" s="26" t="str">
        <f t="shared" si="51"/>
        <v>Banheiro</v>
      </c>
      <c r="O198" s="26" t="str">
        <f t="shared" si="51"/>
        <v xml:space="preserve">Bebedouro </v>
      </c>
      <c r="P198" s="21" t="s">
        <v>1020</v>
      </c>
      <c r="Q198" s="21" t="s">
        <v>1021</v>
      </c>
      <c r="R198" s="77" t="s">
        <v>9</v>
      </c>
      <c r="S198" s="27" t="str">
        <f t="shared" si="63"/>
        <v>Equipamento</v>
      </c>
      <c r="T198" s="27" t="str">
        <f t="shared" si="63"/>
        <v>Sanitário</v>
      </c>
      <c r="U198" s="27" t="str">
        <f t="shared" si="63"/>
        <v>Banheiro</v>
      </c>
      <c r="V198" s="77" t="s">
        <v>90</v>
      </c>
      <c r="W198" s="1" t="str">
        <f t="shared" si="56"/>
        <v>Key.Equ.198</v>
      </c>
      <c r="X198" s="49" t="s">
        <v>1017</v>
      </c>
      <c r="Y198" s="80" t="s">
        <v>1022</v>
      </c>
    </row>
    <row r="199" spans="1:25" ht="6.65" customHeight="1" x14ac:dyDescent="0.4">
      <c r="A199" s="23">
        <v>199</v>
      </c>
      <c r="B199" s="2" t="s">
        <v>44</v>
      </c>
      <c r="C199" s="24" t="s">
        <v>1011</v>
      </c>
      <c r="D199" s="2" t="s">
        <v>1012</v>
      </c>
      <c r="E199" s="2" t="s">
        <v>1013</v>
      </c>
      <c r="F199" s="25" t="s">
        <v>1023</v>
      </c>
      <c r="G199" s="29" t="s">
        <v>9</v>
      </c>
      <c r="H199" s="29" t="s">
        <v>9</v>
      </c>
      <c r="I199" s="29" t="s">
        <v>9</v>
      </c>
      <c r="J199" s="29" t="s">
        <v>9</v>
      </c>
      <c r="K199" s="29" t="s">
        <v>9</v>
      </c>
      <c r="L199" s="26" t="str">
        <f t="shared" si="49"/>
        <v>Equipamento</v>
      </c>
      <c r="M199" s="26" t="str">
        <f t="shared" si="49"/>
        <v>Sanitário</v>
      </c>
      <c r="N199" s="26" t="str">
        <f t="shared" si="51"/>
        <v>Banheiro</v>
      </c>
      <c r="O199" s="26" t="str">
        <f t="shared" si="51"/>
        <v>Bidet</v>
      </c>
      <c r="P199" s="21" t="s">
        <v>1024</v>
      </c>
      <c r="Q199" s="21" t="s">
        <v>1025</v>
      </c>
      <c r="R199" s="77" t="s">
        <v>9</v>
      </c>
      <c r="S199" s="27" t="str">
        <f t="shared" si="63"/>
        <v>Equipamento</v>
      </c>
      <c r="T199" s="27" t="str">
        <f t="shared" si="63"/>
        <v>Sanitário</v>
      </c>
      <c r="U199" s="27" t="str">
        <f t="shared" si="63"/>
        <v>Banheiro</v>
      </c>
      <c r="V199" s="77" t="s">
        <v>90</v>
      </c>
      <c r="W199" s="1" t="str">
        <f t="shared" si="56"/>
        <v>Key.Equ.199</v>
      </c>
      <c r="X199" s="49" t="s">
        <v>1017</v>
      </c>
      <c r="Y199" s="80" t="s">
        <v>1026</v>
      </c>
    </row>
    <row r="200" spans="1:25" ht="6.65" customHeight="1" x14ac:dyDescent="0.4">
      <c r="A200" s="23">
        <v>200</v>
      </c>
      <c r="B200" s="2" t="s">
        <v>44</v>
      </c>
      <c r="C200" s="24" t="s">
        <v>1011</v>
      </c>
      <c r="D200" s="2" t="s">
        <v>1012</v>
      </c>
      <c r="E200" s="2" t="s">
        <v>1013</v>
      </c>
      <c r="F200" s="25" t="s">
        <v>1027</v>
      </c>
      <c r="G200" s="29" t="s">
        <v>9</v>
      </c>
      <c r="H200" s="29" t="s">
        <v>9</v>
      </c>
      <c r="I200" s="29" t="s">
        <v>9</v>
      </c>
      <c r="J200" s="29" t="s">
        <v>9</v>
      </c>
      <c r="K200" s="29" t="s">
        <v>9</v>
      </c>
      <c r="L200" s="26" t="str">
        <f t="shared" si="49"/>
        <v>Equipamento</v>
      </c>
      <c r="M200" s="26" t="str">
        <f t="shared" si="49"/>
        <v>Sanitário</v>
      </c>
      <c r="N200" s="26" t="str">
        <f t="shared" si="51"/>
        <v>Banheiro</v>
      </c>
      <c r="O200" s="26" t="str">
        <f t="shared" si="51"/>
        <v>Chuveiro</v>
      </c>
      <c r="P200" s="21" t="s">
        <v>1028</v>
      </c>
      <c r="Q200" s="21" t="s">
        <v>1029</v>
      </c>
      <c r="R200" s="77" t="s">
        <v>9</v>
      </c>
      <c r="S200" s="27" t="str">
        <f t="shared" si="63"/>
        <v>Equipamento</v>
      </c>
      <c r="T200" s="27" t="str">
        <f t="shared" si="63"/>
        <v>Sanitário</v>
      </c>
      <c r="U200" s="27" t="str">
        <f t="shared" si="63"/>
        <v>Banheiro</v>
      </c>
      <c r="V200" s="77" t="s">
        <v>90</v>
      </c>
      <c r="W200" s="1" t="str">
        <f t="shared" si="56"/>
        <v>Key.Equ.200</v>
      </c>
      <c r="X200" s="49" t="s">
        <v>1017</v>
      </c>
      <c r="Y200" s="80" t="s">
        <v>1030</v>
      </c>
    </row>
    <row r="201" spans="1:25" ht="6.65" customHeight="1" x14ac:dyDescent="0.4">
      <c r="A201" s="23">
        <v>201</v>
      </c>
      <c r="B201" s="2" t="s">
        <v>44</v>
      </c>
      <c r="C201" s="24" t="s">
        <v>1011</v>
      </c>
      <c r="D201" s="2" t="s">
        <v>1012</v>
      </c>
      <c r="E201" s="2" t="s">
        <v>1013</v>
      </c>
      <c r="F201" s="25" t="s">
        <v>1031</v>
      </c>
      <c r="G201" s="29" t="s">
        <v>9</v>
      </c>
      <c r="H201" s="29" t="s">
        <v>9</v>
      </c>
      <c r="I201" s="29" t="s">
        <v>9</v>
      </c>
      <c r="J201" s="29" t="s">
        <v>9</v>
      </c>
      <c r="K201" s="29" t="s">
        <v>9</v>
      </c>
      <c r="L201" s="26" t="str">
        <f t="shared" si="49"/>
        <v>Equipamento</v>
      </c>
      <c r="M201" s="26" t="str">
        <f t="shared" si="49"/>
        <v>Sanitário</v>
      </c>
      <c r="N201" s="26" t="str">
        <f t="shared" si="51"/>
        <v>Banheiro</v>
      </c>
      <c r="O201" s="26" t="str">
        <f t="shared" si="51"/>
        <v xml:space="preserve">Lavatório </v>
      </c>
      <c r="P201" s="21" t="s">
        <v>1032</v>
      </c>
      <c r="Q201" s="21" t="s">
        <v>1033</v>
      </c>
      <c r="R201" s="77" t="s">
        <v>9</v>
      </c>
      <c r="S201" s="27" t="str">
        <f t="shared" si="63"/>
        <v>Equipamento</v>
      </c>
      <c r="T201" s="27" t="str">
        <f t="shared" si="63"/>
        <v>Sanitário</v>
      </c>
      <c r="U201" s="27" t="str">
        <f t="shared" si="63"/>
        <v>Banheiro</v>
      </c>
      <c r="V201" s="77" t="s">
        <v>90</v>
      </c>
      <c r="W201" s="1" t="str">
        <f t="shared" si="56"/>
        <v>Key.Equ.201</v>
      </c>
      <c r="X201" s="49" t="s">
        <v>1017</v>
      </c>
      <c r="Y201" s="80" t="s">
        <v>1034</v>
      </c>
    </row>
    <row r="202" spans="1:25" ht="6.65" customHeight="1" x14ac:dyDescent="0.4">
      <c r="A202" s="23">
        <v>202</v>
      </c>
      <c r="B202" s="2" t="s">
        <v>44</v>
      </c>
      <c r="C202" s="24" t="s">
        <v>1011</v>
      </c>
      <c r="D202" s="2" t="s">
        <v>1012</v>
      </c>
      <c r="E202" s="2" t="s">
        <v>1013</v>
      </c>
      <c r="F202" s="25" t="s">
        <v>1035</v>
      </c>
      <c r="G202" s="29" t="s">
        <v>9</v>
      </c>
      <c r="H202" s="29" t="s">
        <v>9</v>
      </c>
      <c r="I202" s="29" t="s">
        <v>9</v>
      </c>
      <c r="J202" s="29" t="s">
        <v>9</v>
      </c>
      <c r="K202" s="29" t="s">
        <v>9</v>
      </c>
      <c r="L202" s="26" t="str">
        <f t="shared" si="49"/>
        <v>Equipamento</v>
      </c>
      <c r="M202" s="26" t="str">
        <f t="shared" si="49"/>
        <v>Sanitário</v>
      </c>
      <c r="N202" s="26" t="str">
        <f t="shared" si="51"/>
        <v>Banheiro</v>
      </c>
      <c r="O202" s="26" t="str">
        <f t="shared" si="51"/>
        <v>Mictório</v>
      </c>
      <c r="P202" s="21" t="s">
        <v>1036</v>
      </c>
      <c r="Q202" s="21" t="s">
        <v>1037</v>
      </c>
      <c r="R202" s="77" t="s">
        <v>9</v>
      </c>
      <c r="S202" s="27" t="str">
        <f t="shared" si="63"/>
        <v>Equipamento</v>
      </c>
      <c r="T202" s="27" t="str">
        <f t="shared" si="63"/>
        <v>Sanitário</v>
      </c>
      <c r="U202" s="27" t="str">
        <f t="shared" si="63"/>
        <v>Banheiro</v>
      </c>
      <c r="V202" s="77" t="s">
        <v>90</v>
      </c>
      <c r="W202" s="1" t="str">
        <f t="shared" si="56"/>
        <v>Key.Equ.202</v>
      </c>
      <c r="X202" s="49" t="s">
        <v>1017</v>
      </c>
      <c r="Y202" s="80" t="s">
        <v>1038</v>
      </c>
    </row>
    <row r="203" spans="1:25" ht="6.65" customHeight="1" x14ac:dyDescent="0.4">
      <c r="A203" s="23">
        <v>203</v>
      </c>
      <c r="B203" s="2" t="s">
        <v>44</v>
      </c>
      <c r="C203" s="24" t="s">
        <v>1011</v>
      </c>
      <c r="D203" s="2" t="s">
        <v>1012</v>
      </c>
      <c r="E203" s="2" t="s">
        <v>1013</v>
      </c>
      <c r="F203" s="25" t="s">
        <v>1039</v>
      </c>
      <c r="G203" s="29" t="s">
        <v>9</v>
      </c>
      <c r="H203" s="29" t="s">
        <v>9</v>
      </c>
      <c r="I203" s="29" t="s">
        <v>9</v>
      </c>
      <c r="J203" s="29" t="s">
        <v>9</v>
      </c>
      <c r="K203" s="29" t="s">
        <v>9</v>
      </c>
      <c r="L203" s="26" t="str">
        <f t="shared" si="49"/>
        <v>Equipamento</v>
      </c>
      <c r="M203" s="26" t="str">
        <f t="shared" si="49"/>
        <v>Sanitário</v>
      </c>
      <c r="N203" s="26" t="str">
        <f t="shared" si="51"/>
        <v>Banheiro</v>
      </c>
      <c r="O203" s="26" t="str">
        <f t="shared" si="51"/>
        <v>Pia</v>
      </c>
      <c r="P203" s="21" t="s">
        <v>1040</v>
      </c>
      <c r="Q203" s="21" t="s">
        <v>1041</v>
      </c>
      <c r="R203" s="77" t="s">
        <v>9</v>
      </c>
      <c r="S203" s="27" t="str">
        <f t="shared" si="63"/>
        <v>Equipamento</v>
      </c>
      <c r="T203" s="27" t="str">
        <f t="shared" si="63"/>
        <v>Sanitário</v>
      </c>
      <c r="U203" s="27" t="str">
        <f t="shared" si="63"/>
        <v>Banheiro</v>
      </c>
      <c r="V203" s="77" t="s">
        <v>90</v>
      </c>
      <c r="W203" s="1" t="str">
        <f t="shared" si="56"/>
        <v>Key.Equ.203</v>
      </c>
      <c r="X203" s="49" t="s">
        <v>1017</v>
      </c>
      <c r="Y203" s="80" t="s">
        <v>1042</v>
      </c>
    </row>
    <row r="204" spans="1:25" ht="6.65" customHeight="1" x14ac:dyDescent="0.4">
      <c r="A204" s="23">
        <v>204</v>
      </c>
      <c r="B204" s="2" t="s">
        <v>44</v>
      </c>
      <c r="C204" s="24" t="s">
        <v>1011</v>
      </c>
      <c r="D204" s="2" t="s">
        <v>1012</v>
      </c>
      <c r="E204" s="2" t="s">
        <v>1013</v>
      </c>
      <c r="F204" s="25" t="s">
        <v>1046</v>
      </c>
      <c r="G204" s="29" t="s">
        <v>9</v>
      </c>
      <c r="H204" s="29" t="s">
        <v>9</v>
      </c>
      <c r="I204" s="29" t="s">
        <v>9</v>
      </c>
      <c r="J204" s="29" t="s">
        <v>9</v>
      </c>
      <c r="K204" s="29" t="s">
        <v>9</v>
      </c>
      <c r="L204" s="26" t="str">
        <f t="shared" si="49"/>
        <v>Equipamento</v>
      </c>
      <c r="M204" s="26" t="str">
        <f t="shared" si="49"/>
        <v>Sanitário</v>
      </c>
      <c r="N204" s="26" t="str">
        <f t="shared" si="51"/>
        <v>Banheiro</v>
      </c>
      <c r="O204" s="26" t="str">
        <f t="shared" si="51"/>
        <v>Vaso Sanitário</v>
      </c>
      <c r="P204" s="21" t="s">
        <v>1047</v>
      </c>
      <c r="Q204" s="21" t="s">
        <v>1048</v>
      </c>
      <c r="R204" s="77" t="s">
        <v>9</v>
      </c>
      <c r="S204" s="27" t="str">
        <f t="shared" si="63"/>
        <v>Equipamento</v>
      </c>
      <c r="T204" s="27" t="str">
        <f t="shared" si="63"/>
        <v>Sanitário</v>
      </c>
      <c r="U204" s="27" t="str">
        <f t="shared" si="63"/>
        <v>Banheiro</v>
      </c>
      <c r="V204" s="77" t="s">
        <v>90</v>
      </c>
      <c r="W204" s="1" t="str">
        <f t="shared" si="56"/>
        <v>Key.Equ.204</v>
      </c>
      <c r="X204" s="49" t="s">
        <v>1017</v>
      </c>
      <c r="Y204" s="80" t="s">
        <v>1049</v>
      </c>
    </row>
    <row r="205" spans="1:25" ht="6.65" customHeight="1" x14ac:dyDescent="0.4">
      <c r="A205" s="23">
        <v>205</v>
      </c>
      <c r="B205" s="2" t="s">
        <v>44</v>
      </c>
      <c r="C205" s="24" t="s">
        <v>1011</v>
      </c>
      <c r="D205" s="2" t="s">
        <v>1012</v>
      </c>
      <c r="E205" s="2" t="s">
        <v>1013</v>
      </c>
      <c r="F205" s="25" t="s">
        <v>1050</v>
      </c>
      <c r="G205" s="29" t="s">
        <v>9</v>
      </c>
      <c r="H205" s="29" t="s">
        <v>9</v>
      </c>
      <c r="I205" s="29" t="s">
        <v>9</v>
      </c>
      <c r="J205" s="29" t="s">
        <v>9</v>
      </c>
      <c r="K205" s="29" t="s">
        <v>9</v>
      </c>
      <c r="L205" s="26" t="str">
        <f t="shared" si="49"/>
        <v>Equipamento</v>
      </c>
      <c r="M205" s="26" t="str">
        <f t="shared" si="49"/>
        <v>Sanitário</v>
      </c>
      <c r="N205" s="26" t="str">
        <f t="shared" si="51"/>
        <v>Banheiro</v>
      </c>
      <c r="O205" s="26" t="str">
        <f t="shared" si="51"/>
        <v>Vaso Sanitário Assento</v>
      </c>
      <c r="P205" s="21" t="s">
        <v>1051</v>
      </c>
      <c r="Q205" s="21" t="s">
        <v>1052</v>
      </c>
      <c r="R205" s="77" t="s">
        <v>9</v>
      </c>
      <c r="S205" s="27" t="str">
        <f t="shared" si="63"/>
        <v>Equipamento</v>
      </c>
      <c r="T205" s="27" t="str">
        <f t="shared" si="63"/>
        <v>Sanitário</v>
      </c>
      <c r="U205" s="27" t="str">
        <f t="shared" si="63"/>
        <v>Banheiro</v>
      </c>
      <c r="V205" s="77" t="s">
        <v>90</v>
      </c>
      <c r="W205" s="1" t="str">
        <f t="shared" si="56"/>
        <v>Key.Equ.205</v>
      </c>
      <c r="X205" s="49" t="s">
        <v>1017</v>
      </c>
      <c r="Y205" s="80" t="s">
        <v>1053</v>
      </c>
    </row>
    <row r="206" spans="1:25" ht="6.65" customHeight="1" x14ac:dyDescent="0.4">
      <c r="A206" s="23">
        <v>206</v>
      </c>
      <c r="B206" s="2" t="s">
        <v>44</v>
      </c>
      <c r="C206" s="24" t="s">
        <v>1011</v>
      </c>
      <c r="D206" s="2" t="s">
        <v>1012</v>
      </c>
      <c r="E206" s="2" t="s">
        <v>1013</v>
      </c>
      <c r="F206" s="25" t="s">
        <v>1054</v>
      </c>
      <c r="G206" s="29" t="s">
        <v>9</v>
      </c>
      <c r="H206" s="29" t="s">
        <v>9</v>
      </c>
      <c r="I206" s="29" t="s">
        <v>9</v>
      </c>
      <c r="J206" s="29" t="s">
        <v>9</v>
      </c>
      <c r="K206" s="29" t="s">
        <v>9</v>
      </c>
      <c r="L206" s="26" t="str">
        <f t="shared" si="49"/>
        <v>Equipamento</v>
      </c>
      <c r="M206" s="26" t="str">
        <f t="shared" si="49"/>
        <v>Sanitário</v>
      </c>
      <c r="N206" s="26" t="str">
        <f t="shared" si="51"/>
        <v>Banheiro</v>
      </c>
      <c r="O206" s="26" t="str">
        <f t="shared" si="51"/>
        <v xml:space="preserve">Vaso Sanitário Caixa </v>
      </c>
      <c r="P206" s="21" t="s">
        <v>1055</v>
      </c>
      <c r="Q206" s="21" t="s">
        <v>1056</v>
      </c>
      <c r="R206" s="77" t="s">
        <v>9</v>
      </c>
      <c r="S206" s="27" t="str">
        <f t="shared" si="63"/>
        <v>Equipamento</v>
      </c>
      <c r="T206" s="27" t="str">
        <f t="shared" si="63"/>
        <v>Sanitário</v>
      </c>
      <c r="U206" s="27" t="str">
        <f t="shared" si="63"/>
        <v>Banheiro</v>
      </c>
      <c r="V206" s="77" t="s">
        <v>90</v>
      </c>
      <c r="W206" s="1" t="str">
        <f t="shared" si="56"/>
        <v>Key.Equ.206</v>
      </c>
      <c r="X206" s="49" t="s">
        <v>1017</v>
      </c>
      <c r="Y206" s="80" t="s">
        <v>1057</v>
      </c>
    </row>
    <row r="207" spans="1:25" ht="6.65" customHeight="1" x14ac:dyDescent="0.4">
      <c r="A207" s="23">
        <v>207</v>
      </c>
      <c r="B207" s="2" t="s">
        <v>44</v>
      </c>
      <c r="C207" s="24" t="s">
        <v>1011</v>
      </c>
      <c r="D207" s="2" t="s">
        <v>1058</v>
      </c>
      <c r="E207" s="25" t="s">
        <v>1059</v>
      </c>
      <c r="F207" s="25" t="s">
        <v>1060</v>
      </c>
      <c r="G207" s="29" t="s">
        <v>9</v>
      </c>
      <c r="H207" s="29" t="s">
        <v>9</v>
      </c>
      <c r="I207" s="29" t="s">
        <v>9</v>
      </c>
      <c r="J207" s="29" t="s">
        <v>9</v>
      </c>
      <c r="K207" s="29" t="s">
        <v>9</v>
      </c>
      <c r="L207" s="26" t="str">
        <f t="shared" si="49"/>
        <v>Equipamento</v>
      </c>
      <c r="M207" s="26" t="str">
        <f t="shared" si="49"/>
        <v>De.Apoio</v>
      </c>
      <c r="N207" s="26" t="str">
        <f t="shared" si="51"/>
        <v>Bancada Fixa</v>
      </c>
      <c r="O207" s="26" t="str">
        <f t="shared" si="51"/>
        <v>Bancada Banheiro</v>
      </c>
      <c r="P207" s="21" t="s">
        <v>1568</v>
      </c>
      <c r="Q207" s="21" t="s">
        <v>1573</v>
      </c>
      <c r="R207" s="77" t="s">
        <v>9</v>
      </c>
      <c r="S207" s="27" t="str">
        <f t="shared" si="63"/>
        <v>Equipamento</v>
      </c>
      <c r="T207" s="27" t="str">
        <f t="shared" si="63"/>
        <v>De.Apoio</v>
      </c>
      <c r="U207" s="27" t="str">
        <f t="shared" si="63"/>
        <v>Bancada.Fixa</v>
      </c>
      <c r="V207" s="77" t="s">
        <v>90</v>
      </c>
      <c r="W207" s="1" t="str">
        <f t="shared" si="56"/>
        <v>Key.Equ.207</v>
      </c>
      <c r="X207" s="49" t="s">
        <v>1017</v>
      </c>
      <c r="Y207" s="80" t="s">
        <v>1045</v>
      </c>
    </row>
    <row r="208" spans="1:25" ht="6.65" customHeight="1" x14ac:dyDescent="0.4">
      <c r="A208" s="23">
        <v>208</v>
      </c>
      <c r="B208" s="2" t="s">
        <v>44</v>
      </c>
      <c r="C208" s="24" t="s">
        <v>1011</v>
      </c>
      <c r="D208" s="2" t="s">
        <v>1058</v>
      </c>
      <c r="E208" s="25" t="s">
        <v>1059</v>
      </c>
      <c r="F208" s="25" t="s">
        <v>1061</v>
      </c>
      <c r="G208" s="29" t="s">
        <v>9</v>
      </c>
      <c r="H208" s="29" t="s">
        <v>9</v>
      </c>
      <c r="I208" s="29" t="s">
        <v>9</v>
      </c>
      <c r="J208" s="29" t="s">
        <v>9</v>
      </c>
      <c r="K208" s="29" t="s">
        <v>9</v>
      </c>
      <c r="L208" s="26" t="str">
        <f t="shared" si="49"/>
        <v>Equipamento</v>
      </c>
      <c r="M208" s="26" t="str">
        <f t="shared" si="49"/>
        <v>De.Apoio</v>
      </c>
      <c r="N208" s="26" t="str">
        <f t="shared" si="51"/>
        <v>Bancada Fixa</v>
      </c>
      <c r="O208" s="26" t="str">
        <f t="shared" si="51"/>
        <v>Bancada Cozinha</v>
      </c>
      <c r="P208" s="21" t="s">
        <v>1569</v>
      </c>
      <c r="Q208" s="21" t="s">
        <v>1574</v>
      </c>
      <c r="R208" s="77" t="s">
        <v>9</v>
      </c>
      <c r="S208" s="27" t="str">
        <f t="shared" si="63"/>
        <v>Equipamento</v>
      </c>
      <c r="T208" s="27" t="str">
        <f t="shared" si="63"/>
        <v>De.Apoio</v>
      </c>
      <c r="U208" s="27" t="str">
        <f t="shared" si="63"/>
        <v>Bancada.Fixa</v>
      </c>
      <c r="V208" s="77" t="s">
        <v>90</v>
      </c>
      <c r="W208" s="1" t="str">
        <f t="shared" si="56"/>
        <v>Key.Equ.208</v>
      </c>
      <c r="X208" s="49" t="s">
        <v>1017</v>
      </c>
      <c r="Y208" s="80" t="s">
        <v>1045</v>
      </c>
    </row>
    <row r="209" spans="1:25" ht="6.65" customHeight="1" x14ac:dyDescent="0.4">
      <c r="A209" s="23">
        <v>209</v>
      </c>
      <c r="B209" s="2" t="s">
        <v>44</v>
      </c>
      <c r="C209" s="24" t="s">
        <v>1011</v>
      </c>
      <c r="D209" s="2" t="s">
        <v>1058</v>
      </c>
      <c r="E209" s="25" t="s">
        <v>1059</v>
      </c>
      <c r="F209" s="25" t="s">
        <v>1062</v>
      </c>
      <c r="G209" s="29" t="s">
        <v>9</v>
      </c>
      <c r="H209" s="29" t="s">
        <v>9</v>
      </c>
      <c r="I209" s="29" t="s">
        <v>9</v>
      </c>
      <c r="J209" s="29" t="s">
        <v>9</v>
      </c>
      <c r="K209" s="29" t="s">
        <v>9</v>
      </c>
      <c r="L209" s="26" t="str">
        <f t="shared" ref="L209:L210" si="64">CONCATENATE("", C209)</f>
        <v>Equipamento</v>
      </c>
      <c r="M209" s="26" t="str">
        <f t="shared" ref="M209:M210" si="65">CONCATENATE("", D209)</f>
        <v>De.Apoio</v>
      </c>
      <c r="N209" s="26" t="str">
        <f t="shared" ref="N209:N210" si="66">(SUBSTITUTE(SUBSTITUTE(CONCATENATE("",E209),"."," ")," De "," de "))</f>
        <v>Bancada Fixa</v>
      </c>
      <c r="O209" s="26" t="str">
        <f t="shared" ref="O209:O210" si="67">(SUBSTITUTE(SUBSTITUTE(CONCATENATE("",F209),"."," ")," De "," de "))</f>
        <v>Bancada Laboratório</v>
      </c>
      <c r="P209" s="21" t="s">
        <v>1570</v>
      </c>
      <c r="Q209" s="21" t="s">
        <v>1575</v>
      </c>
      <c r="R209" s="77" t="s">
        <v>9</v>
      </c>
      <c r="S209" s="27" t="str">
        <f t="shared" ref="S209:S210" si="68">SUBSTITUTE(C209, "_", " ")</f>
        <v>Equipamento</v>
      </c>
      <c r="T209" s="27" t="str">
        <f t="shared" ref="T209:T210" si="69">SUBSTITUTE(D209, "_", " ")</f>
        <v>De.Apoio</v>
      </c>
      <c r="U209" s="27" t="str">
        <f t="shared" ref="U209:U210" si="70">SUBSTITUTE(E209, "_", " ")</f>
        <v>Bancada.Fixa</v>
      </c>
      <c r="V209" s="77" t="s">
        <v>90</v>
      </c>
      <c r="W209" s="1" t="str">
        <f t="shared" ref="W209:W210" si="71">CONCATENATE("Key.",LEFT(C209,3),".",A209)</f>
        <v>Key.Equ.209</v>
      </c>
      <c r="X209" s="49" t="s">
        <v>1017</v>
      </c>
      <c r="Y209" s="80" t="s">
        <v>1045</v>
      </c>
    </row>
    <row r="210" spans="1:25" ht="6.65" customHeight="1" x14ac:dyDescent="0.4">
      <c r="A210" s="23">
        <v>210</v>
      </c>
      <c r="B210" s="2" t="s">
        <v>44</v>
      </c>
      <c r="C210" s="24" t="s">
        <v>1011</v>
      </c>
      <c r="D210" s="2" t="s">
        <v>1058</v>
      </c>
      <c r="E210" s="25" t="s">
        <v>1059</v>
      </c>
      <c r="F210" s="25" t="s">
        <v>1566</v>
      </c>
      <c r="G210" s="29" t="s">
        <v>9</v>
      </c>
      <c r="H210" s="29" t="s">
        <v>9</v>
      </c>
      <c r="I210" s="29" t="s">
        <v>9</v>
      </c>
      <c r="J210" s="29" t="s">
        <v>9</v>
      </c>
      <c r="K210" s="29" t="s">
        <v>9</v>
      </c>
      <c r="L210" s="26" t="str">
        <f t="shared" si="64"/>
        <v>Equipamento</v>
      </c>
      <c r="M210" s="26" t="str">
        <f t="shared" si="65"/>
        <v>De.Apoio</v>
      </c>
      <c r="N210" s="26" t="str">
        <f t="shared" si="66"/>
        <v>Bancada Fixa</v>
      </c>
      <c r="O210" s="26" t="str">
        <f t="shared" si="67"/>
        <v>Bancada Química</v>
      </c>
      <c r="P210" s="21" t="s">
        <v>1571</v>
      </c>
      <c r="Q210" s="21" t="s">
        <v>1576</v>
      </c>
      <c r="R210" s="77" t="s">
        <v>9</v>
      </c>
      <c r="S210" s="27" t="str">
        <f t="shared" si="68"/>
        <v>Equipamento</v>
      </c>
      <c r="T210" s="27" t="str">
        <f t="shared" si="69"/>
        <v>De.Apoio</v>
      </c>
      <c r="U210" s="27" t="str">
        <f t="shared" si="70"/>
        <v>Bancada.Fixa</v>
      </c>
      <c r="V210" s="77" t="s">
        <v>90</v>
      </c>
      <c r="W210" s="1" t="str">
        <f t="shared" si="71"/>
        <v>Key.Equ.210</v>
      </c>
      <c r="X210" s="49" t="s">
        <v>1017</v>
      </c>
      <c r="Y210" s="80" t="s">
        <v>1045</v>
      </c>
    </row>
    <row r="211" spans="1:25" ht="6.65" customHeight="1" x14ac:dyDescent="0.4">
      <c r="A211" s="23">
        <v>211</v>
      </c>
      <c r="B211" s="2" t="s">
        <v>44</v>
      </c>
      <c r="C211" s="24" t="s">
        <v>1011</v>
      </c>
      <c r="D211" s="2" t="s">
        <v>1058</v>
      </c>
      <c r="E211" s="25" t="s">
        <v>1059</v>
      </c>
      <c r="F211" s="25" t="s">
        <v>1567</v>
      </c>
      <c r="G211" s="29" t="s">
        <v>9</v>
      </c>
      <c r="H211" s="29" t="s">
        <v>9</v>
      </c>
      <c r="I211" s="29" t="s">
        <v>9</v>
      </c>
      <c r="J211" s="29" t="s">
        <v>9</v>
      </c>
      <c r="K211" s="29" t="s">
        <v>9</v>
      </c>
      <c r="L211" s="26" t="str">
        <f t="shared" si="49"/>
        <v>Equipamento</v>
      </c>
      <c r="M211" s="26" t="str">
        <f t="shared" si="49"/>
        <v>De.Apoio</v>
      </c>
      <c r="N211" s="26" t="str">
        <f t="shared" si="51"/>
        <v>Bancada Fixa</v>
      </c>
      <c r="O211" s="26" t="str">
        <f t="shared" si="51"/>
        <v>Bancada Biológica</v>
      </c>
      <c r="P211" s="21" t="s">
        <v>1572</v>
      </c>
      <c r="Q211" s="21" t="s">
        <v>1577</v>
      </c>
      <c r="R211" s="77" t="s">
        <v>9</v>
      </c>
      <c r="S211" s="27" t="str">
        <f t="shared" si="63"/>
        <v>Equipamento</v>
      </c>
      <c r="T211" s="27" t="str">
        <f t="shared" si="63"/>
        <v>De.Apoio</v>
      </c>
      <c r="U211" s="27" t="str">
        <f t="shared" si="63"/>
        <v>Bancada.Fixa</v>
      </c>
      <c r="V211" s="77" t="s">
        <v>90</v>
      </c>
      <c r="W211" s="1" t="str">
        <f t="shared" si="56"/>
        <v>Key.Equ.211</v>
      </c>
      <c r="X211" s="49" t="s">
        <v>1017</v>
      </c>
      <c r="Y211" s="80" t="s">
        <v>1045</v>
      </c>
    </row>
    <row r="212" spans="1:25" ht="6.65" customHeight="1" x14ac:dyDescent="0.4">
      <c r="A212" s="23">
        <v>212</v>
      </c>
      <c r="B212" s="2" t="s">
        <v>44</v>
      </c>
      <c r="C212" s="24" t="s">
        <v>1011</v>
      </c>
      <c r="D212" s="2" t="s">
        <v>1063</v>
      </c>
      <c r="E212" s="2" t="s">
        <v>1064</v>
      </c>
      <c r="F212" s="25" t="s">
        <v>1065</v>
      </c>
      <c r="G212" s="29" t="s">
        <v>9</v>
      </c>
      <c r="H212" s="29" t="s">
        <v>9</v>
      </c>
      <c r="I212" s="29" t="s">
        <v>9</v>
      </c>
      <c r="J212" s="29" t="s">
        <v>9</v>
      </c>
      <c r="K212" s="29" t="s">
        <v>9</v>
      </c>
      <c r="L212" s="26" t="str">
        <f t="shared" ref="L212:M273" si="72">CONCATENATE("", C212)</f>
        <v>Equipamento</v>
      </c>
      <c r="M212" s="26" t="str">
        <f t="shared" si="72"/>
        <v>Elétrico</v>
      </c>
      <c r="N212" s="26" t="str">
        <f t="shared" ref="N212:O273" si="73">(SUBSTITUTE(SUBSTITUTE(CONCATENATE("",E212),"."," ")," De "," de "))</f>
        <v>Elétrica Geral</v>
      </c>
      <c r="O212" s="26" t="str">
        <f t="shared" si="73"/>
        <v>Aparelho Elétrico</v>
      </c>
      <c r="P212" s="21" t="s">
        <v>1066</v>
      </c>
      <c r="Q212" s="21" t="s">
        <v>1067</v>
      </c>
      <c r="R212" s="77" t="s">
        <v>9</v>
      </c>
      <c r="S212" s="27" t="str">
        <f t="shared" si="63"/>
        <v>Equipamento</v>
      </c>
      <c r="T212" s="27" t="str">
        <f t="shared" si="63"/>
        <v>Elétrico</v>
      </c>
      <c r="U212" s="27" t="str">
        <f t="shared" si="63"/>
        <v>Elétrica.Geral</v>
      </c>
      <c r="V212" s="77" t="s">
        <v>90</v>
      </c>
      <c r="W212" s="1" t="str">
        <f t="shared" si="56"/>
        <v>Key.Equ.212</v>
      </c>
      <c r="X212" s="49" t="s">
        <v>1068</v>
      </c>
      <c r="Y212" s="80" t="s">
        <v>1069</v>
      </c>
    </row>
    <row r="213" spans="1:25" ht="6.65" customHeight="1" x14ac:dyDescent="0.4">
      <c r="A213" s="23">
        <v>213</v>
      </c>
      <c r="B213" s="2" t="s">
        <v>44</v>
      </c>
      <c r="C213" s="24" t="s">
        <v>1011</v>
      </c>
      <c r="D213" s="2" t="s">
        <v>1063</v>
      </c>
      <c r="E213" s="2" t="s">
        <v>1064</v>
      </c>
      <c r="F213" s="25" t="s">
        <v>1070</v>
      </c>
      <c r="G213" s="29" t="s">
        <v>9</v>
      </c>
      <c r="H213" s="29" t="s">
        <v>9</v>
      </c>
      <c r="I213" s="29" t="s">
        <v>9</v>
      </c>
      <c r="J213" s="29" t="s">
        <v>9</v>
      </c>
      <c r="K213" s="29" t="s">
        <v>9</v>
      </c>
      <c r="L213" s="26" t="str">
        <f t="shared" si="72"/>
        <v>Equipamento</v>
      </c>
      <c r="M213" s="26" t="str">
        <f t="shared" si="72"/>
        <v>Elétrico</v>
      </c>
      <c r="N213" s="26" t="str">
        <f t="shared" si="73"/>
        <v>Elétrica Geral</v>
      </c>
      <c r="O213" s="26" t="str">
        <f t="shared" si="73"/>
        <v>Aquecedor Agua Portátil</v>
      </c>
      <c r="P213" s="21" t="s">
        <v>1071</v>
      </c>
      <c r="Q213" s="21" t="s">
        <v>1072</v>
      </c>
      <c r="R213" s="77" t="s">
        <v>9</v>
      </c>
      <c r="S213" s="27" t="str">
        <f t="shared" si="63"/>
        <v>Equipamento</v>
      </c>
      <c r="T213" s="27" t="str">
        <f t="shared" si="63"/>
        <v>Elétrico</v>
      </c>
      <c r="U213" s="27" t="str">
        <f t="shared" si="63"/>
        <v>Elétrica.Geral</v>
      </c>
      <c r="V213" s="77" t="s">
        <v>90</v>
      </c>
      <c r="W213" s="1" t="str">
        <f t="shared" si="56"/>
        <v>Key.Equ.213</v>
      </c>
      <c r="X213" s="49" t="s">
        <v>1068</v>
      </c>
      <c r="Y213" s="80" t="s">
        <v>1073</v>
      </c>
    </row>
    <row r="214" spans="1:25" ht="6.65" customHeight="1" x14ac:dyDescent="0.4">
      <c r="A214" s="23">
        <v>214</v>
      </c>
      <c r="B214" s="2" t="s">
        <v>44</v>
      </c>
      <c r="C214" s="24" t="s">
        <v>1011</v>
      </c>
      <c r="D214" s="2" t="s">
        <v>1063</v>
      </c>
      <c r="E214" s="2" t="s">
        <v>1064</v>
      </c>
      <c r="F214" s="25" t="s">
        <v>1074</v>
      </c>
      <c r="G214" s="29" t="s">
        <v>9</v>
      </c>
      <c r="H214" s="29" t="s">
        <v>9</v>
      </c>
      <c r="I214" s="29" t="s">
        <v>9</v>
      </c>
      <c r="J214" s="29" t="s">
        <v>9</v>
      </c>
      <c r="K214" s="29" t="s">
        <v>9</v>
      </c>
      <c r="L214" s="26" t="str">
        <f t="shared" si="72"/>
        <v>Equipamento</v>
      </c>
      <c r="M214" s="26" t="str">
        <f t="shared" si="72"/>
        <v>Elétrico</v>
      </c>
      <c r="N214" s="26" t="str">
        <f t="shared" si="73"/>
        <v>Elétrica Geral</v>
      </c>
      <c r="O214" s="26" t="str">
        <f t="shared" si="73"/>
        <v>Aquecedor Elétrico Portátil</v>
      </c>
      <c r="P214" s="21" t="s">
        <v>1075</v>
      </c>
      <c r="Q214" s="21" t="s">
        <v>1076</v>
      </c>
      <c r="R214" s="77" t="s">
        <v>9</v>
      </c>
      <c r="S214" s="27" t="str">
        <f t="shared" si="63"/>
        <v>Equipamento</v>
      </c>
      <c r="T214" s="27" t="str">
        <f t="shared" si="63"/>
        <v>Elétrico</v>
      </c>
      <c r="U214" s="27" t="str">
        <f t="shared" si="63"/>
        <v>Elétrica.Geral</v>
      </c>
      <c r="V214" s="77" t="s">
        <v>90</v>
      </c>
      <c r="W214" s="1" t="str">
        <f t="shared" si="56"/>
        <v>Key.Equ.214</v>
      </c>
      <c r="X214" s="49" t="s">
        <v>1068</v>
      </c>
      <c r="Y214" s="80" t="s">
        <v>1077</v>
      </c>
    </row>
    <row r="215" spans="1:25" ht="6.65" customHeight="1" x14ac:dyDescent="0.4">
      <c r="A215" s="23">
        <v>215</v>
      </c>
      <c r="B215" s="2" t="s">
        <v>44</v>
      </c>
      <c r="C215" s="24" t="s">
        <v>1011</v>
      </c>
      <c r="D215" s="2" t="s">
        <v>1063</v>
      </c>
      <c r="E215" s="2" t="s">
        <v>1064</v>
      </c>
      <c r="F215" s="25" t="s">
        <v>1078</v>
      </c>
      <c r="G215" s="29" t="s">
        <v>9</v>
      </c>
      <c r="H215" s="29" t="s">
        <v>9</v>
      </c>
      <c r="I215" s="29" t="s">
        <v>9</v>
      </c>
      <c r="J215" s="29" t="s">
        <v>9</v>
      </c>
      <c r="K215" s="29" t="s">
        <v>9</v>
      </c>
      <c r="L215" s="26" t="str">
        <f t="shared" si="72"/>
        <v>Equipamento</v>
      </c>
      <c r="M215" s="26" t="str">
        <f t="shared" si="72"/>
        <v>Elétrico</v>
      </c>
      <c r="N215" s="26" t="str">
        <f t="shared" si="73"/>
        <v>Elétrica Geral</v>
      </c>
      <c r="O215" s="26" t="str">
        <f t="shared" si="73"/>
        <v>Bebedouro Elétrico Portátil</v>
      </c>
      <c r="P215" s="21" t="s">
        <v>1079</v>
      </c>
      <c r="Q215" s="21" t="s">
        <v>1080</v>
      </c>
      <c r="R215" s="77" t="s">
        <v>9</v>
      </c>
      <c r="S215" s="27" t="str">
        <f t="shared" si="63"/>
        <v>Equipamento</v>
      </c>
      <c r="T215" s="27" t="str">
        <f t="shared" si="63"/>
        <v>Elétrico</v>
      </c>
      <c r="U215" s="27" t="str">
        <f t="shared" si="63"/>
        <v>Elétrica.Geral</v>
      </c>
      <c r="V215" s="77" t="s">
        <v>90</v>
      </c>
      <c r="W215" s="1" t="str">
        <f t="shared" si="56"/>
        <v>Key.Equ.215</v>
      </c>
      <c r="X215" s="49" t="s">
        <v>1068</v>
      </c>
      <c r="Y215" s="80" t="s">
        <v>1081</v>
      </c>
    </row>
    <row r="216" spans="1:25" ht="6.65" customHeight="1" x14ac:dyDescent="0.4">
      <c r="A216" s="23">
        <v>216</v>
      </c>
      <c r="B216" s="2" t="s">
        <v>44</v>
      </c>
      <c r="C216" s="24" t="s">
        <v>1011</v>
      </c>
      <c r="D216" s="2" t="s">
        <v>1063</v>
      </c>
      <c r="E216" s="2" t="s">
        <v>1064</v>
      </c>
      <c r="F216" s="25" t="s">
        <v>1082</v>
      </c>
      <c r="G216" s="29" t="s">
        <v>9</v>
      </c>
      <c r="H216" s="29" t="s">
        <v>9</v>
      </c>
      <c r="I216" s="29" t="s">
        <v>9</v>
      </c>
      <c r="J216" s="29" t="s">
        <v>9</v>
      </c>
      <c r="K216" s="29" t="s">
        <v>9</v>
      </c>
      <c r="L216" s="26" t="str">
        <f t="shared" si="72"/>
        <v>Equipamento</v>
      </c>
      <c r="M216" s="26" t="str">
        <f t="shared" si="72"/>
        <v>Elétrico</v>
      </c>
      <c r="N216" s="26" t="str">
        <f t="shared" si="73"/>
        <v>Elétrica Geral</v>
      </c>
      <c r="O216" s="26" t="str">
        <f t="shared" si="73"/>
        <v>Ventilador Portátil</v>
      </c>
      <c r="P216" s="21" t="s">
        <v>1083</v>
      </c>
      <c r="Q216" s="21" t="s">
        <v>1084</v>
      </c>
      <c r="R216" s="77" t="s">
        <v>9</v>
      </c>
      <c r="S216" s="27" t="str">
        <f t="shared" si="63"/>
        <v>Equipamento</v>
      </c>
      <c r="T216" s="27" t="str">
        <f t="shared" si="63"/>
        <v>Elétrico</v>
      </c>
      <c r="U216" s="27" t="str">
        <f t="shared" si="63"/>
        <v>Elétrica.Geral</v>
      </c>
      <c r="V216" s="77" t="s">
        <v>90</v>
      </c>
      <c r="W216" s="1" t="str">
        <f t="shared" si="56"/>
        <v>Key.Equ.216</v>
      </c>
      <c r="X216" s="49" t="s">
        <v>1068</v>
      </c>
      <c r="Y216" s="80" t="s">
        <v>1085</v>
      </c>
    </row>
    <row r="217" spans="1:25" ht="6.65" customHeight="1" x14ac:dyDescent="0.4">
      <c r="A217" s="23">
        <v>217</v>
      </c>
      <c r="B217" s="2" t="s">
        <v>44</v>
      </c>
      <c r="C217" s="24" t="s">
        <v>1011</v>
      </c>
      <c r="D217" s="2" t="s">
        <v>1063</v>
      </c>
      <c r="E217" s="2" t="s">
        <v>1064</v>
      </c>
      <c r="F217" s="25" t="s">
        <v>1086</v>
      </c>
      <c r="G217" s="29" t="s">
        <v>9</v>
      </c>
      <c r="H217" s="29" t="s">
        <v>9</v>
      </c>
      <c r="I217" s="29" t="s">
        <v>9</v>
      </c>
      <c r="J217" s="29" t="s">
        <v>9</v>
      </c>
      <c r="K217" s="29" t="s">
        <v>9</v>
      </c>
      <c r="L217" s="26" t="str">
        <f t="shared" si="72"/>
        <v>Equipamento</v>
      </c>
      <c r="M217" s="26" t="str">
        <f t="shared" si="72"/>
        <v>Elétrico</v>
      </c>
      <c r="N217" s="26" t="str">
        <f t="shared" si="73"/>
        <v>Elétrica Geral</v>
      </c>
      <c r="O217" s="26" t="str">
        <f t="shared" si="73"/>
        <v>Seca Mãos</v>
      </c>
      <c r="P217" s="21" t="s">
        <v>1087</v>
      </c>
      <c r="Q217" s="21" t="s">
        <v>1088</v>
      </c>
      <c r="R217" s="77" t="s">
        <v>9</v>
      </c>
      <c r="S217" s="27" t="str">
        <f t="shared" si="63"/>
        <v>Equipamento</v>
      </c>
      <c r="T217" s="27" t="str">
        <f t="shared" si="63"/>
        <v>Elétrico</v>
      </c>
      <c r="U217" s="27" t="str">
        <f t="shared" si="63"/>
        <v>Elétrica.Geral</v>
      </c>
      <c r="V217" s="77" t="s">
        <v>90</v>
      </c>
      <c r="W217" s="1" t="str">
        <f t="shared" si="56"/>
        <v>Key.Equ.217</v>
      </c>
      <c r="X217" s="49" t="s">
        <v>1068</v>
      </c>
      <c r="Y217" s="80" t="s">
        <v>1089</v>
      </c>
    </row>
    <row r="218" spans="1:25" ht="6.65" customHeight="1" x14ac:dyDescent="0.4">
      <c r="A218" s="23">
        <v>218</v>
      </c>
      <c r="B218" s="2" t="s">
        <v>44</v>
      </c>
      <c r="C218" s="24" t="s">
        <v>1011</v>
      </c>
      <c r="D218" s="2" t="s">
        <v>1063</v>
      </c>
      <c r="E218" s="2" t="s">
        <v>1090</v>
      </c>
      <c r="F218" s="25" t="s">
        <v>1091</v>
      </c>
      <c r="G218" s="29" t="s">
        <v>9</v>
      </c>
      <c r="H218" s="29" t="s">
        <v>9</v>
      </c>
      <c r="I218" s="29" t="s">
        <v>9</v>
      </c>
      <c r="J218" s="29" t="s">
        <v>9</v>
      </c>
      <c r="K218" s="29" t="s">
        <v>9</v>
      </c>
      <c r="L218" s="26" t="str">
        <f t="shared" si="72"/>
        <v>Equipamento</v>
      </c>
      <c r="M218" s="26" t="str">
        <f t="shared" si="72"/>
        <v>Elétrico</v>
      </c>
      <c r="N218" s="26" t="str">
        <f t="shared" si="73"/>
        <v>Elétrica Cozinha</v>
      </c>
      <c r="O218" s="26" t="str">
        <f t="shared" si="73"/>
        <v>Fogão Elétrico</v>
      </c>
      <c r="P218" s="21" t="s">
        <v>1092</v>
      </c>
      <c r="Q218" s="21" t="s">
        <v>1093</v>
      </c>
      <c r="R218" s="77" t="s">
        <v>9</v>
      </c>
      <c r="S218" s="27" t="str">
        <f t="shared" si="63"/>
        <v>Equipamento</v>
      </c>
      <c r="T218" s="27" t="str">
        <f t="shared" si="63"/>
        <v>Elétrico</v>
      </c>
      <c r="U218" s="27" t="str">
        <f t="shared" si="63"/>
        <v>Elétrica.Cozinha</v>
      </c>
      <c r="V218" s="77" t="s">
        <v>90</v>
      </c>
      <c r="W218" s="1" t="str">
        <f t="shared" si="56"/>
        <v>Key.Equ.218</v>
      </c>
      <c r="X218" s="49" t="s">
        <v>1068</v>
      </c>
      <c r="Y218" s="80" t="s">
        <v>1094</v>
      </c>
    </row>
    <row r="219" spans="1:25" ht="6.65" customHeight="1" x14ac:dyDescent="0.4">
      <c r="A219" s="23">
        <v>219</v>
      </c>
      <c r="B219" s="2" t="s">
        <v>44</v>
      </c>
      <c r="C219" s="24" t="s">
        <v>1011</v>
      </c>
      <c r="D219" s="2" t="s">
        <v>1063</v>
      </c>
      <c r="E219" s="2" t="s">
        <v>1090</v>
      </c>
      <c r="F219" s="25" t="s">
        <v>1095</v>
      </c>
      <c r="G219" s="29" t="s">
        <v>9</v>
      </c>
      <c r="H219" s="29" t="s">
        <v>9</v>
      </c>
      <c r="I219" s="29" t="s">
        <v>9</v>
      </c>
      <c r="J219" s="29" t="s">
        <v>9</v>
      </c>
      <c r="K219" s="29" t="s">
        <v>9</v>
      </c>
      <c r="L219" s="26" t="str">
        <f t="shared" si="72"/>
        <v>Equipamento</v>
      </c>
      <c r="M219" s="26" t="str">
        <f t="shared" si="72"/>
        <v>Elétrico</v>
      </c>
      <c r="N219" s="26" t="str">
        <f t="shared" si="73"/>
        <v>Elétrica Cozinha</v>
      </c>
      <c r="O219" s="26" t="str">
        <f t="shared" si="73"/>
        <v>Forno Microondas</v>
      </c>
      <c r="P219" s="21" t="s">
        <v>1096</v>
      </c>
      <c r="Q219" s="21" t="s">
        <v>1097</v>
      </c>
      <c r="R219" s="77" t="s">
        <v>9</v>
      </c>
      <c r="S219" s="27" t="str">
        <f t="shared" si="63"/>
        <v>Equipamento</v>
      </c>
      <c r="T219" s="27" t="str">
        <f t="shared" si="63"/>
        <v>Elétrico</v>
      </c>
      <c r="U219" s="27" t="str">
        <f t="shared" si="63"/>
        <v>Elétrica.Cozinha</v>
      </c>
      <c r="V219" s="77" t="s">
        <v>90</v>
      </c>
      <c r="W219" s="1" t="str">
        <f t="shared" si="56"/>
        <v>Key.Equ.219</v>
      </c>
      <c r="X219" s="49" t="s">
        <v>1068</v>
      </c>
      <c r="Y219" s="80" t="s">
        <v>1098</v>
      </c>
    </row>
    <row r="220" spans="1:25" ht="6.65" customHeight="1" x14ac:dyDescent="0.4">
      <c r="A220" s="23">
        <v>220</v>
      </c>
      <c r="B220" s="2" t="s">
        <v>44</v>
      </c>
      <c r="C220" s="24" t="s">
        <v>1011</v>
      </c>
      <c r="D220" s="2" t="s">
        <v>1063</v>
      </c>
      <c r="E220" s="2" t="s">
        <v>1090</v>
      </c>
      <c r="F220" s="25" t="s">
        <v>1099</v>
      </c>
      <c r="G220" s="29" t="s">
        <v>9</v>
      </c>
      <c r="H220" s="29" t="s">
        <v>9</v>
      </c>
      <c r="I220" s="29" t="s">
        <v>9</v>
      </c>
      <c r="J220" s="29" t="s">
        <v>9</v>
      </c>
      <c r="K220" s="29" t="s">
        <v>9</v>
      </c>
      <c r="L220" s="26" t="str">
        <f t="shared" si="72"/>
        <v>Equipamento</v>
      </c>
      <c r="M220" s="26" t="str">
        <f t="shared" si="72"/>
        <v>Elétrico</v>
      </c>
      <c r="N220" s="26" t="str">
        <f t="shared" si="73"/>
        <v>Elétrica Cozinha</v>
      </c>
      <c r="O220" s="26" t="str">
        <f t="shared" si="73"/>
        <v>Freezer</v>
      </c>
      <c r="P220" s="21" t="s">
        <v>1100</v>
      </c>
      <c r="Q220" s="21" t="s">
        <v>1101</v>
      </c>
      <c r="R220" s="77" t="s">
        <v>9</v>
      </c>
      <c r="S220" s="27" t="str">
        <f t="shared" si="63"/>
        <v>Equipamento</v>
      </c>
      <c r="T220" s="27" t="str">
        <f t="shared" si="63"/>
        <v>Elétrico</v>
      </c>
      <c r="U220" s="27" t="str">
        <f t="shared" si="63"/>
        <v>Elétrica.Cozinha</v>
      </c>
      <c r="V220" s="77" t="s">
        <v>90</v>
      </c>
      <c r="W220" s="1" t="str">
        <f t="shared" si="56"/>
        <v>Key.Equ.220</v>
      </c>
      <c r="X220" s="49" t="s">
        <v>1068</v>
      </c>
      <c r="Y220" s="80" t="s">
        <v>1102</v>
      </c>
    </row>
    <row r="221" spans="1:25" ht="6.65" customHeight="1" x14ac:dyDescent="0.4">
      <c r="A221" s="23">
        <v>221</v>
      </c>
      <c r="B221" s="2" t="s">
        <v>44</v>
      </c>
      <c r="C221" s="24" t="s">
        <v>1011</v>
      </c>
      <c r="D221" s="2" t="s">
        <v>1063</v>
      </c>
      <c r="E221" s="2" t="s">
        <v>1090</v>
      </c>
      <c r="F221" s="25" t="s">
        <v>1103</v>
      </c>
      <c r="G221" s="29" t="s">
        <v>9</v>
      </c>
      <c r="H221" s="29" t="s">
        <v>9</v>
      </c>
      <c r="I221" s="29" t="s">
        <v>9</v>
      </c>
      <c r="J221" s="29" t="s">
        <v>9</v>
      </c>
      <c r="K221" s="29" t="s">
        <v>9</v>
      </c>
      <c r="L221" s="26" t="str">
        <f t="shared" si="72"/>
        <v>Equipamento</v>
      </c>
      <c r="M221" s="26" t="str">
        <f t="shared" si="72"/>
        <v>Elétrico</v>
      </c>
      <c r="N221" s="26" t="str">
        <f t="shared" si="73"/>
        <v>Elétrica Cozinha</v>
      </c>
      <c r="O221" s="26" t="str">
        <f t="shared" si="73"/>
        <v>Geladeira</v>
      </c>
      <c r="P221" s="21" t="s">
        <v>1104</v>
      </c>
      <c r="Q221" s="21" t="s">
        <v>1105</v>
      </c>
      <c r="R221" s="77" t="s">
        <v>9</v>
      </c>
      <c r="S221" s="27" t="str">
        <f t="shared" si="63"/>
        <v>Equipamento</v>
      </c>
      <c r="T221" s="27" t="str">
        <f t="shared" si="63"/>
        <v>Elétrico</v>
      </c>
      <c r="U221" s="27" t="str">
        <f t="shared" si="63"/>
        <v>Elétrica.Cozinha</v>
      </c>
      <c r="V221" s="77" t="s">
        <v>90</v>
      </c>
      <c r="W221" s="1" t="str">
        <f t="shared" si="56"/>
        <v>Key.Equ.221</v>
      </c>
      <c r="X221" s="49" t="s">
        <v>1068</v>
      </c>
      <c r="Y221" s="80" t="s">
        <v>1106</v>
      </c>
    </row>
    <row r="222" spans="1:25" ht="6.65" customHeight="1" x14ac:dyDescent="0.4">
      <c r="A222" s="23">
        <v>222</v>
      </c>
      <c r="B222" s="2" t="s">
        <v>44</v>
      </c>
      <c r="C222" s="24" t="s">
        <v>1011</v>
      </c>
      <c r="D222" s="2" t="s">
        <v>1063</v>
      </c>
      <c r="E222" s="2" t="s">
        <v>1090</v>
      </c>
      <c r="F222" s="25" t="s">
        <v>1107</v>
      </c>
      <c r="G222" s="29" t="s">
        <v>9</v>
      </c>
      <c r="H222" s="29" t="s">
        <v>9</v>
      </c>
      <c r="I222" s="29" t="s">
        <v>9</v>
      </c>
      <c r="J222" s="29" t="s">
        <v>9</v>
      </c>
      <c r="K222" s="29" t="s">
        <v>9</v>
      </c>
      <c r="L222" s="26" t="str">
        <f t="shared" si="72"/>
        <v>Equipamento</v>
      </c>
      <c r="M222" s="26" t="str">
        <f t="shared" si="72"/>
        <v>Elétrico</v>
      </c>
      <c r="N222" s="26" t="str">
        <f t="shared" si="73"/>
        <v>Elétrica Cozinha</v>
      </c>
      <c r="O222" s="26" t="str">
        <f t="shared" si="73"/>
        <v>LavaLouça</v>
      </c>
      <c r="P222" s="21" t="s">
        <v>1108</v>
      </c>
      <c r="Q222" s="21" t="s">
        <v>1109</v>
      </c>
      <c r="R222" s="77" t="s">
        <v>9</v>
      </c>
      <c r="S222" s="27" t="str">
        <f t="shared" si="63"/>
        <v>Equipamento</v>
      </c>
      <c r="T222" s="27" t="str">
        <f t="shared" si="63"/>
        <v>Elétrico</v>
      </c>
      <c r="U222" s="27" t="str">
        <f t="shared" si="63"/>
        <v>Elétrica.Cozinha</v>
      </c>
      <c r="V222" s="77" t="s">
        <v>90</v>
      </c>
      <c r="W222" s="1" t="str">
        <f t="shared" si="56"/>
        <v>Key.Equ.222</v>
      </c>
      <c r="X222" s="49" t="s">
        <v>1068</v>
      </c>
      <c r="Y222" s="80" t="s">
        <v>1110</v>
      </c>
    </row>
    <row r="223" spans="1:25" ht="6.65" customHeight="1" x14ac:dyDescent="0.4">
      <c r="A223" s="23">
        <v>223</v>
      </c>
      <c r="B223" s="2" t="s">
        <v>44</v>
      </c>
      <c r="C223" s="24" t="s">
        <v>1011</v>
      </c>
      <c r="D223" s="2" t="s">
        <v>1063</v>
      </c>
      <c r="E223" s="2" t="s">
        <v>1090</v>
      </c>
      <c r="F223" s="25" t="s">
        <v>1111</v>
      </c>
      <c r="G223" s="29" t="s">
        <v>9</v>
      </c>
      <c r="H223" s="29" t="s">
        <v>9</v>
      </c>
      <c r="I223" s="29" t="s">
        <v>9</v>
      </c>
      <c r="J223" s="29" t="s">
        <v>9</v>
      </c>
      <c r="K223" s="29" t="s">
        <v>9</v>
      </c>
      <c r="L223" s="26" t="str">
        <f t="shared" si="72"/>
        <v>Equipamento</v>
      </c>
      <c r="M223" s="26" t="str">
        <f t="shared" si="72"/>
        <v>Elétrico</v>
      </c>
      <c r="N223" s="26" t="str">
        <f t="shared" si="73"/>
        <v>Elétrica Cozinha</v>
      </c>
      <c r="O223" s="26" t="str">
        <f t="shared" si="73"/>
        <v>LavaRoupa</v>
      </c>
      <c r="P223" s="21" t="s">
        <v>1112</v>
      </c>
      <c r="Q223" s="21" t="s">
        <v>1113</v>
      </c>
      <c r="R223" s="77" t="s">
        <v>9</v>
      </c>
      <c r="S223" s="27" t="str">
        <f t="shared" si="63"/>
        <v>Equipamento</v>
      </c>
      <c r="T223" s="27" t="str">
        <f t="shared" si="63"/>
        <v>Elétrico</v>
      </c>
      <c r="U223" s="27" t="str">
        <f t="shared" si="63"/>
        <v>Elétrica.Cozinha</v>
      </c>
      <c r="V223" s="77" t="s">
        <v>90</v>
      </c>
      <c r="W223" s="1" t="str">
        <f t="shared" si="56"/>
        <v>Key.Equ.223</v>
      </c>
      <c r="X223" s="49" t="s">
        <v>1068</v>
      </c>
      <c r="Y223" s="80" t="s">
        <v>1114</v>
      </c>
    </row>
    <row r="224" spans="1:25" ht="6.65" customHeight="1" x14ac:dyDescent="0.4">
      <c r="A224" s="23">
        <v>224</v>
      </c>
      <c r="B224" s="2" t="s">
        <v>44</v>
      </c>
      <c r="C224" s="24" t="s">
        <v>1011</v>
      </c>
      <c r="D224" s="2" t="s">
        <v>1063</v>
      </c>
      <c r="E224" s="2" t="s">
        <v>1090</v>
      </c>
      <c r="F224" s="25" t="s">
        <v>1115</v>
      </c>
      <c r="G224" s="29" t="s">
        <v>9</v>
      </c>
      <c r="H224" s="29" t="s">
        <v>9</v>
      </c>
      <c r="I224" s="29" t="s">
        <v>9</v>
      </c>
      <c r="J224" s="29" t="s">
        <v>9</v>
      </c>
      <c r="K224" s="29" t="s">
        <v>9</v>
      </c>
      <c r="L224" s="26" t="str">
        <f t="shared" si="72"/>
        <v>Equipamento</v>
      </c>
      <c r="M224" s="26" t="str">
        <f t="shared" si="72"/>
        <v>Elétrico</v>
      </c>
      <c r="N224" s="26" t="str">
        <f t="shared" si="73"/>
        <v>Elétrica Cozinha</v>
      </c>
      <c r="O224" s="26" t="str">
        <f t="shared" si="73"/>
        <v>Processador</v>
      </c>
      <c r="P224" s="21" t="s">
        <v>1116</v>
      </c>
      <c r="Q224" s="21" t="s">
        <v>1117</v>
      </c>
      <c r="R224" s="77" t="s">
        <v>9</v>
      </c>
      <c r="S224" s="27" t="str">
        <f t="shared" si="63"/>
        <v>Equipamento</v>
      </c>
      <c r="T224" s="27" t="str">
        <f t="shared" si="63"/>
        <v>Elétrico</v>
      </c>
      <c r="U224" s="27" t="str">
        <f t="shared" si="63"/>
        <v>Elétrica.Cozinha</v>
      </c>
      <c r="V224" s="77" t="s">
        <v>90</v>
      </c>
      <c r="W224" s="1" t="str">
        <f t="shared" si="56"/>
        <v>Key.Equ.224</v>
      </c>
      <c r="X224" s="49" t="s">
        <v>1068</v>
      </c>
      <c r="Y224" s="80" t="s">
        <v>1118</v>
      </c>
    </row>
    <row r="225" spans="1:25" ht="6.65" customHeight="1" x14ac:dyDescent="0.4">
      <c r="A225" s="23">
        <v>225</v>
      </c>
      <c r="B225" s="2" t="s">
        <v>44</v>
      </c>
      <c r="C225" s="24" t="s">
        <v>1011</v>
      </c>
      <c r="D225" s="2" t="s">
        <v>1063</v>
      </c>
      <c r="E225" s="2" t="s">
        <v>1090</v>
      </c>
      <c r="F225" s="25" t="s">
        <v>1119</v>
      </c>
      <c r="G225" s="29" t="s">
        <v>9</v>
      </c>
      <c r="H225" s="29" t="s">
        <v>9</v>
      </c>
      <c r="I225" s="29" t="s">
        <v>9</v>
      </c>
      <c r="J225" s="29" t="s">
        <v>9</v>
      </c>
      <c r="K225" s="29" t="s">
        <v>9</v>
      </c>
      <c r="L225" s="26" t="str">
        <f t="shared" si="72"/>
        <v>Equipamento</v>
      </c>
      <c r="M225" s="26" t="str">
        <f t="shared" si="72"/>
        <v>Elétrico</v>
      </c>
      <c r="N225" s="26" t="str">
        <f t="shared" si="73"/>
        <v>Elétrica Cozinha</v>
      </c>
      <c r="O225" s="26" t="str">
        <f t="shared" si="73"/>
        <v>Refrigerador</v>
      </c>
      <c r="P225" s="21" t="s">
        <v>1120</v>
      </c>
      <c r="Q225" s="21" t="s">
        <v>1121</v>
      </c>
      <c r="R225" s="77" t="s">
        <v>9</v>
      </c>
      <c r="S225" s="27" t="str">
        <f t="shared" si="63"/>
        <v>Equipamento</v>
      </c>
      <c r="T225" s="27" t="str">
        <f t="shared" si="63"/>
        <v>Elétrico</v>
      </c>
      <c r="U225" s="27" t="str">
        <f t="shared" si="63"/>
        <v>Elétrica.Cozinha</v>
      </c>
      <c r="V225" s="77" t="s">
        <v>90</v>
      </c>
      <c r="W225" s="1" t="str">
        <f t="shared" si="56"/>
        <v>Key.Equ.225</v>
      </c>
      <c r="X225" s="49" t="s">
        <v>1068</v>
      </c>
      <c r="Y225" s="80" t="s">
        <v>1122</v>
      </c>
    </row>
    <row r="226" spans="1:25" ht="6.65" customHeight="1" x14ac:dyDescent="0.4">
      <c r="A226" s="23">
        <v>226</v>
      </c>
      <c r="B226" s="2" t="s">
        <v>44</v>
      </c>
      <c r="C226" s="24" t="s">
        <v>1011</v>
      </c>
      <c r="D226" s="2" t="s">
        <v>1063</v>
      </c>
      <c r="E226" s="2" t="s">
        <v>1090</v>
      </c>
      <c r="F226" s="25" t="s">
        <v>1123</v>
      </c>
      <c r="G226" s="29" t="s">
        <v>9</v>
      </c>
      <c r="H226" s="29" t="s">
        <v>9</v>
      </c>
      <c r="I226" s="29" t="s">
        <v>9</v>
      </c>
      <c r="J226" s="29" t="s">
        <v>9</v>
      </c>
      <c r="K226" s="29" t="s">
        <v>9</v>
      </c>
      <c r="L226" s="26" t="str">
        <f t="shared" si="72"/>
        <v>Equipamento</v>
      </c>
      <c r="M226" s="26" t="str">
        <f t="shared" si="72"/>
        <v>Elétrico</v>
      </c>
      <c r="N226" s="26" t="str">
        <f t="shared" si="73"/>
        <v>Elétrica Cozinha</v>
      </c>
      <c r="O226" s="26" t="str">
        <f t="shared" si="73"/>
        <v>Seca Roupa</v>
      </c>
      <c r="P226" s="21" t="s">
        <v>1124</v>
      </c>
      <c r="Q226" s="21" t="s">
        <v>1125</v>
      </c>
      <c r="R226" s="77" t="s">
        <v>9</v>
      </c>
      <c r="S226" s="27" t="str">
        <f t="shared" si="63"/>
        <v>Equipamento</v>
      </c>
      <c r="T226" s="27" t="str">
        <f t="shared" si="63"/>
        <v>Elétrico</v>
      </c>
      <c r="U226" s="27" t="str">
        <f t="shared" si="63"/>
        <v>Elétrica.Cozinha</v>
      </c>
      <c r="V226" s="77" t="s">
        <v>90</v>
      </c>
      <c r="W226" s="1" t="str">
        <f t="shared" si="56"/>
        <v>Key.Equ.226</v>
      </c>
      <c r="X226" s="49" t="s">
        <v>1068</v>
      </c>
      <c r="Y226" s="80" t="s">
        <v>1126</v>
      </c>
    </row>
    <row r="227" spans="1:25" ht="6.65" customHeight="1" x14ac:dyDescent="0.4">
      <c r="A227" s="23">
        <v>227</v>
      </c>
      <c r="B227" s="2" t="s">
        <v>44</v>
      </c>
      <c r="C227" s="24" t="s">
        <v>1011</v>
      </c>
      <c r="D227" s="2" t="s">
        <v>1063</v>
      </c>
      <c r="E227" s="2" t="s">
        <v>1127</v>
      </c>
      <c r="F227" s="25" t="s">
        <v>1128</v>
      </c>
      <c r="G227" s="29" t="s">
        <v>9</v>
      </c>
      <c r="H227" s="29" t="s">
        <v>9</v>
      </c>
      <c r="I227" s="29" t="s">
        <v>9</v>
      </c>
      <c r="J227" s="29" t="s">
        <v>9</v>
      </c>
      <c r="K227" s="29" t="s">
        <v>9</v>
      </c>
      <c r="L227" s="26" t="str">
        <f t="shared" si="72"/>
        <v>Equipamento</v>
      </c>
      <c r="M227" s="26" t="str">
        <f t="shared" si="72"/>
        <v>Elétrico</v>
      </c>
      <c r="N227" s="26" t="str">
        <f t="shared" si="73"/>
        <v>Elétrica Escritório</v>
      </c>
      <c r="O227" s="26" t="str">
        <f t="shared" si="73"/>
        <v>Fotocopiadora</v>
      </c>
      <c r="P227" s="21" t="s">
        <v>1129</v>
      </c>
      <c r="Q227" s="21" t="s">
        <v>1130</v>
      </c>
      <c r="R227" s="77" t="s">
        <v>9</v>
      </c>
      <c r="S227" s="27" t="str">
        <f t="shared" si="63"/>
        <v>Equipamento</v>
      </c>
      <c r="T227" s="27" t="str">
        <f t="shared" si="63"/>
        <v>Elétrico</v>
      </c>
      <c r="U227" s="27" t="str">
        <f t="shared" si="63"/>
        <v>Elétrica.Escritório</v>
      </c>
      <c r="V227" s="77" t="s">
        <v>90</v>
      </c>
      <c r="W227" s="1" t="str">
        <f t="shared" si="56"/>
        <v>Key.Equ.227</v>
      </c>
      <c r="X227" s="49" t="s">
        <v>1068</v>
      </c>
      <c r="Y227" s="80" t="s">
        <v>1131</v>
      </c>
    </row>
    <row r="228" spans="1:25" ht="6.65" customHeight="1" x14ac:dyDescent="0.4">
      <c r="A228" s="23">
        <v>228</v>
      </c>
      <c r="B228" s="2" t="s">
        <v>44</v>
      </c>
      <c r="C228" s="24" t="s">
        <v>1011</v>
      </c>
      <c r="D228" s="2" t="s">
        <v>1063</v>
      </c>
      <c r="E228" s="2" t="s">
        <v>1127</v>
      </c>
      <c r="F228" s="25" t="s">
        <v>1132</v>
      </c>
      <c r="G228" s="29" t="s">
        <v>9</v>
      </c>
      <c r="H228" s="29" t="s">
        <v>9</v>
      </c>
      <c r="I228" s="29" t="s">
        <v>9</v>
      </c>
      <c r="J228" s="29" t="s">
        <v>9</v>
      </c>
      <c r="K228" s="29" t="s">
        <v>9</v>
      </c>
      <c r="L228" s="26" t="str">
        <f t="shared" si="72"/>
        <v>Equipamento</v>
      </c>
      <c r="M228" s="26" t="str">
        <f t="shared" si="72"/>
        <v>Elétrico</v>
      </c>
      <c r="N228" s="26" t="str">
        <f t="shared" si="73"/>
        <v>Elétrica Escritório</v>
      </c>
      <c r="O228" s="26" t="str">
        <f t="shared" si="73"/>
        <v>Máquina Venda</v>
      </c>
      <c r="P228" s="21" t="s">
        <v>1133</v>
      </c>
      <c r="Q228" s="21" t="s">
        <v>1134</v>
      </c>
      <c r="R228" s="77" t="s">
        <v>9</v>
      </c>
      <c r="S228" s="27" t="str">
        <f t="shared" si="63"/>
        <v>Equipamento</v>
      </c>
      <c r="T228" s="27" t="str">
        <f t="shared" si="63"/>
        <v>Elétrico</v>
      </c>
      <c r="U228" s="27" t="str">
        <f t="shared" si="63"/>
        <v>Elétrica.Escritório</v>
      </c>
      <c r="V228" s="77" t="s">
        <v>90</v>
      </c>
      <c r="W228" s="1" t="str">
        <f t="shared" si="56"/>
        <v>Key.Equ.228</v>
      </c>
      <c r="X228" s="49" t="s">
        <v>1068</v>
      </c>
      <c r="Y228" s="80" t="s">
        <v>1135</v>
      </c>
    </row>
    <row r="229" spans="1:25" ht="6.65" customHeight="1" x14ac:dyDescent="0.4">
      <c r="A229" s="23">
        <v>229</v>
      </c>
      <c r="B229" s="2" t="s">
        <v>44</v>
      </c>
      <c r="C229" s="24" t="s">
        <v>1011</v>
      </c>
      <c r="D229" s="2" t="s">
        <v>1136</v>
      </c>
      <c r="E229" s="2" t="s">
        <v>1137</v>
      </c>
      <c r="F229" s="25" t="s">
        <v>1138</v>
      </c>
      <c r="G229" s="29" t="s">
        <v>9</v>
      </c>
      <c r="H229" s="29" t="s">
        <v>9</v>
      </c>
      <c r="I229" s="29" t="s">
        <v>9</v>
      </c>
      <c r="J229" s="29" t="s">
        <v>9</v>
      </c>
      <c r="K229" s="29" t="s">
        <v>9</v>
      </c>
      <c r="L229" s="26" t="str">
        <f t="shared" si="72"/>
        <v>Equipamento</v>
      </c>
      <c r="M229" s="26" t="str">
        <f t="shared" si="72"/>
        <v>AudioVisual</v>
      </c>
      <c r="N229" s="26" t="str">
        <f t="shared" si="73"/>
        <v>Aparelho Avi</v>
      </c>
      <c r="O229" s="26" t="str">
        <f t="shared" si="73"/>
        <v>Aparelho AudioVisual</v>
      </c>
      <c r="P229" s="21" t="s">
        <v>1139</v>
      </c>
      <c r="Q229" s="21" t="s">
        <v>1140</v>
      </c>
      <c r="R229" s="77" t="s">
        <v>9</v>
      </c>
      <c r="S229" s="27" t="str">
        <f t="shared" si="63"/>
        <v>Equipamento</v>
      </c>
      <c r="T229" s="27" t="str">
        <f t="shared" si="63"/>
        <v>AudioVisual</v>
      </c>
      <c r="U229" s="27" t="str">
        <f t="shared" si="63"/>
        <v>Aparelho.Avi</v>
      </c>
      <c r="V229" s="77" t="s">
        <v>90</v>
      </c>
      <c r="W229" s="1" t="str">
        <f t="shared" si="56"/>
        <v>Key.Equ.229</v>
      </c>
      <c r="X229" s="49" t="s">
        <v>1141</v>
      </c>
      <c r="Y229" s="80" t="s">
        <v>1142</v>
      </c>
    </row>
    <row r="230" spans="1:25" ht="6.65" customHeight="1" x14ac:dyDescent="0.4">
      <c r="A230" s="23">
        <v>230</v>
      </c>
      <c r="B230" s="2" t="s">
        <v>44</v>
      </c>
      <c r="C230" s="24" t="s">
        <v>1011</v>
      </c>
      <c r="D230" s="2" t="s">
        <v>1136</v>
      </c>
      <c r="E230" s="2" t="s">
        <v>1137</v>
      </c>
      <c r="F230" s="25" t="s">
        <v>1143</v>
      </c>
      <c r="G230" s="29" t="s">
        <v>9</v>
      </c>
      <c r="H230" s="29" t="s">
        <v>9</v>
      </c>
      <c r="I230" s="29" t="s">
        <v>9</v>
      </c>
      <c r="J230" s="29" t="s">
        <v>9</v>
      </c>
      <c r="K230" s="29" t="s">
        <v>9</v>
      </c>
      <c r="L230" s="26" t="str">
        <f t="shared" si="72"/>
        <v>Equipamento</v>
      </c>
      <c r="M230" s="26" t="str">
        <f t="shared" si="72"/>
        <v>AudioVisual</v>
      </c>
      <c r="N230" s="26" t="str">
        <f t="shared" si="73"/>
        <v>Aparelho Avi</v>
      </c>
      <c r="O230" s="26" t="str">
        <f t="shared" si="73"/>
        <v>Amplificador</v>
      </c>
      <c r="P230" s="21" t="s">
        <v>1144</v>
      </c>
      <c r="Q230" s="21" t="s">
        <v>1145</v>
      </c>
      <c r="R230" s="77" t="s">
        <v>9</v>
      </c>
      <c r="S230" s="27" t="str">
        <f t="shared" ref="S230:U248" si="74">SUBSTITUTE(C230, "_", " ")</f>
        <v>Equipamento</v>
      </c>
      <c r="T230" s="27" t="str">
        <f t="shared" si="74"/>
        <v>AudioVisual</v>
      </c>
      <c r="U230" s="27" t="str">
        <f t="shared" si="74"/>
        <v>Aparelho.Avi</v>
      </c>
      <c r="V230" s="77" t="s">
        <v>90</v>
      </c>
      <c r="W230" s="1" t="str">
        <f t="shared" si="56"/>
        <v>Key.Equ.230</v>
      </c>
      <c r="X230" s="49" t="s">
        <v>1141</v>
      </c>
      <c r="Y230" s="80" t="s">
        <v>1146</v>
      </c>
    </row>
    <row r="231" spans="1:25" ht="6.65" customHeight="1" x14ac:dyDescent="0.4">
      <c r="A231" s="23">
        <v>231</v>
      </c>
      <c r="B231" s="2" t="s">
        <v>44</v>
      </c>
      <c r="C231" s="24" t="s">
        <v>1011</v>
      </c>
      <c r="D231" s="2" t="s">
        <v>1136</v>
      </c>
      <c r="E231" s="2" t="s">
        <v>1137</v>
      </c>
      <c r="F231" s="25" t="s">
        <v>1147</v>
      </c>
      <c r="G231" s="29" t="s">
        <v>9</v>
      </c>
      <c r="H231" s="29" t="s">
        <v>9</v>
      </c>
      <c r="I231" s="29" t="s">
        <v>9</v>
      </c>
      <c r="J231" s="29" t="s">
        <v>9</v>
      </c>
      <c r="K231" s="29" t="s">
        <v>9</v>
      </c>
      <c r="L231" s="26" t="str">
        <f t="shared" si="72"/>
        <v>Equipamento</v>
      </c>
      <c r="M231" s="26" t="str">
        <f t="shared" si="72"/>
        <v>AudioVisual</v>
      </c>
      <c r="N231" s="26" t="str">
        <f t="shared" si="73"/>
        <v>Aparelho Avi</v>
      </c>
      <c r="O231" s="26" t="str">
        <f t="shared" si="73"/>
        <v>Câmera</v>
      </c>
      <c r="P231" s="21" t="s">
        <v>1148</v>
      </c>
      <c r="Q231" s="21" t="s">
        <v>1149</v>
      </c>
      <c r="R231" s="77" t="s">
        <v>9</v>
      </c>
      <c r="S231" s="27" t="str">
        <f t="shared" si="74"/>
        <v>Equipamento</v>
      </c>
      <c r="T231" s="27" t="str">
        <f t="shared" si="74"/>
        <v>AudioVisual</v>
      </c>
      <c r="U231" s="27" t="str">
        <f t="shared" si="74"/>
        <v>Aparelho.Avi</v>
      </c>
      <c r="V231" s="77" t="s">
        <v>90</v>
      </c>
      <c r="W231" s="1" t="str">
        <f t="shared" si="56"/>
        <v>Key.Equ.231</v>
      </c>
      <c r="X231" s="49" t="s">
        <v>1141</v>
      </c>
      <c r="Y231" s="80" t="s">
        <v>1150</v>
      </c>
    </row>
    <row r="232" spans="1:25" ht="6.65" customHeight="1" x14ac:dyDescent="0.4">
      <c r="A232" s="23">
        <v>232</v>
      </c>
      <c r="B232" s="2" t="s">
        <v>44</v>
      </c>
      <c r="C232" s="24" t="s">
        <v>1011</v>
      </c>
      <c r="D232" s="2" t="s">
        <v>1136</v>
      </c>
      <c r="E232" s="2" t="s">
        <v>1137</v>
      </c>
      <c r="F232" s="25" t="s">
        <v>1151</v>
      </c>
      <c r="G232" s="29" t="s">
        <v>9</v>
      </c>
      <c r="H232" s="29" t="s">
        <v>9</v>
      </c>
      <c r="I232" s="29" t="s">
        <v>9</v>
      </c>
      <c r="J232" s="29" t="s">
        <v>9</v>
      </c>
      <c r="K232" s="29" t="s">
        <v>9</v>
      </c>
      <c r="L232" s="26" t="str">
        <f t="shared" si="72"/>
        <v>Equipamento</v>
      </c>
      <c r="M232" s="26" t="str">
        <f t="shared" si="72"/>
        <v>AudioVisual</v>
      </c>
      <c r="N232" s="26" t="str">
        <f t="shared" si="73"/>
        <v>Aparelho Avi</v>
      </c>
      <c r="O232" s="26" t="str">
        <f t="shared" si="73"/>
        <v>Terminal de Comunicação</v>
      </c>
      <c r="P232" s="21" t="s">
        <v>1152</v>
      </c>
      <c r="Q232" s="21" t="s">
        <v>1153</v>
      </c>
      <c r="R232" s="77" t="s">
        <v>9</v>
      </c>
      <c r="S232" s="27" t="str">
        <f t="shared" si="74"/>
        <v>Equipamento</v>
      </c>
      <c r="T232" s="27" t="str">
        <f t="shared" si="74"/>
        <v>AudioVisual</v>
      </c>
      <c r="U232" s="27" t="str">
        <f t="shared" si="74"/>
        <v>Aparelho.Avi</v>
      </c>
      <c r="V232" s="77" t="s">
        <v>90</v>
      </c>
      <c r="W232" s="1" t="str">
        <f t="shared" si="56"/>
        <v>Key.Equ.232</v>
      </c>
      <c r="X232" s="49" t="s">
        <v>1141</v>
      </c>
      <c r="Y232" s="80" t="s">
        <v>1154</v>
      </c>
    </row>
    <row r="233" spans="1:25" ht="6.65" customHeight="1" x14ac:dyDescent="0.4">
      <c r="A233" s="23">
        <v>233</v>
      </c>
      <c r="B233" s="2" t="s">
        <v>44</v>
      </c>
      <c r="C233" s="24" t="s">
        <v>1011</v>
      </c>
      <c r="D233" s="2" t="s">
        <v>1136</v>
      </c>
      <c r="E233" s="2" t="s">
        <v>1137</v>
      </c>
      <c r="F233" s="25" t="s">
        <v>1155</v>
      </c>
      <c r="G233" s="29" t="s">
        <v>9</v>
      </c>
      <c r="H233" s="29" t="s">
        <v>9</v>
      </c>
      <c r="I233" s="29" t="s">
        <v>9</v>
      </c>
      <c r="J233" s="29" t="s">
        <v>9</v>
      </c>
      <c r="K233" s="29" t="s">
        <v>9</v>
      </c>
      <c r="L233" s="26" t="str">
        <f t="shared" si="72"/>
        <v>Equipamento</v>
      </c>
      <c r="M233" s="26" t="str">
        <f t="shared" si="72"/>
        <v>AudioVisual</v>
      </c>
      <c r="N233" s="26" t="str">
        <f t="shared" si="73"/>
        <v>Aparelho Avi</v>
      </c>
      <c r="O233" s="26" t="str">
        <f t="shared" si="73"/>
        <v>Monitor</v>
      </c>
      <c r="P233" s="21" t="s">
        <v>1156</v>
      </c>
      <c r="Q233" s="21" t="s">
        <v>1157</v>
      </c>
      <c r="R233" s="77" t="s">
        <v>9</v>
      </c>
      <c r="S233" s="27" t="str">
        <f t="shared" si="74"/>
        <v>Equipamento</v>
      </c>
      <c r="T233" s="27" t="str">
        <f t="shared" si="74"/>
        <v>AudioVisual</v>
      </c>
      <c r="U233" s="27" t="str">
        <f t="shared" si="74"/>
        <v>Aparelho.Avi</v>
      </c>
      <c r="V233" s="77" t="s">
        <v>90</v>
      </c>
      <c r="W233" s="1" t="str">
        <f t="shared" si="56"/>
        <v>Key.Equ.233</v>
      </c>
      <c r="X233" s="49" t="s">
        <v>1141</v>
      </c>
      <c r="Y233" s="80" t="s">
        <v>1158</v>
      </c>
    </row>
    <row r="234" spans="1:25" ht="6.65" customHeight="1" x14ac:dyDescent="0.4">
      <c r="A234" s="23">
        <v>234</v>
      </c>
      <c r="B234" s="2" t="s">
        <v>44</v>
      </c>
      <c r="C234" s="24" t="s">
        <v>1011</v>
      </c>
      <c r="D234" s="2" t="s">
        <v>1136</v>
      </c>
      <c r="E234" s="2" t="s">
        <v>1137</v>
      </c>
      <c r="F234" s="25" t="s">
        <v>1159</v>
      </c>
      <c r="G234" s="29" t="s">
        <v>9</v>
      </c>
      <c r="H234" s="29" t="s">
        <v>9</v>
      </c>
      <c r="I234" s="29" t="s">
        <v>9</v>
      </c>
      <c r="J234" s="29" t="s">
        <v>9</v>
      </c>
      <c r="K234" s="29" t="s">
        <v>9</v>
      </c>
      <c r="L234" s="26" t="str">
        <f t="shared" si="72"/>
        <v>Equipamento</v>
      </c>
      <c r="M234" s="26" t="str">
        <f t="shared" si="72"/>
        <v>AudioVisual</v>
      </c>
      <c r="N234" s="26" t="str">
        <f t="shared" si="73"/>
        <v>Aparelho Avi</v>
      </c>
      <c r="O234" s="26" t="str">
        <f t="shared" si="73"/>
        <v>Microfone</v>
      </c>
      <c r="P234" s="21" t="s">
        <v>1160</v>
      </c>
      <c r="Q234" s="21" t="s">
        <v>1161</v>
      </c>
      <c r="R234" s="77" t="s">
        <v>9</v>
      </c>
      <c r="S234" s="27" t="str">
        <f t="shared" si="74"/>
        <v>Equipamento</v>
      </c>
      <c r="T234" s="27" t="str">
        <f t="shared" si="74"/>
        <v>AudioVisual</v>
      </c>
      <c r="U234" s="27" t="str">
        <f t="shared" si="74"/>
        <v>Aparelho.Avi</v>
      </c>
      <c r="V234" s="77" t="s">
        <v>90</v>
      </c>
      <c r="W234" s="1" t="str">
        <f t="shared" si="56"/>
        <v>Key.Equ.234</v>
      </c>
      <c r="X234" s="49" t="s">
        <v>1141</v>
      </c>
      <c r="Y234" s="80" t="s">
        <v>1162</v>
      </c>
    </row>
    <row r="235" spans="1:25" ht="6.65" customHeight="1" x14ac:dyDescent="0.4">
      <c r="A235" s="23">
        <v>235</v>
      </c>
      <c r="B235" s="2" t="s">
        <v>44</v>
      </c>
      <c r="C235" s="24" t="s">
        <v>1011</v>
      </c>
      <c r="D235" s="2" t="s">
        <v>1136</v>
      </c>
      <c r="E235" s="2" t="s">
        <v>1137</v>
      </c>
      <c r="F235" s="25" t="s">
        <v>1163</v>
      </c>
      <c r="G235" s="29" t="s">
        <v>9</v>
      </c>
      <c r="H235" s="29" t="s">
        <v>9</v>
      </c>
      <c r="I235" s="29" t="s">
        <v>9</v>
      </c>
      <c r="J235" s="29" t="s">
        <v>9</v>
      </c>
      <c r="K235" s="29" t="s">
        <v>9</v>
      </c>
      <c r="L235" s="26" t="str">
        <f t="shared" si="72"/>
        <v>Equipamento</v>
      </c>
      <c r="M235" s="26" t="str">
        <f t="shared" si="72"/>
        <v>AudioVisual</v>
      </c>
      <c r="N235" s="26" t="str">
        <f t="shared" si="73"/>
        <v>Aparelho Avi</v>
      </c>
      <c r="O235" s="26" t="str">
        <f t="shared" si="73"/>
        <v>Reprodutor</v>
      </c>
      <c r="P235" s="21" t="s">
        <v>1164</v>
      </c>
      <c r="Q235" s="21" t="s">
        <v>1165</v>
      </c>
      <c r="R235" s="77" t="s">
        <v>9</v>
      </c>
      <c r="S235" s="27" t="str">
        <f t="shared" si="74"/>
        <v>Equipamento</v>
      </c>
      <c r="T235" s="27" t="str">
        <f t="shared" si="74"/>
        <v>AudioVisual</v>
      </c>
      <c r="U235" s="27" t="str">
        <f t="shared" si="74"/>
        <v>Aparelho.Avi</v>
      </c>
      <c r="V235" s="77" t="s">
        <v>90</v>
      </c>
      <c r="W235" s="1" t="str">
        <f t="shared" si="56"/>
        <v>Key.Equ.235</v>
      </c>
      <c r="X235" s="49" t="s">
        <v>1141</v>
      </c>
      <c r="Y235" s="80" t="s">
        <v>1166</v>
      </c>
    </row>
    <row r="236" spans="1:25" ht="6.65" customHeight="1" x14ac:dyDescent="0.4">
      <c r="A236" s="23">
        <v>236</v>
      </c>
      <c r="B236" s="2" t="s">
        <v>44</v>
      </c>
      <c r="C236" s="24" t="s">
        <v>1011</v>
      </c>
      <c r="D236" s="2" t="s">
        <v>1136</v>
      </c>
      <c r="E236" s="2" t="s">
        <v>1137</v>
      </c>
      <c r="F236" s="25" t="s">
        <v>1167</v>
      </c>
      <c r="G236" s="29" t="s">
        <v>9</v>
      </c>
      <c r="H236" s="29" t="s">
        <v>9</v>
      </c>
      <c r="I236" s="29" t="s">
        <v>9</v>
      </c>
      <c r="J236" s="29" t="s">
        <v>9</v>
      </c>
      <c r="K236" s="29" t="s">
        <v>9</v>
      </c>
      <c r="L236" s="26" t="str">
        <f t="shared" si="72"/>
        <v>Equipamento</v>
      </c>
      <c r="M236" s="26" t="str">
        <f t="shared" si="72"/>
        <v>AudioVisual</v>
      </c>
      <c r="N236" s="26" t="str">
        <f t="shared" si="73"/>
        <v>Aparelho Avi</v>
      </c>
      <c r="O236" s="26" t="str">
        <f t="shared" si="73"/>
        <v>Projetor</v>
      </c>
      <c r="P236" s="21" t="s">
        <v>1168</v>
      </c>
      <c r="Q236" s="21" t="s">
        <v>1169</v>
      </c>
      <c r="R236" s="77" t="s">
        <v>9</v>
      </c>
      <c r="S236" s="27" t="str">
        <f t="shared" si="74"/>
        <v>Equipamento</v>
      </c>
      <c r="T236" s="27" t="str">
        <f t="shared" si="74"/>
        <v>AudioVisual</v>
      </c>
      <c r="U236" s="27" t="str">
        <f t="shared" si="74"/>
        <v>Aparelho.Avi</v>
      </c>
      <c r="V236" s="77" t="s">
        <v>90</v>
      </c>
      <c r="W236" s="1" t="str">
        <f t="shared" si="56"/>
        <v>Key.Equ.236</v>
      </c>
      <c r="X236" s="49" t="s">
        <v>1141</v>
      </c>
      <c r="Y236" s="80" t="s">
        <v>1170</v>
      </c>
    </row>
    <row r="237" spans="1:25" ht="6.65" customHeight="1" x14ac:dyDescent="0.4">
      <c r="A237" s="23">
        <v>237</v>
      </c>
      <c r="B237" s="2" t="s">
        <v>44</v>
      </c>
      <c r="C237" s="24" t="s">
        <v>1011</v>
      </c>
      <c r="D237" s="2" t="s">
        <v>1136</v>
      </c>
      <c r="E237" s="2" t="s">
        <v>1137</v>
      </c>
      <c r="F237" s="25" t="s">
        <v>1171</v>
      </c>
      <c r="G237" s="29" t="s">
        <v>9</v>
      </c>
      <c r="H237" s="29" t="s">
        <v>9</v>
      </c>
      <c r="I237" s="29" t="s">
        <v>9</v>
      </c>
      <c r="J237" s="29" t="s">
        <v>9</v>
      </c>
      <c r="K237" s="29" t="s">
        <v>9</v>
      </c>
      <c r="L237" s="26" t="str">
        <f t="shared" si="72"/>
        <v>Equipamento</v>
      </c>
      <c r="M237" s="26" t="str">
        <f t="shared" si="72"/>
        <v>AudioVisual</v>
      </c>
      <c r="N237" s="26" t="str">
        <f t="shared" si="73"/>
        <v>Aparelho Avi</v>
      </c>
      <c r="O237" s="26" t="str">
        <f t="shared" si="73"/>
        <v>Receptor</v>
      </c>
      <c r="P237" s="21" t="s">
        <v>1172</v>
      </c>
      <c r="Q237" s="21" t="s">
        <v>1173</v>
      </c>
      <c r="R237" s="77" t="s">
        <v>9</v>
      </c>
      <c r="S237" s="27" t="str">
        <f t="shared" si="74"/>
        <v>Equipamento</v>
      </c>
      <c r="T237" s="27" t="str">
        <f t="shared" si="74"/>
        <v>AudioVisual</v>
      </c>
      <c r="U237" s="27" t="str">
        <f t="shared" si="74"/>
        <v>Aparelho.Avi</v>
      </c>
      <c r="V237" s="77" t="s">
        <v>90</v>
      </c>
      <c r="W237" s="1" t="str">
        <f t="shared" si="56"/>
        <v>Key.Equ.237</v>
      </c>
      <c r="X237" s="49" t="s">
        <v>1141</v>
      </c>
      <c r="Y237" s="80" t="s">
        <v>1174</v>
      </c>
    </row>
    <row r="238" spans="1:25" ht="6.65" customHeight="1" x14ac:dyDescent="0.4">
      <c r="A238" s="23">
        <v>238</v>
      </c>
      <c r="B238" s="2" t="s">
        <v>44</v>
      </c>
      <c r="C238" s="24" t="s">
        <v>1011</v>
      </c>
      <c r="D238" s="2" t="s">
        <v>1136</v>
      </c>
      <c r="E238" s="2" t="s">
        <v>1137</v>
      </c>
      <c r="F238" s="25" t="s">
        <v>1175</v>
      </c>
      <c r="G238" s="29" t="s">
        <v>9</v>
      </c>
      <c r="H238" s="29" t="s">
        <v>9</v>
      </c>
      <c r="I238" s="29" t="s">
        <v>9</v>
      </c>
      <c r="J238" s="29" t="s">
        <v>9</v>
      </c>
      <c r="K238" s="29" t="s">
        <v>9</v>
      </c>
      <c r="L238" s="26" t="str">
        <f t="shared" si="72"/>
        <v>Equipamento</v>
      </c>
      <c r="M238" s="26" t="str">
        <f t="shared" si="72"/>
        <v>AudioVisual</v>
      </c>
      <c r="N238" s="26" t="str">
        <f t="shared" si="73"/>
        <v>Aparelho Avi</v>
      </c>
      <c r="O238" s="26" t="str">
        <f t="shared" si="73"/>
        <v>Equipo de Gravação</v>
      </c>
      <c r="P238" s="21" t="s">
        <v>1176</v>
      </c>
      <c r="Q238" s="21" t="s">
        <v>1177</v>
      </c>
      <c r="R238" s="77" t="s">
        <v>9</v>
      </c>
      <c r="S238" s="27" t="str">
        <f t="shared" si="74"/>
        <v>Equipamento</v>
      </c>
      <c r="T238" s="27" t="str">
        <f t="shared" si="74"/>
        <v>AudioVisual</v>
      </c>
      <c r="U238" s="27" t="str">
        <f t="shared" si="74"/>
        <v>Aparelho.Avi</v>
      </c>
      <c r="V238" s="77" t="s">
        <v>90</v>
      </c>
      <c r="W238" s="1" t="str">
        <f t="shared" si="56"/>
        <v>Key.Equ.238</v>
      </c>
      <c r="X238" s="49" t="s">
        <v>1141</v>
      </c>
      <c r="Y238" s="80" t="s">
        <v>1178</v>
      </c>
    </row>
    <row r="239" spans="1:25" ht="6.65" customHeight="1" x14ac:dyDescent="0.4">
      <c r="A239" s="23">
        <v>239</v>
      </c>
      <c r="B239" s="2" t="s">
        <v>44</v>
      </c>
      <c r="C239" s="24" t="s">
        <v>1011</v>
      </c>
      <c r="D239" s="2" t="s">
        <v>1136</v>
      </c>
      <c r="E239" s="2" t="s">
        <v>1137</v>
      </c>
      <c r="F239" s="25" t="s">
        <v>1179</v>
      </c>
      <c r="G239" s="29" t="s">
        <v>9</v>
      </c>
      <c r="H239" s="29" t="s">
        <v>9</v>
      </c>
      <c r="I239" s="29" t="s">
        <v>9</v>
      </c>
      <c r="J239" s="29" t="s">
        <v>9</v>
      </c>
      <c r="K239" s="29" t="s">
        <v>9</v>
      </c>
      <c r="L239" s="26" t="str">
        <f t="shared" si="72"/>
        <v>Equipamento</v>
      </c>
      <c r="M239" s="26" t="str">
        <f t="shared" si="72"/>
        <v>AudioVisual</v>
      </c>
      <c r="N239" s="26" t="str">
        <f t="shared" si="73"/>
        <v>Aparelho Avi</v>
      </c>
      <c r="O239" s="26" t="str">
        <f t="shared" si="73"/>
        <v>Alto-falante</v>
      </c>
      <c r="P239" s="21" t="s">
        <v>1180</v>
      </c>
      <c r="Q239" s="21" t="s">
        <v>1181</v>
      </c>
      <c r="R239" s="77" t="s">
        <v>9</v>
      </c>
      <c r="S239" s="27" t="str">
        <f t="shared" si="74"/>
        <v>Equipamento</v>
      </c>
      <c r="T239" s="27" t="str">
        <f t="shared" si="74"/>
        <v>AudioVisual</v>
      </c>
      <c r="U239" s="27" t="str">
        <f t="shared" si="74"/>
        <v>Aparelho.Avi</v>
      </c>
      <c r="V239" s="77" t="s">
        <v>90</v>
      </c>
      <c r="W239" s="1" t="str">
        <f t="shared" si="56"/>
        <v>Key.Equ.239</v>
      </c>
      <c r="X239" s="49" t="s">
        <v>1141</v>
      </c>
      <c r="Y239" s="80" t="s">
        <v>1182</v>
      </c>
    </row>
    <row r="240" spans="1:25" ht="6.65" customHeight="1" x14ac:dyDescent="0.4">
      <c r="A240" s="23">
        <v>240</v>
      </c>
      <c r="B240" s="2" t="s">
        <v>44</v>
      </c>
      <c r="C240" s="24" t="s">
        <v>1011</v>
      </c>
      <c r="D240" s="2" t="s">
        <v>1136</v>
      </c>
      <c r="E240" s="2" t="s">
        <v>1137</v>
      </c>
      <c r="F240" s="25" t="s">
        <v>1183</v>
      </c>
      <c r="G240" s="29" t="s">
        <v>9</v>
      </c>
      <c r="H240" s="29" t="s">
        <v>9</v>
      </c>
      <c r="I240" s="29" t="s">
        <v>9</v>
      </c>
      <c r="J240" s="29" t="s">
        <v>9</v>
      </c>
      <c r="K240" s="29" t="s">
        <v>9</v>
      </c>
      <c r="L240" s="26" t="str">
        <f t="shared" si="72"/>
        <v>Equipamento</v>
      </c>
      <c r="M240" s="26" t="str">
        <f t="shared" si="72"/>
        <v>AudioVisual</v>
      </c>
      <c r="N240" s="26" t="str">
        <f t="shared" si="73"/>
        <v>Aparelho Avi</v>
      </c>
      <c r="O240" s="26" t="str">
        <f t="shared" si="73"/>
        <v>Comutador</v>
      </c>
      <c r="P240" s="21" t="s">
        <v>1184</v>
      </c>
      <c r="Q240" s="21" t="s">
        <v>1185</v>
      </c>
      <c r="R240" s="77" t="s">
        <v>9</v>
      </c>
      <c r="S240" s="27" t="str">
        <f t="shared" si="74"/>
        <v>Equipamento</v>
      </c>
      <c r="T240" s="27" t="str">
        <f t="shared" si="74"/>
        <v>AudioVisual</v>
      </c>
      <c r="U240" s="27" t="str">
        <f t="shared" si="74"/>
        <v>Aparelho.Avi</v>
      </c>
      <c r="V240" s="77" t="s">
        <v>90</v>
      </c>
      <c r="W240" s="1" t="str">
        <f t="shared" si="56"/>
        <v>Key.Equ.240</v>
      </c>
      <c r="X240" s="49" t="s">
        <v>1141</v>
      </c>
      <c r="Y240" s="80" t="s">
        <v>1186</v>
      </c>
    </row>
    <row r="241" spans="1:25" ht="6.65" customHeight="1" x14ac:dyDescent="0.4">
      <c r="A241" s="23">
        <v>241</v>
      </c>
      <c r="B241" s="2" t="s">
        <v>44</v>
      </c>
      <c r="C241" s="24" t="s">
        <v>1011</v>
      </c>
      <c r="D241" s="2" t="s">
        <v>1136</v>
      </c>
      <c r="E241" s="2" t="s">
        <v>1137</v>
      </c>
      <c r="F241" s="25" t="s">
        <v>1187</v>
      </c>
      <c r="G241" s="29" t="s">
        <v>9</v>
      </c>
      <c r="H241" s="29" t="s">
        <v>9</v>
      </c>
      <c r="I241" s="29" t="s">
        <v>9</v>
      </c>
      <c r="J241" s="29" t="s">
        <v>9</v>
      </c>
      <c r="K241" s="29" t="s">
        <v>9</v>
      </c>
      <c r="L241" s="26" t="str">
        <f t="shared" si="72"/>
        <v>Equipamento</v>
      </c>
      <c r="M241" s="26" t="str">
        <f t="shared" si="72"/>
        <v>AudioVisual</v>
      </c>
      <c r="N241" s="26" t="str">
        <f t="shared" si="73"/>
        <v>Aparelho Avi</v>
      </c>
      <c r="O241" s="26" t="str">
        <f t="shared" si="73"/>
        <v>Telefone</v>
      </c>
      <c r="P241" s="21" t="s">
        <v>1188</v>
      </c>
      <c r="Q241" s="21" t="s">
        <v>1189</v>
      </c>
      <c r="R241" s="77" t="s">
        <v>9</v>
      </c>
      <c r="S241" s="27" t="str">
        <f t="shared" si="74"/>
        <v>Equipamento</v>
      </c>
      <c r="T241" s="27" t="str">
        <f t="shared" si="74"/>
        <v>AudioVisual</v>
      </c>
      <c r="U241" s="27" t="str">
        <f t="shared" si="74"/>
        <v>Aparelho.Avi</v>
      </c>
      <c r="V241" s="77" t="s">
        <v>90</v>
      </c>
      <c r="W241" s="1" t="str">
        <f t="shared" si="56"/>
        <v>Key.Equ.241</v>
      </c>
      <c r="X241" s="49" t="s">
        <v>1141</v>
      </c>
      <c r="Y241" s="80" t="s">
        <v>1190</v>
      </c>
    </row>
    <row r="242" spans="1:25" ht="6.65" customHeight="1" x14ac:dyDescent="0.4">
      <c r="A242" s="23">
        <v>242</v>
      </c>
      <c r="B242" s="2" t="s">
        <v>44</v>
      </c>
      <c r="C242" s="24" t="s">
        <v>1011</v>
      </c>
      <c r="D242" s="2" t="s">
        <v>1136</v>
      </c>
      <c r="E242" s="2" t="s">
        <v>1137</v>
      </c>
      <c r="F242" s="25" t="s">
        <v>1191</v>
      </c>
      <c r="G242" s="29" t="s">
        <v>9</v>
      </c>
      <c r="H242" s="29" t="s">
        <v>9</v>
      </c>
      <c r="I242" s="29" t="s">
        <v>9</v>
      </c>
      <c r="J242" s="29" t="s">
        <v>9</v>
      </c>
      <c r="K242" s="29" t="s">
        <v>9</v>
      </c>
      <c r="L242" s="26" t="str">
        <f t="shared" si="72"/>
        <v>Equipamento</v>
      </c>
      <c r="M242" s="26" t="str">
        <f t="shared" si="72"/>
        <v>AudioVisual</v>
      </c>
      <c r="N242" s="26" t="str">
        <f t="shared" si="73"/>
        <v>Aparelho Avi</v>
      </c>
      <c r="O242" s="26" t="str">
        <f t="shared" si="73"/>
        <v xml:space="preserve">Sintonizador </v>
      </c>
      <c r="P242" s="21" t="s">
        <v>1192</v>
      </c>
      <c r="Q242" s="21" t="s">
        <v>1193</v>
      </c>
      <c r="R242" s="77" t="s">
        <v>9</v>
      </c>
      <c r="S242" s="27" t="str">
        <f t="shared" si="74"/>
        <v>Equipamento</v>
      </c>
      <c r="T242" s="27" t="str">
        <f t="shared" si="74"/>
        <v>AudioVisual</v>
      </c>
      <c r="U242" s="27" t="str">
        <f t="shared" si="74"/>
        <v>Aparelho.Avi</v>
      </c>
      <c r="V242" s="77" t="s">
        <v>90</v>
      </c>
      <c r="W242" s="1" t="str">
        <f t="shared" si="56"/>
        <v>Key.Equ.242</v>
      </c>
      <c r="X242" s="49" t="s">
        <v>1141</v>
      </c>
      <c r="Y242" s="80" t="s">
        <v>1194</v>
      </c>
    </row>
    <row r="243" spans="1:25" ht="6.65" customHeight="1" x14ac:dyDescent="0.4">
      <c r="A243" s="23">
        <v>243</v>
      </c>
      <c r="B243" s="2" t="s">
        <v>44</v>
      </c>
      <c r="C243" s="2" t="s">
        <v>1195</v>
      </c>
      <c r="D243" s="2" t="s">
        <v>1196</v>
      </c>
      <c r="E243" s="2" t="s">
        <v>1197</v>
      </c>
      <c r="F243" s="25" t="s">
        <v>1198</v>
      </c>
      <c r="G243" s="29" t="s">
        <v>9</v>
      </c>
      <c r="H243" s="29" t="s">
        <v>9</v>
      </c>
      <c r="I243" s="29" t="s">
        <v>9</v>
      </c>
      <c r="J243" s="29" t="s">
        <v>9</v>
      </c>
      <c r="K243" s="29" t="s">
        <v>9</v>
      </c>
      <c r="L243" s="26" t="str">
        <f t="shared" si="72"/>
        <v>Espacial</v>
      </c>
      <c r="M243" s="26" t="str">
        <f t="shared" si="72"/>
        <v>Plano.Horizontal</v>
      </c>
      <c r="N243" s="26" t="str">
        <f t="shared" si="73"/>
        <v>Andar</v>
      </c>
      <c r="O243" s="26" t="str">
        <f t="shared" si="73"/>
        <v>Andar Prédio</v>
      </c>
      <c r="P243" s="21" t="s">
        <v>1199</v>
      </c>
      <c r="Q243" s="21" t="s">
        <v>1200</v>
      </c>
      <c r="R243" s="77" t="s">
        <v>9</v>
      </c>
      <c r="S243" s="27" t="str">
        <f t="shared" si="74"/>
        <v>Espacial</v>
      </c>
      <c r="T243" s="27" t="str">
        <f t="shared" si="74"/>
        <v>Plano.Horizontal</v>
      </c>
      <c r="U243" s="27" t="str">
        <f t="shared" si="74"/>
        <v>Andar</v>
      </c>
      <c r="V243" s="77" t="s">
        <v>90</v>
      </c>
      <c r="W243" s="1" t="str">
        <f t="shared" si="56"/>
        <v>Key.Esp.243</v>
      </c>
      <c r="X243" s="49" t="s">
        <v>1201</v>
      </c>
      <c r="Y243" s="80" t="s">
        <v>1202</v>
      </c>
    </row>
    <row r="244" spans="1:25" ht="6.65" customHeight="1" x14ac:dyDescent="0.4">
      <c r="A244" s="23">
        <v>244</v>
      </c>
      <c r="B244" s="2" t="s">
        <v>44</v>
      </c>
      <c r="C244" s="2" t="s">
        <v>1195</v>
      </c>
      <c r="D244" s="2" t="s">
        <v>1203</v>
      </c>
      <c r="E244" s="2" t="s">
        <v>1204</v>
      </c>
      <c r="F244" s="25" t="s">
        <v>1205</v>
      </c>
      <c r="G244" s="29" t="s">
        <v>9</v>
      </c>
      <c r="H244" s="29" t="s">
        <v>9</v>
      </c>
      <c r="I244" s="29" t="s">
        <v>9</v>
      </c>
      <c r="J244" s="29" t="s">
        <v>9</v>
      </c>
      <c r="K244" s="29" t="s">
        <v>9</v>
      </c>
      <c r="L244" s="26" t="str">
        <f t="shared" si="72"/>
        <v>Espacial</v>
      </c>
      <c r="M244" s="26" t="str">
        <f t="shared" si="72"/>
        <v>Plano.Vertical</v>
      </c>
      <c r="N244" s="26" t="str">
        <f t="shared" si="73"/>
        <v>Eixo</v>
      </c>
      <c r="O244" s="26" t="str">
        <f t="shared" si="73"/>
        <v>Eixo Estrutural</v>
      </c>
      <c r="P244" s="21" t="s">
        <v>1206</v>
      </c>
      <c r="Q244" s="21" t="s">
        <v>1207</v>
      </c>
      <c r="R244" s="77" t="s">
        <v>9</v>
      </c>
      <c r="S244" s="27" t="str">
        <f t="shared" si="74"/>
        <v>Espacial</v>
      </c>
      <c r="T244" s="27" t="str">
        <f t="shared" si="74"/>
        <v>Plano.Vertical</v>
      </c>
      <c r="U244" s="27" t="str">
        <f t="shared" si="74"/>
        <v>Eixo</v>
      </c>
      <c r="V244" s="77" t="s">
        <v>90</v>
      </c>
      <c r="W244" s="1" t="str">
        <f t="shared" si="56"/>
        <v>Key.Esp.244</v>
      </c>
      <c r="X244" s="49" t="s">
        <v>1208</v>
      </c>
      <c r="Y244" s="80" t="s">
        <v>1209</v>
      </c>
    </row>
    <row r="245" spans="1:25" ht="6.65" customHeight="1" x14ac:dyDescent="0.4">
      <c r="A245" s="23">
        <v>245</v>
      </c>
      <c r="B245" s="2" t="s">
        <v>44</v>
      </c>
      <c r="C245" s="2" t="s">
        <v>1195</v>
      </c>
      <c r="D245" s="2" t="s">
        <v>1203</v>
      </c>
      <c r="E245" s="2" t="s">
        <v>1204</v>
      </c>
      <c r="F245" s="25" t="s">
        <v>1210</v>
      </c>
      <c r="G245" s="29" t="s">
        <v>9</v>
      </c>
      <c r="H245" s="29" t="s">
        <v>9</v>
      </c>
      <c r="I245" s="29" t="s">
        <v>9</v>
      </c>
      <c r="J245" s="29" t="s">
        <v>9</v>
      </c>
      <c r="K245" s="29" t="s">
        <v>9</v>
      </c>
      <c r="L245" s="26" t="str">
        <f t="shared" si="72"/>
        <v>Espacial</v>
      </c>
      <c r="M245" s="26" t="str">
        <f t="shared" si="72"/>
        <v>Plano.Vertical</v>
      </c>
      <c r="N245" s="26" t="str">
        <f t="shared" si="73"/>
        <v>Eixo</v>
      </c>
      <c r="O245" s="26" t="str">
        <f t="shared" si="73"/>
        <v>Eixo Estrutural Irregular</v>
      </c>
      <c r="P245" s="21" t="s">
        <v>1211</v>
      </c>
      <c r="Q245" s="21" t="s">
        <v>1212</v>
      </c>
      <c r="R245" s="77" t="s">
        <v>9</v>
      </c>
      <c r="S245" s="27" t="str">
        <f t="shared" si="74"/>
        <v>Espacial</v>
      </c>
      <c r="T245" s="27" t="str">
        <f t="shared" si="74"/>
        <v>Plano.Vertical</v>
      </c>
      <c r="U245" s="27" t="str">
        <f t="shared" si="74"/>
        <v>Eixo</v>
      </c>
      <c r="V245" s="77" t="s">
        <v>90</v>
      </c>
      <c r="W245" s="1" t="str">
        <f t="shared" si="56"/>
        <v>Key.Esp.245</v>
      </c>
      <c r="X245" s="49" t="s">
        <v>1208</v>
      </c>
      <c r="Y245" s="80" t="s">
        <v>1213</v>
      </c>
    </row>
    <row r="246" spans="1:25" ht="6.65" customHeight="1" x14ac:dyDescent="0.4">
      <c r="A246" s="23">
        <v>246</v>
      </c>
      <c r="B246" s="2" t="s">
        <v>44</v>
      </c>
      <c r="C246" s="2" t="s">
        <v>1195</v>
      </c>
      <c r="D246" s="2" t="s">
        <v>1203</v>
      </c>
      <c r="E246" s="2" t="s">
        <v>1204</v>
      </c>
      <c r="F246" s="25" t="s">
        <v>1214</v>
      </c>
      <c r="G246" s="29" t="s">
        <v>9</v>
      </c>
      <c r="H246" s="29" t="s">
        <v>9</v>
      </c>
      <c r="I246" s="29" t="s">
        <v>9</v>
      </c>
      <c r="J246" s="29" t="s">
        <v>9</v>
      </c>
      <c r="K246" s="29" t="s">
        <v>9</v>
      </c>
      <c r="L246" s="26" t="str">
        <f t="shared" si="72"/>
        <v>Espacial</v>
      </c>
      <c r="M246" s="26" t="str">
        <f t="shared" si="72"/>
        <v>Plano.Vertical</v>
      </c>
      <c r="N246" s="26" t="str">
        <f t="shared" si="73"/>
        <v>Eixo</v>
      </c>
      <c r="O246" s="26" t="str">
        <f t="shared" si="73"/>
        <v>Eixo Estrutural Radial</v>
      </c>
      <c r="P246" s="21" t="s">
        <v>1215</v>
      </c>
      <c r="Q246" s="21" t="s">
        <v>1216</v>
      </c>
      <c r="R246" s="77" t="s">
        <v>9</v>
      </c>
      <c r="S246" s="27" t="str">
        <f t="shared" si="74"/>
        <v>Espacial</v>
      </c>
      <c r="T246" s="27" t="str">
        <f t="shared" si="74"/>
        <v>Plano.Vertical</v>
      </c>
      <c r="U246" s="27" t="str">
        <f t="shared" si="74"/>
        <v>Eixo</v>
      </c>
      <c r="V246" s="77" t="s">
        <v>90</v>
      </c>
      <c r="W246" s="1" t="str">
        <f t="shared" si="56"/>
        <v>Key.Esp.246</v>
      </c>
      <c r="X246" s="49" t="s">
        <v>1208</v>
      </c>
      <c r="Y246" s="80" t="s">
        <v>1217</v>
      </c>
    </row>
    <row r="247" spans="1:25" ht="6.65" customHeight="1" x14ac:dyDescent="0.4">
      <c r="A247" s="23">
        <v>247</v>
      </c>
      <c r="B247" s="2" t="s">
        <v>44</v>
      </c>
      <c r="C247" s="2" t="s">
        <v>1195</v>
      </c>
      <c r="D247" s="2" t="s">
        <v>1203</v>
      </c>
      <c r="E247" s="2" t="s">
        <v>1204</v>
      </c>
      <c r="F247" s="25" t="s">
        <v>1218</v>
      </c>
      <c r="G247" s="29" t="s">
        <v>9</v>
      </c>
      <c r="H247" s="29" t="s">
        <v>9</v>
      </c>
      <c r="I247" s="29" t="s">
        <v>9</v>
      </c>
      <c r="J247" s="29" t="s">
        <v>9</v>
      </c>
      <c r="K247" s="29" t="s">
        <v>9</v>
      </c>
      <c r="L247" s="26" t="str">
        <f t="shared" si="72"/>
        <v>Espacial</v>
      </c>
      <c r="M247" s="26" t="str">
        <f t="shared" si="72"/>
        <v>Plano.Vertical</v>
      </c>
      <c r="N247" s="26" t="str">
        <f t="shared" si="73"/>
        <v>Eixo</v>
      </c>
      <c r="O247" s="26" t="str">
        <f t="shared" si="73"/>
        <v>Eixo Estrutural Retangular</v>
      </c>
      <c r="P247" s="21" t="s">
        <v>1219</v>
      </c>
      <c r="Q247" s="21" t="s">
        <v>1220</v>
      </c>
      <c r="R247" s="77" t="s">
        <v>9</v>
      </c>
      <c r="S247" s="27" t="str">
        <f t="shared" si="74"/>
        <v>Espacial</v>
      </c>
      <c r="T247" s="27" t="str">
        <f t="shared" si="74"/>
        <v>Plano.Vertical</v>
      </c>
      <c r="U247" s="27" t="str">
        <f t="shared" si="74"/>
        <v>Eixo</v>
      </c>
      <c r="V247" s="77" t="s">
        <v>90</v>
      </c>
      <c r="W247" s="1" t="str">
        <f t="shared" si="56"/>
        <v>Key.Esp.247</v>
      </c>
      <c r="X247" s="49" t="s">
        <v>1208</v>
      </c>
      <c r="Y247" s="80" t="s">
        <v>1221</v>
      </c>
    </row>
    <row r="248" spans="1:25" ht="6.65" customHeight="1" x14ac:dyDescent="0.4">
      <c r="A248" s="23">
        <v>248</v>
      </c>
      <c r="B248" s="2" t="s">
        <v>44</v>
      </c>
      <c r="C248" s="2" t="s">
        <v>1195</v>
      </c>
      <c r="D248" s="2" t="s">
        <v>1203</v>
      </c>
      <c r="E248" s="2" t="s">
        <v>1204</v>
      </c>
      <c r="F248" s="25" t="s">
        <v>1222</v>
      </c>
      <c r="G248" s="29" t="s">
        <v>9</v>
      </c>
      <c r="H248" s="29" t="s">
        <v>9</v>
      </c>
      <c r="I248" s="29" t="s">
        <v>9</v>
      </c>
      <c r="J248" s="29" t="s">
        <v>9</v>
      </c>
      <c r="K248" s="29" t="s">
        <v>9</v>
      </c>
      <c r="L248" s="26" t="str">
        <f t="shared" si="72"/>
        <v>Espacial</v>
      </c>
      <c r="M248" s="26" t="str">
        <f t="shared" si="72"/>
        <v>Plano.Vertical</v>
      </c>
      <c r="N248" s="26" t="str">
        <f t="shared" si="73"/>
        <v>Eixo</v>
      </c>
      <c r="O248" s="26" t="str">
        <f t="shared" si="73"/>
        <v>Eixo Estrutural Triangular</v>
      </c>
      <c r="P248" s="21" t="s">
        <v>1223</v>
      </c>
      <c r="Q248" s="21" t="s">
        <v>1224</v>
      </c>
      <c r="R248" s="77" t="s">
        <v>9</v>
      </c>
      <c r="S248" s="27" t="str">
        <f t="shared" si="74"/>
        <v>Espacial</v>
      </c>
      <c r="T248" s="27" t="str">
        <f t="shared" si="74"/>
        <v>Plano.Vertical</v>
      </c>
      <c r="U248" s="27" t="str">
        <f t="shared" si="74"/>
        <v>Eixo</v>
      </c>
      <c r="V248" s="77" t="s">
        <v>90</v>
      </c>
      <c r="W248" s="1" t="str">
        <f t="shared" si="56"/>
        <v>Key.Esp.248</v>
      </c>
      <c r="X248" s="49" t="s">
        <v>1208</v>
      </c>
      <c r="Y248" s="80" t="s">
        <v>1225</v>
      </c>
    </row>
    <row r="249" spans="1:25" ht="6.65" customHeight="1" x14ac:dyDescent="0.4">
      <c r="A249" s="23">
        <v>249</v>
      </c>
      <c r="B249" s="2" t="s">
        <v>44</v>
      </c>
      <c r="C249" s="2" t="s">
        <v>1195</v>
      </c>
      <c r="D249" s="2" t="s">
        <v>1203</v>
      </c>
      <c r="E249" s="2" t="s">
        <v>1375</v>
      </c>
      <c r="F249" s="44" t="s">
        <v>1370</v>
      </c>
      <c r="G249" s="29" t="s">
        <v>9</v>
      </c>
      <c r="H249" s="29" t="s">
        <v>9</v>
      </c>
      <c r="I249" s="29" t="s">
        <v>9</v>
      </c>
      <c r="J249" s="29" t="s">
        <v>9</v>
      </c>
      <c r="K249" s="29" t="s">
        <v>9</v>
      </c>
      <c r="L249" s="26" t="str">
        <f>CONCATENATE("", C249)</f>
        <v>Espacial</v>
      </c>
      <c r="M249" s="26" t="str">
        <f>CONCATENATE("", D249)</f>
        <v>Plano.Vertical</v>
      </c>
      <c r="N249" s="26" t="str">
        <f>(SUBSTITUTE(SUBSTITUTE(CONCATENATE("",E249),"."," ")," De "," de "))</f>
        <v>Elevação</v>
      </c>
      <c r="O249" s="21" t="str">
        <f>IF(ISNUMBER(FIND("Ifc",F249)),CONCATENATE("Classe IFC:   ",F249),CONCATENATE("Categ.  Rvt:   ",F249))</f>
        <v>Categ.  Rvt:   Vista</v>
      </c>
      <c r="P249" s="21" t="s">
        <v>1372</v>
      </c>
      <c r="Q249" s="21" t="s">
        <v>1373</v>
      </c>
      <c r="R249" s="77" t="s">
        <v>9</v>
      </c>
      <c r="S249" s="27" t="str">
        <f t="shared" ref="S249:U250" si="75">SUBSTITUTE(C249, "_", " ")</f>
        <v>Espacial</v>
      </c>
      <c r="T249" s="27" t="str">
        <f t="shared" si="75"/>
        <v>Plano.Vertical</v>
      </c>
      <c r="U249" s="27" t="str">
        <f t="shared" si="75"/>
        <v>Elevação</v>
      </c>
      <c r="V249" s="77" t="s">
        <v>90</v>
      </c>
      <c r="W249" s="1" t="str">
        <f t="shared" si="56"/>
        <v>Key.Esp.249</v>
      </c>
      <c r="X249" s="81" t="s">
        <v>1371</v>
      </c>
      <c r="Y249" s="49" t="s">
        <v>9</v>
      </c>
    </row>
    <row r="250" spans="1:25" ht="6.65" customHeight="1" x14ac:dyDescent="0.4">
      <c r="A250" s="23">
        <v>250</v>
      </c>
      <c r="B250" s="2" t="s">
        <v>44</v>
      </c>
      <c r="C250" s="2" t="s">
        <v>1195</v>
      </c>
      <c r="D250" s="2" t="s">
        <v>1203</v>
      </c>
      <c r="E250" s="2" t="s">
        <v>1375</v>
      </c>
      <c r="F250" s="44" t="s">
        <v>1376</v>
      </c>
      <c r="G250" s="29" t="s">
        <v>9</v>
      </c>
      <c r="H250" s="29" t="s">
        <v>9</v>
      </c>
      <c r="I250" s="29" t="s">
        <v>9</v>
      </c>
      <c r="J250" s="29" t="s">
        <v>9</v>
      </c>
      <c r="K250" s="29" t="s">
        <v>9</v>
      </c>
      <c r="L250" s="26" t="str">
        <f>CONCATENATE("", C250)</f>
        <v>Espacial</v>
      </c>
      <c r="M250" s="26" t="str">
        <f>CONCATENATE("", D250)</f>
        <v>Plano.Vertical</v>
      </c>
      <c r="N250" s="26" t="str">
        <f>(SUBSTITUTE(SUBSTITUTE(CONCATENATE("",E250),"."," ")," De "," de "))</f>
        <v>Elevação</v>
      </c>
      <c r="O250" s="21" t="str">
        <f>IF(ISNUMBER(FIND("Ifc",F250)),CONCATENATE("Classe IFC:   ",F250),CONCATENATE("Categ.  Rvt:   ",F250))</f>
        <v>Categ.  Rvt:   Vista.Símbolo</v>
      </c>
      <c r="P250" s="21" t="s">
        <v>1372</v>
      </c>
      <c r="Q250" s="21" t="s">
        <v>1373</v>
      </c>
      <c r="R250" s="77" t="s">
        <v>9</v>
      </c>
      <c r="S250" s="27" t="str">
        <f t="shared" si="75"/>
        <v>Espacial</v>
      </c>
      <c r="T250" s="27" t="str">
        <f t="shared" si="75"/>
        <v>Plano.Vertical</v>
      </c>
      <c r="U250" s="27" t="str">
        <f t="shared" si="75"/>
        <v>Elevação</v>
      </c>
      <c r="V250" s="77" t="s">
        <v>90</v>
      </c>
      <c r="W250" s="1" t="str">
        <f t="shared" si="56"/>
        <v>Key.Esp.250</v>
      </c>
      <c r="X250" s="81" t="s">
        <v>1374</v>
      </c>
      <c r="Y250" s="49" t="s">
        <v>9</v>
      </c>
    </row>
    <row r="251" spans="1:25" ht="6.65" customHeight="1" x14ac:dyDescent="0.4">
      <c r="A251" s="23">
        <v>251</v>
      </c>
      <c r="B251" s="2" t="s">
        <v>44</v>
      </c>
      <c r="C251" s="2" t="s">
        <v>1195</v>
      </c>
      <c r="D251" s="2" t="s">
        <v>1226</v>
      </c>
      <c r="E251" s="2" t="s">
        <v>1227</v>
      </c>
      <c r="F251" s="25" t="s">
        <v>1228</v>
      </c>
      <c r="G251" s="29" t="s">
        <v>9</v>
      </c>
      <c r="H251" s="29" t="s">
        <v>9</v>
      </c>
      <c r="I251" s="29" t="s">
        <v>9</v>
      </c>
      <c r="J251" s="29" t="s">
        <v>9</v>
      </c>
      <c r="K251" s="29" t="s">
        <v>9</v>
      </c>
      <c r="L251" s="26" t="str">
        <f t="shared" si="72"/>
        <v>Espacial</v>
      </c>
      <c r="M251" s="26" t="str">
        <f t="shared" si="72"/>
        <v>Areas</v>
      </c>
      <c r="N251" s="26" t="str">
        <f t="shared" si="73"/>
        <v>A Externa</v>
      </c>
      <c r="O251" s="26" t="str">
        <f t="shared" si="73"/>
        <v>Espaço Externo</v>
      </c>
      <c r="P251" s="21" t="s">
        <v>1229</v>
      </c>
      <c r="Q251" s="21" t="s">
        <v>1230</v>
      </c>
      <c r="R251" s="77" t="s">
        <v>9</v>
      </c>
      <c r="S251" s="27" t="s">
        <v>1231</v>
      </c>
      <c r="T251" s="27" t="s">
        <v>1195</v>
      </c>
      <c r="U251" s="27" t="s">
        <v>1232</v>
      </c>
      <c r="V251" s="77" t="s">
        <v>90</v>
      </c>
      <c r="W251" s="1" t="str">
        <f t="shared" si="56"/>
        <v>Key.Esp.251</v>
      </c>
      <c r="X251" s="49" t="s">
        <v>1233</v>
      </c>
      <c r="Y251" s="80" t="s">
        <v>1234</v>
      </c>
    </row>
    <row r="252" spans="1:25" ht="6.65" customHeight="1" x14ac:dyDescent="0.4">
      <c r="A252" s="23">
        <v>252</v>
      </c>
      <c r="B252" s="2" t="s">
        <v>44</v>
      </c>
      <c r="C252" s="2" t="s">
        <v>1195</v>
      </c>
      <c r="D252" s="2" t="s">
        <v>1226</v>
      </c>
      <c r="E252" s="2" t="s">
        <v>1227</v>
      </c>
      <c r="F252" s="25" t="s">
        <v>1235</v>
      </c>
      <c r="G252" s="29" t="s">
        <v>9</v>
      </c>
      <c r="H252" s="29" t="s">
        <v>9</v>
      </c>
      <c r="I252" s="29" t="s">
        <v>9</v>
      </c>
      <c r="J252" s="29" t="s">
        <v>9</v>
      </c>
      <c r="K252" s="29" t="s">
        <v>9</v>
      </c>
      <c r="L252" s="26" t="str">
        <f t="shared" si="72"/>
        <v>Espacial</v>
      </c>
      <c r="M252" s="26" t="str">
        <f t="shared" si="72"/>
        <v>Areas</v>
      </c>
      <c r="N252" s="26" t="str">
        <f t="shared" si="73"/>
        <v>A Externa</v>
      </c>
      <c r="O252" s="26" t="str">
        <f t="shared" si="73"/>
        <v>Espaço Aereo</v>
      </c>
      <c r="P252" s="21" t="s">
        <v>1236</v>
      </c>
      <c r="Q252" s="21" t="s">
        <v>1237</v>
      </c>
      <c r="R252" s="77" t="s">
        <v>9</v>
      </c>
      <c r="S252" s="27" t="s">
        <v>1231</v>
      </c>
      <c r="T252" s="27" t="s">
        <v>1195</v>
      </c>
      <c r="U252" s="27" t="s">
        <v>1232</v>
      </c>
      <c r="V252" s="77" t="s">
        <v>90</v>
      </c>
      <c r="W252" s="1" t="str">
        <f t="shared" si="56"/>
        <v>Key.Esp.252</v>
      </c>
      <c r="X252" s="49" t="s">
        <v>1233</v>
      </c>
      <c r="Y252" s="80" t="s">
        <v>1238</v>
      </c>
    </row>
    <row r="253" spans="1:25" ht="6.65" customHeight="1" x14ac:dyDescent="0.4">
      <c r="A253" s="23">
        <v>253</v>
      </c>
      <c r="B253" s="2" t="s">
        <v>44</v>
      </c>
      <c r="C253" s="2" t="s">
        <v>1195</v>
      </c>
      <c r="D253" s="2" t="s">
        <v>1226</v>
      </c>
      <c r="E253" s="2" t="s">
        <v>1227</v>
      </c>
      <c r="F253" s="25" t="s">
        <v>1232</v>
      </c>
      <c r="G253" s="29" t="s">
        <v>9</v>
      </c>
      <c r="H253" s="29" t="s">
        <v>9</v>
      </c>
      <c r="I253" s="29" t="s">
        <v>9</v>
      </c>
      <c r="J253" s="29" t="s">
        <v>9</v>
      </c>
      <c r="K253" s="29" t="s">
        <v>9</v>
      </c>
      <c r="L253" s="26" t="str">
        <f t="shared" si="72"/>
        <v>Espacial</v>
      </c>
      <c r="M253" s="26" t="str">
        <f t="shared" si="72"/>
        <v>Areas</v>
      </c>
      <c r="N253" s="26" t="str">
        <f t="shared" si="73"/>
        <v>A Externa</v>
      </c>
      <c r="O253" s="26" t="str">
        <f t="shared" si="73"/>
        <v>Espaço Exterior</v>
      </c>
      <c r="P253" s="21" t="s">
        <v>1239</v>
      </c>
      <c r="Q253" s="21" t="s">
        <v>1240</v>
      </c>
      <c r="R253" s="77" t="s">
        <v>9</v>
      </c>
      <c r="S253" s="27" t="s">
        <v>1231</v>
      </c>
      <c r="T253" s="27" t="s">
        <v>1195</v>
      </c>
      <c r="U253" s="27" t="s">
        <v>1232</v>
      </c>
      <c r="V253" s="77" t="s">
        <v>90</v>
      </c>
      <c r="W253" s="1" t="str">
        <f t="shared" si="56"/>
        <v>Key.Esp.253</v>
      </c>
      <c r="X253" s="49" t="s">
        <v>1233</v>
      </c>
      <c r="Y253" s="80" t="s">
        <v>1241</v>
      </c>
    </row>
    <row r="254" spans="1:25" ht="6.65" customHeight="1" x14ac:dyDescent="0.4">
      <c r="A254" s="23">
        <v>254</v>
      </c>
      <c r="B254" s="2" t="s">
        <v>44</v>
      </c>
      <c r="C254" s="2" t="s">
        <v>1195</v>
      </c>
      <c r="D254" s="2" t="s">
        <v>1226</v>
      </c>
      <c r="E254" s="2" t="s">
        <v>1227</v>
      </c>
      <c r="F254" s="25" t="s">
        <v>1242</v>
      </c>
      <c r="G254" s="29" t="s">
        <v>9</v>
      </c>
      <c r="H254" s="29" t="s">
        <v>9</v>
      </c>
      <c r="I254" s="29" t="s">
        <v>9</v>
      </c>
      <c r="J254" s="29" t="s">
        <v>9</v>
      </c>
      <c r="K254" s="29" t="s">
        <v>9</v>
      </c>
      <c r="L254" s="26" t="str">
        <f t="shared" si="72"/>
        <v>Espacial</v>
      </c>
      <c r="M254" s="26" t="str">
        <f t="shared" si="72"/>
        <v>Areas</v>
      </c>
      <c r="N254" s="26" t="str">
        <f t="shared" si="73"/>
        <v>A Externa</v>
      </c>
      <c r="O254" s="26" t="str">
        <f t="shared" si="73"/>
        <v>Espaço Construção Vizinha</v>
      </c>
      <c r="P254" s="21" t="s">
        <v>1243</v>
      </c>
      <c r="Q254" s="21" t="s">
        <v>1244</v>
      </c>
      <c r="R254" s="77" t="s">
        <v>9</v>
      </c>
      <c r="S254" s="27" t="s">
        <v>1231</v>
      </c>
      <c r="T254" s="27" t="s">
        <v>1195</v>
      </c>
      <c r="U254" s="27" t="s">
        <v>1232</v>
      </c>
      <c r="V254" s="77" t="s">
        <v>90</v>
      </c>
      <c r="W254" s="1" t="str">
        <f t="shared" si="56"/>
        <v>Key.Esp.254</v>
      </c>
      <c r="X254" s="49" t="s">
        <v>1233</v>
      </c>
      <c r="Y254" s="80" t="s">
        <v>1245</v>
      </c>
    </row>
    <row r="255" spans="1:25" ht="6.65" customHeight="1" x14ac:dyDescent="0.4">
      <c r="A255" s="23">
        <v>255</v>
      </c>
      <c r="B255" s="2" t="s">
        <v>44</v>
      </c>
      <c r="C255" s="2" t="s">
        <v>1195</v>
      </c>
      <c r="D255" s="2" t="s">
        <v>1226</v>
      </c>
      <c r="E255" s="2" t="s">
        <v>1227</v>
      </c>
      <c r="F255" s="25" t="s">
        <v>1246</v>
      </c>
      <c r="G255" s="29" t="s">
        <v>9</v>
      </c>
      <c r="H255" s="29" t="s">
        <v>9</v>
      </c>
      <c r="I255" s="29" t="s">
        <v>9</v>
      </c>
      <c r="J255" s="29" t="s">
        <v>9</v>
      </c>
      <c r="K255" s="29" t="s">
        <v>9</v>
      </c>
      <c r="L255" s="26" t="str">
        <f t="shared" si="72"/>
        <v>Espacial</v>
      </c>
      <c r="M255" s="26" t="str">
        <f t="shared" si="72"/>
        <v>Areas</v>
      </c>
      <c r="N255" s="26" t="str">
        <f t="shared" si="73"/>
        <v>A Externa</v>
      </c>
      <c r="O255" s="26" t="str">
        <f t="shared" si="73"/>
        <v>Espaço Espelho Agua</v>
      </c>
      <c r="P255" s="21" t="s">
        <v>1247</v>
      </c>
      <c r="Q255" s="21" t="s">
        <v>1248</v>
      </c>
      <c r="R255" s="77" t="s">
        <v>9</v>
      </c>
      <c r="S255" s="27" t="s">
        <v>1231</v>
      </c>
      <c r="T255" s="27" t="s">
        <v>1195</v>
      </c>
      <c r="U255" s="27" t="s">
        <v>1232</v>
      </c>
      <c r="V255" s="77" t="s">
        <v>90</v>
      </c>
      <c r="W255" s="1" t="str">
        <f t="shared" si="56"/>
        <v>Key.Esp.255</v>
      </c>
      <c r="X255" s="49" t="s">
        <v>1233</v>
      </c>
      <c r="Y255" s="80" t="s">
        <v>1249</v>
      </c>
    </row>
    <row r="256" spans="1:25" ht="6.65" customHeight="1" x14ac:dyDescent="0.4">
      <c r="A256" s="23">
        <v>256</v>
      </c>
      <c r="B256" s="2" t="s">
        <v>44</v>
      </c>
      <c r="C256" s="2" t="s">
        <v>1195</v>
      </c>
      <c r="D256" s="2" t="s">
        <v>1226</v>
      </c>
      <c r="E256" s="2" t="s">
        <v>1227</v>
      </c>
      <c r="F256" s="25" t="s">
        <v>1250</v>
      </c>
      <c r="G256" s="29" t="s">
        <v>9</v>
      </c>
      <c r="H256" s="29" t="s">
        <v>9</v>
      </c>
      <c r="I256" s="29" t="s">
        <v>9</v>
      </c>
      <c r="J256" s="29" t="s">
        <v>9</v>
      </c>
      <c r="K256" s="29" t="s">
        <v>9</v>
      </c>
      <c r="L256" s="26" t="str">
        <f t="shared" si="72"/>
        <v>Espacial</v>
      </c>
      <c r="M256" s="26" t="str">
        <f t="shared" si="72"/>
        <v>Areas</v>
      </c>
      <c r="N256" s="26" t="str">
        <f t="shared" si="73"/>
        <v>A Externa</v>
      </c>
      <c r="O256" s="26" t="str">
        <f t="shared" si="73"/>
        <v>Espaço de Exteriores</v>
      </c>
      <c r="P256" s="21" t="s">
        <v>1251</v>
      </c>
      <c r="Q256" s="21" t="s">
        <v>1252</v>
      </c>
      <c r="R256" s="77" t="s">
        <v>9</v>
      </c>
      <c r="S256" s="27" t="s">
        <v>1231</v>
      </c>
      <c r="T256" s="27" t="s">
        <v>1195</v>
      </c>
      <c r="U256" s="27" t="s">
        <v>1253</v>
      </c>
      <c r="V256" s="77" t="s">
        <v>90</v>
      </c>
      <c r="W256" s="1" t="str">
        <f t="shared" si="56"/>
        <v>Key.Esp.256</v>
      </c>
      <c r="X256" s="49" t="s">
        <v>1233</v>
      </c>
      <c r="Y256" s="80" t="s">
        <v>1254</v>
      </c>
    </row>
    <row r="257" spans="1:25" ht="6.65" customHeight="1" x14ac:dyDescent="0.4">
      <c r="A257" s="23">
        <v>257</v>
      </c>
      <c r="B257" s="2" t="s">
        <v>44</v>
      </c>
      <c r="C257" s="2" t="s">
        <v>1195</v>
      </c>
      <c r="D257" s="2" t="s">
        <v>1226</v>
      </c>
      <c r="E257" s="2" t="s">
        <v>1227</v>
      </c>
      <c r="F257" s="25" t="s">
        <v>1255</v>
      </c>
      <c r="G257" s="29" t="s">
        <v>9</v>
      </c>
      <c r="H257" s="29" t="s">
        <v>9</v>
      </c>
      <c r="I257" s="29" t="s">
        <v>9</v>
      </c>
      <c r="J257" s="29" t="s">
        <v>9</v>
      </c>
      <c r="K257" s="29" t="s">
        <v>9</v>
      </c>
      <c r="L257" s="26" t="str">
        <f t="shared" si="72"/>
        <v>Espacial</v>
      </c>
      <c r="M257" s="26" t="str">
        <f t="shared" si="72"/>
        <v>Areas</v>
      </c>
      <c r="N257" s="26" t="str">
        <f t="shared" si="73"/>
        <v>A Externa</v>
      </c>
      <c r="O257" s="26" t="str">
        <f t="shared" si="73"/>
        <v>Estacionamento</v>
      </c>
      <c r="P257" s="21" t="s">
        <v>1256</v>
      </c>
      <c r="Q257" s="21" t="s">
        <v>1257</v>
      </c>
      <c r="R257" s="77" t="s">
        <v>9</v>
      </c>
      <c r="S257" s="27" t="s">
        <v>1231</v>
      </c>
      <c r="T257" s="27" t="s">
        <v>1195</v>
      </c>
      <c r="U257" s="27" t="s">
        <v>1253</v>
      </c>
      <c r="V257" s="77" t="s">
        <v>90</v>
      </c>
      <c r="W257" s="1" t="str">
        <f t="shared" si="56"/>
        <v>Key.Esp.257</v>
      </c>
      <c r="X257" s="49" t="s">
        <v>1233</v>
      </c>
      <c r="Y257" s="80" t="s">
        <v>1258</v>
      </c>
    </row>
    <row r="258" spans="1:25" ht="6.65" customHeight="1" x14ac:dyDescent="0.4">
      <c r="A258" s="23">
        <v>258</v>
      </c>
      <c r="B258" s="2" t="s">
        <v>44</v>
      </c>
      <c r="C258" s="2" t="s">
        <v>1195</v>
      </c>
      <c r="D258" s="2" t="s">
        <v>1226</v>
      </c>
      <c r="E258" s="2" t="s">
        <v>1227</v>
      </c>
      <c r="F258" s="25" t="s">
        <v>1259</v>
      </c>
      <c r="G258" s="29" t="s">
        <v>9</v>
      </c>
      <c r="H258" s="29" t="s">
        <v>9</v>
      </c>
      <c r="I258" s="29" t="s">
        <v>9</v>
      </c>
      <c r="J258" s="29" t="s">
        <v>9</v>
      </c>
      <c r="K258" s="29" t="s">
        <v>9</v>
      </c>
      <c r="L258" s="26" t="str">
        <f t="shared" si="72"/>
        <v>Espacial</v>
      </c>
      <c r="M258" s="26" t="str">
        <f t="shared" si="72"/>
        <v>Areas</v>
      </c>
      <c r="N258" s="26" t="str">
        <f t="shared" si="73"/>
        <v>A Externa</v>
      </c>
      <c r="O258" s="26" t="str">
        <f t="shared" si="73"/>
        <v>Área Bruta</v>
      </c>
      <c r="P258" s="21" t="s">
        <v>1260</v>
      </c>
      <c r="Q258" s="21" t="s">
        <v>1261</v>
      </c>
      <c r="R258" s="77" t="s">
        <v>9</v>
      </c>
      <c r="S258" s="27" t="s">
        <v>1231</v>
      </c>
      <c r="T258" s="27" t="s">
        <v>1195</v>
      </c>
      <c r="U258" s="27" t="s">
        <v>1253</v>
      </c>
      <c r="V258" s="77" t="s">
        <v>90</v>
      </c>
      <c r="W258" s="1" t="str">
        <f t="shared" si="56"/>
        <v>Key.Esp.258</v>
      </c>
      <c r="X258" s="49" t="s">
        <v>1233</v>
      </c>
      <c r="Y258" s="80" t="s">
        <v>1262</v>
      </c>
    </row>
    <row r="259" spans="1:25" ht="6.65" customHeight="1" x14ac:dyDescent="0.4">
      <c r="A259" s="23">
        <v>259</v>
      </c>
      <c r="B259" s="2" t="s">
        <v>44</v>
      </c>
      <c r="C259" s="2" t="s">
        <v>1195</v>
      </c>
      <c r="D259" s="2" t="s">
        <v>1263</v>
      </c>
      <c r="E259" s="2" t="s">
        <v>1264</v>
      </c>
      <c r="F259" s="25" t="s">
        <v>1253</v>
      </c>
      <c r="G259" s="29" t="s">
        <v>9</v>
      </c>
      <c r="H259" s="29" t="s">
        <v>9</v>
      </c>
      <c r="I259" s="29" t="s">
        <v>9</v>
      </c>
      <c r="J259" s="29" t="s">
        <v>9</v>
      </c>
      <c r="K259" s="29" t="s">
        <v>9</v>
      </c>
      <c r="L259" s="26" t="str">
        <f t="shared" si="72"/>
        <v>Espacial</v>
      </c>
      <c r="M259" s="26" t="str">
        <f t="shared" si="72"/>
        <v>Ambientes</v>
      </c>
      <c r="N259" s="26" t="str">
        <f t="shared" si="73"/>
        <v>A Interior</v>
      </c>
      <c r="O259" s="26" t="str">
        <f t="shared" si="73"/>
        <v>Ambiente Interior</v>
      </c>
      <c r="P259" s="21" t="s">
        <v>1265</v>
      </c>
      <c r="Q259" s="21" t="s">
        <v>1266</v>
      </c>
      <c r="R259" s="77" t="s">
        <v>9</v>
      </c>
      <c r="S259" s="27" t="s">
        <v>1231</v>
      </c>
      <c r="T259" s="27" t="s">
        <v>1195</v>
      </c>
      <c r="U259" s="27" t="s">
        <v>1253</v>
      </c>
      <c r="V259" s="77" t="s">
        <v>90</v>
      </c>
      <c r="W259" s="1" t="str">
        <f t="shared" si="56"/>
        <v>Key.Esp.259</v>
      </c>
      <c r="X259" s="49" t="s">
        <v>1267</v>
      </c>
      <c r="Y259" s="80" t="s">
        <v>1268</v>
      </c>
    </row>
    <row r="260" spans="1:25" ht="6.65" customHeight="1" x14ac:dyDescent="0.4">
      <c r="A260" s="23">
        <v>260</v>
      </c>
      <c r="B260" s="2" t="s">
        <v>44</v>
      </c>
      <c r="C260" s="2" t="s">
        <v>1195</v>
      </c>
      <c r="D260" s="2" t="s">
        <v>1263</v>
      </c>
      <c r="E260" s="2" t="s">
        <v>1264</v>
      </c>
      <c r="F260" s="25" t="s">
        <v>1269</v>
      </c>
      <c r="G260" s="29" t="s">
        <v>9</v>
      </c>
      <c r="H260" s="29" t="s">
        <v>9</v>
      </c>
      <c r="I260" s="29" t="s">
        <v>9</v>
      </c>
      <c r="J260" s="29" t="s">
        <v>9</v>
      </c>
      <c r="K260" s="29" t="s">
        <v>9</v>
      </c>
      <c r="L260" s="26" t="str">
        <f t="shared" si="72"/>
        <v>Espacial</v>
      </c>
      <c r="M260" s="26" t="str">
        <f t="shared" si="72"/>
        <v>Ambientes</v>
      </c>
      <c r="N260" s="26" t="str">
        <f t="shared" si="73"/>
        <v>A Interior</v>
      </c>
      <c r="O260" s="26" t="str">
        <f t="shared" si="73"/>
        <v>Ambiente Funcional</v>
      </c>
      <c r="P260" s="21" t="s">
        <v>1270</v>
      </c>
      <c r="Q260" s="21" t="s">
        <v>1271</v>
      </c>
      <c r="R260" s="77" t="s">
        <v>9</v>
      </c>
      <c r="S260" s="27" t="s">
        <v>1231</v>
      </c>
      <c r="T260" s="27" t="s">
        <v>1195</v>
      </c>
      <c r="U260" s="27" t="s">
        <v>1253</v>
      </c>
      <c r="V260" s="77" t="s">
        <v>90</v>
      </c>
      <c r="W260" s="1" t="str">
        <f t="shared" ref="W260:W323" si="76">CONCATENATE("Key.",LEFT(C260,3),".",A260)</f>
        <v>Key.Esp.260</v>
      </c>
      <c r="X260" s="49" t="s">
        <v>1267</v>
      </c>
      <c r="Y260" s="80" t="s">
        <v>1272</v>
      </c>
    </row>
    <row r="261" spans="1:25" ht="6.65" customHeight="1" x14ac:dyDescent="0.4">
      <c r="A261" s="23">
        <v>261</v>
      </c>
      <c r="B261" s="2" t="s">
        <v>44</v>
      </c>
      <c r="C261" s="2" t="s">
        <v>1195</v>
      </c>
      <c r="D261" s="2" t="s">
        <v>1263</v>
      </c>
      <c r="E261" s="2" t="s">
        <v>1264</v>
      </c>
      <c r="F261" s="25" t="s">
        <v>1273</v>
      </c>
      <c r="G261" s="29" t="s">
        <v>9</v>
      </c>
      <c r="H261" s="29" t="s">
        <v>9</v>
      </c>
      <c r="I261" s="29" t="s">
        <v>9</v>
      </c>
      <c r="J261" s="29" t="s">
        <v>9</v>
      </c>
      <c r="K261" s="29" t="s">
        <v>9</v>
      </c>
      <c r="L261" s="26" t="str">
        <f t="shared" si="72"/>
        <v>Espacial</v>
      </c>
      <c r="M261" s="26" t="str">
        <f t="shared" si="72"/>
        <v>Ambientes</v>
      </c>
      <c r="N261" s="26" t="str">
        <f t="shared" si="73"/>
        <v>A Interior</v>
      </c>
      <c r="O261" s="26" t="str">
        <f t="shared" si="73"/>
        <v>Ambiente Interno</v>
      </c>
      <c r="P261" s="21" t="s">
        <v>1274</v>
      </c>
      <c r="Q261" s="21" t="s">
        <v>1275</v>
      </c>
      <c r="R261" s="77" t="s">
        <v>9</v>
      </c>
      <c r="S261" s="27" t="s">
        <v>1231</v>
      </c>
      <c r="T261" s="27" t="s">
        <v>1195</v>
      </c>
      <c r="U261" s="27" t="s">
        <v>1253</v>
      </c>
      <c r="V261" s="77" t="s">
        <v>90</v>
      </c>
      <c r="W261" s="1" t="str">
        <f t="shared" si="76"/>
        <v>Key.Esp.261</v>
      </c>
      <c r="X261" s="49" t="s">
        <v>1267</v>
      </c>
      <c r="Y261" s="80" t="s">
        <v>1276</v>
      </c>
    </row>
    <row r="262" spans="1:25" ht="6.65" customHeight="1" x14ac:dyDescent="0.4">
      <c r="A262" s="23">
        <v>262</v>
      </c>
      <c r="B262" s="2" t="s">
        <v>44</v>
      </c>
      <c r="C262" s="2" t="s">
        <v>1195</v>
      </c>
      <c r="D262" s="2" t="s">
        <v>1263</v>
      </c>
      <c r="E262" s="2" t="s">
        <v>1264</v>
      </c>
      <c r="F262" s="25" t="s">
        <v>1277</v>
      </c>
      <c r="G262" s="29" t="s">
        <v>9</v>
      </c>
      <c r="H262" s="29" t="s">
        <v>9</v>
      </c>
      <c r="I262" s="29" t="s">
        <v>9</v>
      </c>
      <c r="J262" s="29" t="s">
        <v>9</v>
      </c>
      <c r="K262" s="29" t="s">
        <v>9</v>
      </c>
      <c r="L262" s="26" t="str">
        <f t="shared" si="72"/>
        <v>Espacial</v>
      </c>
      <c r="M262" s="26" t="str">
        <f t="shared" si="72"/>
        <v>Ambientes</v>
      </c>
      <c r="N262" s="26" t="str">
        <f t="shared" si="73"/>
        <v>A Interior</v>
      </c>
      <c r="O262" s="26" t="str">
        <f t="shared" si="73"/>
        <v>Utilizável</v>
      </c>
      <c r="P262" s="21" t="s">
        <v>1278</v>
      </c>
      <c r="Q262" s="21" t="s">
        <v>1279</v>
      </c>
      <c r="R262" s="77" t="s">
        <v>9</v>
      </c>
      <c r="S262" s="27" t="s">
        <v>1231</v>
      </c>
      <c r="T262" s="27" t="s">
        <v>1195</v>
      </c>
      <c r="U262" s="27" t="s">
        <v>1253</v>
      </c>
      <c r="V262" s="77" t="s">
        <v>90</v>
      </c>
      <c r="W262" s="1" t="str">
        <f t="shared" si="76"/>
        <v>Key.Esp.262</v>
      </c>
      <c r="X262" s="49" t="s">
        <v>1267</v>
      </c>
      <c r="Y262" s="80" t="s">
        <v>1280</v>
      </c>
    </row>
    <row r="263" spans="1:25" ht="6.65" customHeight="1" x14ac:dyDescent="0.4">
      <c r="A263" s="23">
        <v>263</v>
      </c>
      <c r="B263" s="2" t="s">
        <v>44</v>
      </c>
      <c r="C263" s="2" t="s">
        <v>1195</v>
      </c>
      <c r="D263" s="2" t="s">
        <v>1281</v>
      </c>
      <c r="E263" s="2" t="s">
        <v>1282</v>
      </c>
      <c r="F263" s="25" t="s">
        <v>1283</v>
      </c>
      <c r="G263" s="29" t="s">
        <v>9</v>
      </c>
      <c r="H263" s="29" t="s">
        <v>9</v>
      </c>
      <c r="I263" s="29" t="s">
        <v>9</v>
      </c>
      <c r="J263" s="29" t="s">
        <v>9</v>
      </c>
      <c r="K263" s="29" t="s">
        <v>9</v>
      </c>
      <c r="L263" s="26" t="str">
        <f t="shared" si="72"/>
        <v>Espacial</v>
      </c>
      <c r="M263" s="26" t="str">
        <f t="shared" si="72"/>
        <v>Zonas</v>
      </c>
      <c r="N263" s="26" t="str">
        <f t="shared" si="73"/>
        <v>Zona</v>
      </c>
      <c r="O263" s="26" t="str">
        <f t="shared" si="73"/>
        <v>Zona Espacial</v>
      </c>
      <c r="P263" s="21" t="s">
        <v>1284</v>
      </c>
      <c r="Q263" s="21" t="s">
        <v>1285</v>
      </c>
      <c r="R263" s="77" t="s">
        <v>9</v>
      </c>
      <c r="S263" s="27" t="s">
        <v>1231</v>
      </c>
      <c r="T263" s="27" t="s">
        <v>1195</v>
      </c>
      <c r="U263" s="27" t="s">
        <v>1253</v>
      </c>
      <c r="V263" s="77" t="s">
        <v>90</v>
      </c>
      <c r="W263" s="1" t="str">
        <f t="shared" si="76"/>
        <v>Key.Esp.263</v>
      </c>
      <c r="X263" s="49" t="s">
        <v>1286</v>
      </c>
      <c r="Y263" s="80" t="s">
        <v>1287</v>
      </c>
    </row>
    <row r="264" spans="1:25" ht="6.65" customHeight="1" x14ac:dyDescent="0.4">
      <c r="A264" s="23">
        <v>264</v>
      </c>
      <c r="B264" s="2" t="s">
        <v>44</v>
      </c>
      <c r="C264" s="2" t="s">
        <v>1195</v>
      </c>
      <c r="D264" s="2" t="s">
        <v>1281</v>
      </c>
      <c r="E264" s="2" t="s">
        <v>1282</v>
      </c>
      <c r="F264" s="25" t="s">
        <v>1288</v>
      </c>
      <c r="G264" s="29" t="s">
        <v>9</v>
      </c>
      <c r="H264" s="29" t="s">
        <v>9</v>
      </c>
      <c r="I264" s="29" t="s">
        <v>9</v>
      </c>
      <c r="J264" s="29" t="s">
        <v>9</v>
      </c>
      <c r="K264" s="29" t="s">
        <v>9</v>
      </c>
      <c r="L264" s="26" t="str">
        <f t="shared" si="72"/>
        <v>Espacial</v>
      </c>
      <c r="M264" s="26" t="str">
        <f t="shared" si="72"/>
        <v>Zonas</v>
      </c>
      <c r="N264" s="26" t="str">
        <f t="shared" si="73"/>
        <v>Zona</v>
      </c>
      <c r="O264" s="26" t="str">
        <f t="shared" si="73"/>
        <v>Zona de Construção</v>
      </c>
      <c r="P264" s="21" t="s">
        <v>1289</v>
      </c>
      <c r="Q264" s="21" t="s">
        <v>1290</v>
      </c>
      <c r="R264" s="77" t="s">
        <v>9</v>
      </c>
      <c r="S264" s="27" t="s">
        <v>1231</v>
      </c>
      <c r="T264" s="27" t="s">
        <v>1195</v>
      </c>
      <c r="U264" s="27" t="s">
        <v>1253</v>
      </c>
      <c r="V264" s="77" t="s">
        <v>90</v>
      </c>
      <c r="W264" s="1" t="str">
        <f t="shared" si="76"/>
        <v>Key.Esp.264</v>
      </c>
      <c r="X264" s="49" t="s">
        <v>1286</v>
      </c>
      <c r="Y264" s="80" t="s">
        <v>1291</v>
      </c>
    </row>
    <row r="265" spans="1:25" ht="6.65" customHeight="1" x14ac:dyDescent="0.4">
      <c r="A265" s="23">
        <v>265</v>
      </c>
      <c r="B265" s="2" t="s">
        <v>44</v>
      </c>
      <c r="C265" s="2" t="s">
        <v>1195</v>
      </c>
      <c r="D265" s="2" t="s">
        <v>1281</v>
      </c>
      <c r="E265" s="2" t="s">
        <v>1282</v>
      </c>
      <c r="F265" s="25" t="s">
        <v>1292</v>
      </c>
      <c r="G265" s="29" t="s">
        <v>9</v>
      </c>
      <c r="H265" s="29" t="s">
        <v>9</v>
      </c>
      <c r="I265" s="29" t="s">
        <v>9</v>
      </c>
      <c r="J265" s="29" t="s">
        <v>9</v>
      </c>
      <c r="K265" s="29" t="s">
        <v>9</v>
      </c>
      <c r="L265" s="26" t="str">
        <f t="shared" si="72"/>
        <v>Espacial</v>
      </c>
      <c r="M265" s="26" t="str">
        <f t="shared" si="72"/>
        <v>Zonas</v>
      </c>
      <c r="N265" s="26" t="str">
        <f t="shared" si="73"/>
        <v>Zona</v>
      </c>
      <c r="O265" s="26" t="str">
        <f t="shared" si="73"/>
        <v>Zona de Segurança Incêndio</v>
      </c>
      <c r="P265" s="21" t="s">
        <v>1293</v>
      </c>
      <c r="Q265" s="21" t="s">
        <v>1294</v>
      </c>
      <c r="R265" s="77" t="s">
        <v>9</v>
      </c>
      <c r="S265" s="27" t="s">
        <v>1231</v>
      </c>
      <c r="T265" s="27" t="s">
        <v>1195</v>
      </c>
      <c r="U265" s="27" t="s">
        <v>1253</v>
      </c>
      <c r="V265" s="77" t="s">
        <v>90</v>
      </c>
      <c r="W265" s="1" t="str">
        <f t="shared" si="76"/>
        <v>Key.Esp.265</v>
      </c>
      <c r="X265" s="49" t="s">
        <v>1286</v>
      </c>
      <c r="Y265" s="80" t="s">
        <v>1295</v>
      </c>
    </row>
    <row r="266" spans="1:25" ht="6.65" customHeight="1" x14ac:dyDescent="0.4">
      <c r="A266" s="23">
        <v>266</v>
      </c>
      <c r="B266" s="2" t="s">
        <v>44</v>
      </c>
      <c r="C266" s="2" t="s">
        <v>1195</v>
      </c>
      <c r="D266" s="2" t="s">
        <v>1281</v>
      </c>
      <c r="E266" s="2" t="s">
        <v>1282</v>
      </c>
      <c r="F266" s="25" t="s">
        <v>1296</v>
      </c>
      <c r="G266" s="29" t="s">
        <v>9</v>
      </c>
      <c r="H266" s="29" t="s">
        <v>9</v>
      </c>
      <c r="I266" s="29" t="s">
        <v>9</v>
      </c>
      <c r="J266" s="29" t="s">
        <v>9</v>
      </c>
      <c r="K266" s="29" t="s">
        <v>9</v>
      </c>
      <c r="L266" s="26" t="str">
        <f t="shared" si="72"/>
        <v>Espacial</v>
      </c>
      <c r="M266" s="26" t="str">
        <f t="shared" si="72"/>
        <v>Zonas</v>
      </c>
      <c r="N266" s="26" t="str">
        <f t="shared" si="73"/>
        <v>Zona</v>
      </c>
      <c r="O266" s="26" t="str">
        <f t="shared" si="73"/>
        <v>Zona de Interferência</v>
      </c>
      <c r="P266" s="21" t="s">
        <v>1297</v>
      </c>
      <c r="Q266" s="21" t="s">
        <v>1298</v>
      </c>
      <c r="R266" s="77" t="s">
        <v>9</v>
      </c>
      <c r="S266" s="27" t="s">
        <v>1231</v>
      </c>
      <c r="T266" s="27" t="s">
        <v>1195</v>
      </c>
      <c r="U266" s="27" t="s">
        <v>1253</v>
      </c>
      <c r="V266" s="77" t="s">
        <v>90</v>
      </c>
      <c r="W266" s="1" t="str">
        <f t="shared" si="76"/>
        <v>Key.Esp.266</v>
      </c>
      <c r="X266" s="49" t="s">
        <v>1286</v>
      </c>
      <c r="Y266" s="80" t="s">
        <v>1299</v>
      </c>
    </row>
    <row r="267" spans="1:25" ht="6.65" customHeight="1" x14ac:dyDescent="0.4">
      <c r="A267" s="23">
        <v>267</v>
      </c>
      <c r="B267" s="2" t="s">
        <v>44</v>
      </c>
      <c r="C267" s="2" t="s">
        <v>1195</v>
      </c>
      <c r="D267" s="2" t="s">
        <v>1281</v>
      </c>
      <c r="E267" s="2" t="s">
        <v>1282</v>
      </c>
      <c r="F267" s="25" t="s">
        <v>1300</v>
      </c>
      <c r="G267" s="29" t="s">
        <v>9</v>
      </c>
      <c r="H267" s="29" t="s">
        <v>9</v>
      </c>
      <c r="I267" s="29" t="s">
        <v>9</v>
      </c>
      <c r="J267" s="29" t="s">
        <v>9</v>
      </c>
      <c r="K267" s="29" t="s">
        <v>9</v>
      </c>
      <c r="L267" s="26" t="str">
        <f t="shared" si="72"/>
        <v>Espacial</v>
      </c>
      <c r="M267" s="26" t="str">
        <f t="shared" si="72"/>
        <v>Zonas</v>
      </c>
      <c r="N267" s="26" t="str">
        <f t="shared" si="73"/>
        <v>Zona</v>
      </c>
      <c r="O267" s="26" t="str">
        <f t="shared" si="73"/>
        <v>Zona de Iluminação</v>
      </c>
      <c r="P267" s="21" t="s">
        <v>1301</v>
      </c>
      <c r="Q267" s="21" t="s">
        <v>1302</v>
      </c>
      <c r="R267" s="77" t="s">
        <v>9</v>
      </c>
      <c r="S267" s="27" t="s">
        <v>1231</v>
      </c>
      <c r="T267" s="27" t="s">
        <v>1195</v>
      </c>
      <c r="U267" s="27" t="s">
        <v>1253</v>
      </c>
      <c r="V267" s="77" t="s">
        <v>90</v>
      </c>
      <c r="W267" s="1" t="str">
        <f t="shared" si="76"/>
        <v>Key.Esp.267</v>
      </c>
      <c r="X267" s="49" t="s">
        <v>1286</v>
      </c>
      <c r="Y267" s="80" t="s">
        <v>1303</v>
      </c>
    </row>
    <row r="268" spans="1:25" ht="6.65" customHeight="1" x14ac:dyDescent="0.4">
      <c r="A268" s="23">
        <v>268</v>
      </c>
      <c r="B268" s="2" t="s">
        <v>44</v>
      </c>
      <c r="C268" s="2" t="s">
        <v>1195</v>
      </c>
      <c r="D268" s="2" t="s">
        <v>1281</v>
      </c>
      <c r="E268" s="2" t="s">
        <v>1282</v>
      </c>
      <c r="F268" s="25" t="s">
        <v>1304</v>
      </c>
      <c r="G268" s="29" t="s">
        <v>9</v>
      </c>
      <c r="H268" s="29" t="s">
        <v>9</v>
      </c>
      <c r="I268" s="29" t="s">
        <v>9</v>
      </c>
      <c r="J268" s="29" t="s">
        <v>9</v>
      </c>
      <c r="K268" s="29" t="s">
        <v>9</v>
      </c>
      <c r="L268" s="26" t="str">
        <f t="shared" si="72"/>
        <v>Espacial</v>
      </c>
      <c r="M268" s="26" t="str">
        <f t="shared" si="72"/>
        <v>Zonas</v>
      </c>
      <c r="N268" s="26" t="str">
        <f t="shared" si="73"/>
        <v>Zona</v>
      </c>
      <c r="O268" s="26" t="str">
        <f t="shared" si="73"/>
        <v>Zona de Ocupação</v>
      </c>
      <c r="P268" s="21" t="s">
        <v>1305</v>
      </c>
      <c r="Q268" s="21" t="s">
        <v>1306</v>
      </c>
      <c r="R268" s="77" t="s">
        <v>9</v>
      </c>
      <c r="S268" s="27" t="s">
        <v>1231</v>
      </c>
      <c r="T268" s="27" t="s">
        <v>1195</v>
      </c>
      <c r="U268" s="27" t="s">
        <v>1253</v>
      </c>
      <c r="V268" s="77" t="s">
        <v>90</v>
      </c>
      <c r="W268" s="1" t="str">
        <f t="shared" si="76"/>
        <v>Key.Esp.268</v>
      </c>
      <c r="X268" s="49" t="s">
        <v>1286</v>
      </c>
      <c r="Y268" s="80" t="s">
        <v>1307</v>
      </c>
    </row>
    <row r="269" spans="1:25" ht="6.65" customHeight="1" x14ac:dyDescent="0.4">
      <c r="A269" s="23">
        <v>269</v>
      </c>
      <c r="B269" s="2" t="s">
        <v>44</v>
      </c>
      <c r="C269" s="2" t="s">
        <v>1195</v>
      </c>
      <c r="D269" s="2" t="s">
        <v>1281</v>
      </c>
      <c r="E269" s="2" t="s">
        <v>1282</v>
      </c>
      <c r="F269" s="25" t="s">
        <v>1308</v>
      </c>
      <c r="G269" s="29" t="s">
        <v>9</v>
      </c>
      <c r="H269" s="29" t="s">
        <v>9</v>
      </c>
      <c r="I269" s="29" t="s">
        <v>9</v>
      </c>
      <c r="J269" s="29" t="s">
        <v>9</v>
      </c>
      <c r="K269" s="29" t="s">
        <v>9</v>
      </c>
      <c r="L269" s="26" t="str">
        <f t="shared" si="72"/>
        <v>Espacial</v>
      </c>
      <c r="M269" s="26" t="str">
        <f t="shared" si="72"/>
        <v>Zonas</v>
      </c>
      <c r="N269" s="26" t="str">
        <f t="shared" si="73"/>
        <v>Zona</v>
      </c>
      <c r="O269" s="26" t="str">
        <f t="shared" si="73"/>
        <v>Zona de Reserva</v>
      </c>
      <c r="P269" s="21" t="s">
        <v>1309</v>
      </c>
      <c r="Q269" s="21" t="s">
        <v>1310</v>
      </c>
      <c r="R269" s="77" t="s">
        <v>9</v>
      </c>
      <c r="S269" s="27" t="s">
        <v>1231</v>
      </c>
      <c r="T269" s="27" t="s">
        <v>1195</v>
      </c>
      <c r="U269" s="27" t="s">
        <v>1253</v>
      </c>
      <c r="V269" s="77" t="s">
        <v>90</v>
      </c>
      <c r="W269" s="1" t="str">
        <f t="shared" si="76"/>
        <v>Key.Esp.269</v>
      </c>
      <c r="X269" s="49" t="s">
        <v>1286</v>
      </c>
      <c r="Y269" s="80" t="s">
        <v>1311</v>
      </c>
    </row>
    <row r="270" spans="1:25" ht="6.65" customHeight="1" x14ac:dyDescent="0.4">
      <c r="A270" s="23">
        <v>270</v>
      </c>
      <c r="B270" s="2" t="s">
        <v>44</v>
      </c>
      <c r="C270" s="2" t="s">
        <v>1195</v>
      </c>
      <c r="D270" s="2" t="s">
        <v>1281</v>
      </c>
      <c r="E270" s="2" t="s">
        <v>1282</v>
      </c>
      <c r="F270" s="25" t="s">
        <v>1312</v>
      </c>
      <c r="G270" s="29" t="s">
        <v>9</v>
      </c>
      <c r="H270" s="29" t="s">
        <v>9</v>
      </c>
      <c r="I270" s="29" t="s">
        <v>9</v>
      </c>
      <c r="J270" s="29" t="s">
        <v>9</v>
      </c>
      <c r="K270" s="29" t="s">
        <v>9</v>
      </c>
      <c r="L270" s="26" t="str">
        <f t="shared" si="72"/>
        <v>Espacial</v>
      </c>
      <c r="M270" s="26" t="str">
        <f t="shared" si="72"/>
        <v>Zonas</v>
      </c>
      <c r="N270" s="26" t="str">
        <f t="shared" si="73"/>
        <v>Zona</v>
      </c>
      <c r="O270" s="26" t="str">
        <f t="shared" si="73"/>
        <v>Zona de Segurança</v>
      </c>
      <c r="P270" s="21" t="s">
        <v>1313</v>
      </c>
      <c r="Q270" s="21" t="s">
        <v>1314</v>
      </c>
      <c r="R270" s="77" t="s">
        <v>9</v>
      </c>
      <c r="S270" s="27" t="s">
        <v>1231</v>
      </c>
      <c r="T270" s="27" t="s">
        <v>1195</v>
      </c>
      <c r="U270" s="27" t="s">
        <v>1253</v>
      </c>
      <c r="V270" s="77" t="s">
        <v>90</v>
      </c>
      <c r="W270" s="1" t="str">
        <f t="shared" si="76"/>
        <v>Key.Esp.270</v>
      </c>
      <c r="X270" s="49" t="s">
        <v>1286</v>
      </c>
      <c r="Y270" s="80" t="s">
        <v>1315</v>
      </c>
    </row>
    <row r="271" spans="1:25" ht="6.65" customHeight="1" x14ac:dyDescent="0.4">
      <c r="A271" s="23">
        <v>271</v>
      </c>
      <c r="B271" s="2" t="s">
        <v>44</v>
      </c>
      <c r="C271" s="2" t="s">
        <v>1195</v>
      </c>
      <c r="D271" s="2" t="s">
        <v>1281</v>
      </c>
      <c r="E271" s="2" t="s">
        <v>1282</v>
      </c>
      <c r="F271" s="25" t="s">
        <v>1316</v>
      </c>
      <c r="G271" s="29" t="s">
        <v>9</v>
      </c>
      <c r="H271" s="29" t="s">
        <v>9</v>
      </c>
      <c r="I271" s="29" t="s">
        <v>9</v>
      </c>
      <c r="J271" s="29" t="s">
        <v>9</v>
      </c>
      <c r="K271" s="29" t="s">
        <v>9</v>
      </c>
      <c r="L271" s="26" t="str">
        <f t="shared" si="72"/>
        <v>Espacial</v>
      </c>
      <c r="M271" s="26" t="str">
        <f t="shared" si="72"/>
        <v>Zonas</v>
      </c>
      <c r="N271" s="26" t="str">
        <f t="shared" si="73"/>
        <v>Zona</v>
      </c>
      <c r="O271" s="26" t="str">
        <f t="shared" si="73"/>
        <v>Zona de Térmica</v>
      </c>
      <c r="P271" s="21" t="s">
        <v>1317</v>
      </c>
      <c r="Q271" s="21" t="s">
        <v>1318</v>
      </c>
      <c r="R271" s="77" t="s">
        <v>9</v>
      </c>
      <c r="S271" s="27" t="s">
        <v>1231</v>
      </c>
      <c r="T271" s="27" t="s">
        <v>1195</v>
      </c>
      <c r="U271" s="27" t="s">
        <v>1253</v>
      </c>
      <c r="V271" s="77" t="s">
        <v>90</v>
      </c>
      <c r="W271" s="1" t="str">
        <f t="shared" si="76"/>
        <v>Key.Esp.271</v>
      </c>
      <c r="X271" s="49" t="s">
        <v>1286</v>
      </c>
      <c r="Y271" s="80" t="s">
        <v>1319</v>
      </c>
    </row>
    <row r="272" spans="1:25" ht="6.65" customHeight="1" x14ac:dyDescent="0.4">
      <c r="A272" s="23">
        <v>272</v>
      </c>
      <c r="B272" s="2" t="s">
        <v>44</v>
      </c>
      <c r="C272" s="2" t="s">
        <v>1195</v>
      </c>
      <c r="D272" s="2" t="s">
        <v>1281</v>
      </c>
      <c r="E272" s="2" t="s">
        <v>1282</v>
      </c>
      <c r="F272" s="25" t="s">
        <v>1320</v>
      </c>
      <c r="G272" s="29" t="s">
        <v>9</v>
      </c>
      <c r="H272" s="29" t="s">
        <v>9</v>
      </c>
      <c r="I272" s="29" t="s">
        <v>9</v>
      </c>
      <c r="J272" s="29" t="s">
        <v>9</v>
      </c>
      <c r="K272" s="29" t="s">
        <v>9</v>
      </c>
      <c r="L272" s="26" t="str">
        <f t="shared" si="72"/>
        <v>Espacial</v>
      </c>
      <c r="M272" s="26" t="str">
        <f t="shared" si="72"/>
        <v>Zonas</v>
      </c>
      <c r="N272" s="26" t="str">
        <f t="shared" si="73"/>
        <v>Zona</v>
      </c>
      <c r="O272" s="26" t="str">
        <f t="shared" si="73"/>
        <v>Zona de Transporte</v>
      </c>
      <c r="P272" s="21" t="s">
        <v>1321</v>
      </c>
      <c r="Q272" s="21" t="s">
        <v>1322</v>
      </c>
      <c r="R272" s="77" t="s">
        <v>9</v>
      </c>
      <c r="S272" s="27" t="s">
        <v>1231</v>
      </c>
      <c r="T272" s="27" t="s">
        <v>1195</v>
      </c>
      <c r="U272" s="27" t="s">
        <v>1253</v>
      </c>
      <c r="V272" s="77" t="s">
        <v>90</v>
      </c>
      <c r="W272" s="1" t="str">
        <f t="shared" si="76"/>
        <v>Key.Esp.272</v>
      </c>
      <c r="X272" s="49" t="s">
        <v>1286</v>
      </c>
      <c r="Y272" s="80" t="s">
        <v>1323</v>
      </c>
    </row>
    <row r="273" spans="1:25" ht="6.65" customHeight="1" x14ac:dyDescent="0.4">
      <c r="A273" s="23">
        <v>273</v>
      </c>
      <c r="B273" s="2" t="s">
        <v>44</v>
      </c>
      <c r="C273" s="2" t="s">
        <v>1195</v>
      </c>
      <c r="D273" s="2" t="s">
        <v>1281</v>
      </c>
      <c r="E273" s="2" t="s">
        <v>1282</v>
      </c>
      <c r="F273" s="25" t="s">
        <v>1324</v>
      </c>
      <c r="G273" s="29" t="s">
        <v>9</v>
      </c>
      <c r="H273" s="29" t="s">
        <v>9</v>
      </c>
      <c r="I273" s="29" t="s">
        <v>9</v>
      </c>
      <c r="J273" s="29" t="s">
        <v>9</v>
      </c>
      <c r="K273" s="29" t="s">
        <v>9</v>
      </c>
      <c r="L273" s="26" t="str">
        <f t="shared" si="72"/>
        <v>Espacial</v>
      </c>
      <c r="M273" s="26" t="str">
        <f t="shared" si="72"/>
        <v>Zonas</v>
      </c>
      <c r="N273" s="26" t="str">
        <f t="shared" si="73"/>
        <v>Zona</v>
      </c>
      <c r="O273" s="26" t="str">
        <f t="shared" si="73"/>
        <v>Zona de Ventilação</v>
      </c>
      <c r="P273" s="21" t="s">
        <v>1325</v>
      </c>
      <c r="Q273" s="21" t="s">
        <v>1326</v>
      </c>
      <c r="R273" s="77" t="s">
        <v>9</v>
      </c>
      <c r="S273" s="27" t="s">
        <v>1231</v>
      </c>
      <c r="T273" s="27" t="s">
        <v>1195</v>
      </c>
      <c r="U273" s="27" t="s">
        <v>1253</v>
      </c>
      <c r="V273" s="77" t="s">
        <v>90</v>
      </c>
      <c r="W273" s="1" t="str">
        <f t="shared" si="76"/>
        <v>Key.Esp.273</v>
      </c>
      <c r="X273" s="49" t="s">
        <v>1286</v>
      </c>
      <c r="Y273" s="80" t="s">
        <v>1327</v>
      </c>
    </row>
    <row r="274" spans="1:25" ht="6.65" customHeight="1" x14ac:dyDescent="0.4">
      <c r="A274" s="23">
        <v>274</v>
      </c>
      <c r="B274" s="2" t="s">
        <v>44</v>
      </c>
      <c r="C274" s="2" t="s">
        <v>1358</v>
      </c>
      <c r="D274" s="2" t="s">
        <v>1359</v>
      </c>
      <c r="E274" s="2" t="s">
        <v>1360</v>
      </c>
      <c r="F274" s="25" t="s">
        <v>1361</v>
      </c>
      <c r="G274" s="29" t="s">
        <v>9</v>
      </c>
      <c r="H274" s="29" t="s">
        <v>9</v>
      </c>
      <c r="I274" s="29" t="s">
        <v>9</v>
      </c>
      <c r="J274" s="29" t="s">
        <v>9</v>
      </c>
      <c r="K274" s="29" t="s">
        <v>9</v>
      </c>
      <c r="L274" s="26" t="str">
        <f t="shared" ref="L274:L305" si="77">CONCATENATE("", C274)</f>
        <v>Mobiliário</v>
      </c>
      <c r="M274" s="26" t="str">
        <f t="shared" ref="M274:M305" si="78">CONCATENATE("", D274)</f>
        <v>Doméstico</v>
      </c>
      <c r="N274" s="26" t="str">
        <f t="shared" ref="N274:N305" si="79">(SUBSTITUTE(SUBSTITUTE(CONCATENATE("",E274),"."," ")," De "," de "))</f>
        <v>Mobília</v>
      </c>
      <c r="O274" s="26" t="str">
        <f t="shared" ref="O274:O305" si="80">(SUBSTITUTE(SUBSTITUTE(CONCATENATE("",F274),"."," ")," De "," de "))</f>
        <v>Móvel</v>
      </c>
      <c r="P274" s="21" t="s">
        <v>1330</v>
      </c>
      <c r="Q274" s="21" t="s">
        <v>1331</v>
      </c>
      <c r="R274" s="77" t="s">
        <v>9</v>
      </c>
      <c r="S274" s="27" t="str">
        <f t="shared" ref="S274:S305" si="81">SUBSTITUTE(C274, "_", " ")</f>
        <v>Mobiliário</v>
      </c>
      <c r="T274" s="27" t="str">
        <f t="shared" ref="T274:T305" si="82">SUBSTITUTE(D274, "_", " ")</f>
        <v>Doméstico</v>
      </c>
      <c r="U274" s="27" t="str">
        <f t="shared" ref="U274:U305" si="83">SUBSTITUTE(E274, "_", " ")</f>
        <v>Mobília</v>
      </c>
      <c r="V274" s="77" t="s">
        <v>90</v>
      </c>
      <c r="W274" s="1" t="str">
        <f t="shared" si="76"/>
        <v>Key.Mob.274</v>
      </c>
      <c r="X274" s="49" t="s">
        <v>1356</v>
      </c>
      <c r="Y274" s="80" t="s">
        <v>1329</v>
      </c>
    </row>
    <row r="275" spans="1:25" ht="6.65" customHeight="1" x14ac:dyDescent="0.4">
      <c r="A275" s="23">
        <v>275</v>
      </c>
      <c r="B275" s="2" t="s">
        <v>44</v>
      </c>
      <c r="C275" s="2" t="s">
        <v>1358</v>
      </c>
      <c r="D275" s="2" t="s">
        <v>1359</v>
      </c>
      <c r="E275" s="2" t="s">
        <v>1360</v>
      </c>
      <c r="F275" s="25" t="s">
        <v>1369</v>
      </c>
      <c r="G275" s="29" t="s">
        <v>9</v>
      </c>
      <c r="H275" s="29" t="s">
        <v>9</v>
      </c>
      <c r="I275" s="29" t="s">
        <v>9</v>
      </c>
      <c r="J275" s="29" t="s">
        <v>9</v>
      </c>
      <c r="K275" s="29" t="s">
        <v>9</v>
      </c>
      <c r="L275" s="26" t="str">
        <f t="shared" si="77"/>
        <v>Mobiliário</v>
      </c>
      <c r="M275" s="26" t="str">
        <f t="shared" si="78"/>
        <v>Doméstico</v>
      </c>
      <c r="N275" s="26" t="str">
        <f t="shared" si="79"/>
        <v>Mobília</v>
      </c>
      <c r="O275" s="26" t="str">
        <f t="shared" si="80"/>
        <v>Móvel Sistema</v>
      </c>
      <c r="P275" s="21" t="s">
        <v>1330</v>
      </c>
      <c r="Q275" s="21" t="s">
        <v>1331</v>
      </c>
      <c r="R275" s="77" t="s">
        <v>9</v>
      </c>
      <c r="S275" s="27" t="str">
        <f t="shared" si="81"/>
        <v>Mobiliário</v>
      </c>
      <c r="T275" s="27" t="str">
        <f t="shared" si="82"/>
        <v>Doméstico</v>
      </c>
      <c r="U275" s="27" t="str">
        <f t="shared" si="83"/>
        <v>Mobília</v>
      </c>
      <c r="V275" s="77" t="s">
        <v>90</v>
      </c>
      <c r="W275" s="1" t="str">
        <f t="shared" si="76"/>
        <v>Key.Mob.275</v>
      </c>
      <c r="X275" s="49" t="s">
        <v>1357</v>
      </c>
      <c r="Y275" s="80" t="s">
        <v>1329</v>
      </c>
    </row>
    <row r="276" spans="1:25" ht="6.65" customHeight="1" x14ac:dyDescent="0.4">
      <c r="A276" s="23">
        <v>276</v>
      </c>
      <c r="B276" s="2" t="s">
        <v>44</v>
      </c>
      <c r="C276" s="2" t="s">
        <v>1358</v>
      </c>
      <c r="D276" s="2" t="s">
        <v>1359</v>
      </c>
      <c r="E276" s="2" t="s">
        <v>1360</v>
      </c>
      <c r="F276" s="25" t="s">
        <v>1362</v>
      </c>
      <c r="G276" s="29" t="s">
        <v>9</v>
      </c>
      <c r="H276" s="29" t="s">
        <v>9</v>
      </c>
      <c r="I276" s="29" t="s">
        <v>9</v>
      </c>
      <c r="J276" s="29" t="s">
        <v>9</v>
      </c>
      <c r="K276" s="29" t="s">
        <v>9</v>
      </c>
      <c r="L276" s="26" t="str">
        <f t="shared" si="77"/>
        <v>Mobiliário</v>
      </c>
      <c r="M276" s="26" t="str">
        <f t="shared" si="78"/>
        <v>Doméstico</v>
      </c>
      <c r="N276" s="26" t="str">
        <f t="shared" si="79"/>
        <v>Mobília</v>
      </c>
      <c r="O276" s="26" t="str">
        <f t="shared" si="80"/>
        <v>Cama</v>
      </c>
      <c r="P276" s="21" t="s">
        <v>1333</v>
      </c>
      <c r="Q276" s="21" t="s">
        <v>1334</v>
      </c>
      <c r="R276" s="77" t="s">
        <v>9</v>
      </c>
      <c r="S276" s="27" t="str">
        <f t="shared" si="81"/>
        <v>Mobiliário</v>
      </c>
      <c r="T276" s="27" t="str">
        <f t="shared" si="82"/>
        <v>Doméstico</v>
      </c>
      <c r="U276" s="27" t="str">
        <f t="shared" si="83"/>
        <v>Mobília</v>
      </c>
      <c r="V276" s="77" t="s">
        <v>90</v>
      </c>
      <c r="W276" s="1" t="str">
        <f t="shared" si="76"/>
        <v>Key.Mob.276</v>
      </c>
      <c r="X276" s="49" t="s">
        <v>1356</v>
      </c>
      <c r="Y276" s="80" t="s">
        <v>1332</v>
      </c>
    </row>
    <row r="277" spans="1:25" ht="6.65" customHeight="1" x14ac:dyDescent="0.4">
      <c r="A277" s="23">
        <v>277</v>
      </c>
      <c r="B277" s="2" t="s">
        <v>44</v>
      </c>
      <c r="C277" s="2" t="s">
        <v>1358</v>
      </c>
      <c r="D277" s="2" t="s">
        <v>1359</v>
      </c>
      <c r="E277" s="2" t="s">
        <v>1360</v>
      </c>
      <c r="F277" s="25" t="s">
        <v>1363</v>
      </c>
      <c r="G277" s="29" t="s">
        <v>9</v>
      </c>
      <c r="H277" s="29" t="s">
        <v>9</v>
      </c>
      <c r="I277" s="29" t="s">
        <v>9</v>
      </c>
      <c r="J277" s="29" t="s">
        <v>9</v>
      </c>
      <c r="K277" s="29" t="s">
        <v>9</v>
      </c>
      <c r="L277" s="26" t="str">
        <f t="shared" si="77"/>
        <v>Mobiliário</v>
      </c>
      <c r="M277" s="26" t="str">
        <f t="shared" si="78"/>
        <v>Doméstico</v>
      </c>
      <c r="N277" s="26" t="str">
        <f t="shared" si="79"/>
        <v>Mobília</v>
      </c>
      <c r="O277" s="26" t="str">
        <f t="shared" si="80"/>
        <v>Cadeira</v>
      </c>
      <c r="P277" s="21" t="s">
        <v>1336</v>
      </c>
      <c r="Q277" s="21" t="s">
        <v>1337</v>
      </c>
      <c r="R277" s="77" t="s">
        <v>9</v>
      </c>
      <c r="S277" s="27" t="str">
        <f t="shared" si="81"/>
        <v>Mobiliário</v>
      </c>
      <c r="T277" s="27" t="str">
        <f t="shared" si="82"/>
        <v>Doméstico</v>
      </c>
      <c r="U277" s="27" t="str">
        <f t="shared" si="83"/>
        <v>Mobília</v>
      </c>
      <c r="V277" s="77" t="s">
        <v>90</v>
      </c>
      <c r="W277" s="1" t="str">
        <f t="shared" si="76"/>
        <v>Key.Mob.277</v>
      </c>
      <c r="X277" s="49" t="s">
        <v>1356</v>
      </c>
      <c r="Y277" s="80" t="s">
        <v>1335</v>
      </c>
    </row>
    <row r="278" spans="1:25" ht="6.65" customHeight="1" x14ac:dyDescent="0.4">
      <c r="A278" s="23">
        <v>278</v>
      </c>
      <c r="B278" s="2" t="s">
        <v>44</v>
      </c>
      <c r="C278" s="2" t="s">
        <v>1358</v>
      </c>
      <c r="D278" s="2" t="s">
        <v>1359</v>
      </c>
      <c r="E278" s="2" t="s">
        <v>1360</v>
      </c>
      <c r="F278" s="25" t="s">
        <v>1364</v>
      </c>
      <c r="G278" s="29" t="s">
        <v>9</v>
      </c>
      <c r="H278" s="29" t="s">
        <v>9</v>
      </c>
      <c r="I278" s="29" t="s">
        <v>9</v>
      </c>
      <c r="J278" s="29" t="s">
        <v>9</v>
      </c>
      <c r="K278" s="29" t="s">
        <v>9</v>
      </c>
      <c r="L278" s="26" t="str">
        <f t="shared" si="77"/>
        <v>Mobiliário</v>
      </c>
      <c r="M278" s="26" t="str">
        <f t="shared" si="78"/>
        <v>Doméstico</v>
      </c>
      <c r="N278" s="26" t="str">
        <f t="shared" si="79"/>
        <v>Mobília</v>
      </c>
      <c r="O278" s="26" t="str">
        <f t="shared" si="80"/>
        <v>Escribania</v>
      </c>
      <c r="P278" s="21" t="s">
        <v>1339</v>
      </c>
      <c r="Q278" s="21" t="s">
        <v>1340</v>
      </c>
      <c r="R278" s="77" t="s">
        <v>9</v>
      </c>
      <c r="S278" s="27" t="str">
        <f t="shared" si="81"/>
        <v>Mobiliário</v>
      </c>
      <c r="T278" s="27" t="str">
        <f t="shared" si="82"/>
        <v>Doméstico</v>
      </c>
      <c r="U278" s="27" t="str">
        <f t="shared" si="83"/>
        <v>Mobília</v>
      </c>
      <c r="V278" s="77" t="s">
        <v>90</v>
      </c>
      <c r="W278" s="1" t="str">
        <f t="shared" si="76"/>
        <v>Key.Mob.278</v>
      </c>
      <c r="X278" s="49" t="s">
        <v>1356</v>
      </c>
      <c r="Y278" s="80" t="s">
        <v>1338</v>
      </c>
    </row>
    <row r="279" spans="1:25" ht="6.65" customHeight="1" x14ac:dyDescent="0.4">
      <c r="A279" s="23">
        <v>279</v>
      </c>
      <c r="B279" s="2" t="s">
        <v>44</v>
      </c>
      <c r="C279" s="2" t="s">
        <v>1358</v>
      </c>
      <c r="D279" s="2" t="s">
        <v>1359</v>
      </c>
      <c r="E279" s="2" t="s">
        <v>1360</v>
      </c>
      <c r="F279" s="25" t="s">
        <v>1366</v>
      </c>
      <c r="G279" s="29" t="s">
        <v>9</v>
      </c>
      <c r="H279" s="29" t="s">
        <v>9</v>
      </c>
      <c r="I279" s="29" t="s">
        <v>9</v>
      </c>
      <c r="J279" s="29" t="s">
        <v>9</v>
      </c>
      <c r="K279" s="29" t="s">
        <v>9</v>
      </c>
      <c r="L279" s="26" t="str">
        <f t="shared" si="77"/>
        <v>Mobiliário</v>
      </c>
      <c r="M279" s="26" t="str">
        <f t="shared" si="78"/>
        <v>Doméstico</v>
      </c>
      <c r="N279" s="26" t="str">
        <f t="shared" si="79"/>
        <v>Mobília</v>
      </c>
      <c r="O279" s="26" t="str">
        <f t="shared" si="80"/>
        <v>Sofá</v>
      </c>
      <c r="P279" s="21" t="s">
        <v>1348</v>
      </c>
      <c r="Q279" s="21" t="s">
        <v>1349</v>
      </c>
      <c r="R279" s="77" t="s">
        <v>9</v>
      </c>
      <c r="S279" s="27" t="str">
        <f t="shared" si="81"/>
        <v>Mobiliário</v>
      </c>
      <c r="T279" s="27" t="str">
        <f t="shared" si="82"/>
        <v>Doméstico</v>
      </c>
      <c r="U279" s="27" t="str">
        <f t="shared" si="83"/>
        <v>Mobília</v>
      </c>
      <c r="V279" s="77" t="s">
        <v>90</v>
      </c>
      <c r="W279" s="1" t="str">
        <f t="shared" si="76"/>
        <v>Key.Mob.279</v>
      </c>
      <c r="X279" s="49" t="s">
        <v>1356</v>
      </c>
      <c r="Y279" s="80" t="s">
        <v>1347</v>
      </c>
    </row>
    <row r="280" spans="1:25" ht="6.65" customHeight="1" x14ac:dyDescent="0.4">
      <c r="A280" s="23">
        <v>280</v>
      </c>
      <c r="B280" s="2" t="s">
        <v>44</v>
      </c>
      <c r="C280" s="2" t="s">
        <v>1358</v>
      </c>
      <c r="D280" s="2" t="s">
        <v>1359</v>
      </c>
      <c r="E280" s="2" t="s">
        <v>1360</v>
      </c>
      <c r="F280" s="25" t="s">
        <v>1367</v>
      </c>
      <c r="G280" s="29" t="s">
        <v>9</v>
      </c>
      <c r="H280" s="29" t="s">
        <v>9</v>
      </c>
      <c r="I280" s="29" t="s">
        <v>9</v>
      </c>
      <c r="J280" s="29" t="s">
        <v>9</v>
      </c>
      <c r="K280" s="29" t="s">
        <v>9</v>
      </c>
      <c r="L280" s="26" t="str">
        <f t="shared" si="77"/>
        <v>Mobiliário</v>
      </c>
      <c r="M280" s="26" t="str">
        <f t="shared" si="78"/>
        <v>Doméstico</v>
      </c>
      <c r="N280" s="26" t="str">
        <f t="shared" si="79"/>
        <v>Mobília</v>
      </c>
      <c r="O280" s="26" t="str">
        <f t="shared" si="80"/>
        <v>Mesa</v>
      </c>
      <c r="P280" s="21" t="s">
        <v>1351</v>
      </c>
      <c r="Q280" s="21" t="s">
        <v>1352</v>
      </c>
      <c r="R280" s="77" t="s">
        <v>9</v>
      </c>
      <c r="S280" s="27" t="str">
        <f t="shared" si="81"/>
        <v>Mobiliário</v>
      </c>
      <c r="T280" s="27" t="str">
        <f t="shared" si="82"/>
        <v>Doméstico</v>
      </c>
      <c r="U280" s="27" t="str">
        <f t="shared" si="83"/>
        <v>Mobília</v>
      </c>
      <c r="V280" s="77" t="s">
        <v>90</v>
      </c>
      <c r="W280" s="1" t="str">
        <f t="shared" si="76"/>
        <v>Key.Mob.280</v>
      </c>
      <c r="X280" s="49" t="s">
        <v>1356</v>
      </c>
      <c r="Y280" s="80" t="s">
        <v>1350</v>
      </c>
    </row>
    <row r="281" spans="1:25" ht="6.65" customHeight="1" x14ac:dyDescent="0.4">
      <c r="A281" s="23">
        <v>281</v>
      </c>
      <c r="B281" s="2" t="s">
        <v>44</v>
      </c>
      <c r="C281" s="2" t="s">
        <v>1358</v>
      </c>
      <c r="D281" s="2" t="s">
        <v>1359</v>
      </c>
      <c r="E281" s="2" t="s">
        <v>1360</v>
      </c>
      <c r="F281" s="25" t="s">
        <v>1459</v>
      </c>
      <c r="G281" s="29" t="s">
        <v>9</v>
      </c>
      <c r="H281" s="29" t="s">
        <v>9</v>
      </c>
      <c r="I281" s="29" t="s">
        <v>9</v>
      </c>
      <c r="J281" s="29" t="s">
        <v>9</v>
      </c>
      <c r="K281" s="29" t="s">
        <v>9</v>
      </c>
      <c r="L281" s="26" t="str">
        <f t="shared" si="77"/>
        <v>Mobiliário</v>
      </c>
      <c r="M281" s="26" t="str">
        <f t="shared" si="78"/>
        <v>Doméstico</v>
      </c>
      <c r="N281" s="26" t="str">
        <f t="shared" si="79"/>
        <v>Mobília</v>
      </c>
      <c r="O281" s="26" t="str">
        <f t="shared" si="80"/>
        <v>Armário de Livros</v>
      </c>
      <c r="P281" s="21" t="s">
        <v>1342</v>
      </c>
      <c r="Q281" s="21" t="s">
        <v>1343</v>
      </c>
      <c r="R281" s="77" t="s">
        <v>9</v>
      </c>
      <c r="S281" s="27" t="str">
        <f t="shared" si="81"/>
        <v>Mobiliário</v>
      </c>
      <c r="T281" s="27" t="str">
        <f t="shared" si="82"/>
        <v>Doméstico</v>
      </c>
      <c r="U281" s="27" t="str">
        <f t="shared" si="83"/>
        <v>Mobília</v>
      </c>
      <c r="V281" s="77" t="s">
        <v>90</v>
      </c>
      <c r="W281" s="1" t="str">
        <f t="shared" si="76"/>
        <v>Key.Mob.281</v>
      </c>
      <c r="X281" s="49" t="s">
        <v>1368</v>
      </c>
      <c r="Y281" s="80" t="s">
        <v>1341</v>
      </c>
    </row>
    <row r="282" spans="1:25" ht="6.65" customHeight="1" x14ac:dyDescent="0.4">
      <c r="A282" s="23">
        <v>282</v>
      </c>
      <c r="B282" s="2" t="s">
        <v>44</v>
      </c>
      <c r="C282" s="2" t="s">
        <v>1358</v>
      </c>
      <c r="D282" s="2" t="s">
        <v>1359</v>
      </c>
      <c r="E282" s="2" t="s">
        <v>1360</v>
      </c>
      <c r="F282" s="25" t="s">
        <v>1460</v>
      </c>
      <c r="G282" s="29" t="s">
        <v>9</v>
      </c>
      <c r="H282" s="29" t="s">
        <v>9</v>
      </c>
      <c r="I282" s="29" t="s">
        <v>9</v>
      </c>
      <c r="J282" s="29" t="s">
        <v>9</v>
      </c>
      <c r="K282" s="29" t="s">
        <v>9</v>
      </c>
      <c r="L282" s="26" t="str">
        <f t="shared" si="77"/>
        <v>Mobiliário</v>
      </c>
      <c r="M282" s="26" t="str">
        <f t="shared" si="78"/>
        <v>Doméstico</v>
      </c>
      <c r="N282" s="26" t="str">
        <f t="shared" si="79"/>
        <v>Mobília</v>
      </c>
      <c r="O282" s="26" t="str">
        <f t="shared" si="80"/>
        <v>Armário de Ferramentas</v>
      </c>
      <c r="P282" s="21" t="s">
        <v>1354</v>
      </c>
      <c r="Q282" s="21" t="s">
        <v>1355</v>
      </c>
      <c r="R282" s="77" t="s">
        <v>9</v>
      </c>
      <c r="S282" s="27" t="str">
        <f t="shared" si="81"/>
        <v>Mobiliário</v>
      </c>
      <c r="T282" s="27" t="str">
        <f t="shared" si="82"/>
        <v>Doméstico</v>
      </c>
      <c r="U282" s="27" t="str">
        <f t="shared" si="83"/>
        <v>Mobília</v>
      </c>
      <c r="V282" s="77" t="s">
        <v>90</v>
      </c>
      <c r="W282" s="1" t="str">
        <f t="shared" si="76"/>
        <v>Key.Mob.282</v>
      </c>
      <c r="X282" s="49" t="s">
        <v>1368</v>
      </c>
      <c r="Y282" s="80" t="s">
        <v>1353</v>
      </c>
    </row>
    <row r="283" spans="1:25" ht="6.65" customHeight="1" x14ac:dyDescent="0.4">
      <c r="A283" s="23">
        <v>283</v>
      </c>
      <c r="B283" s="2" t="s">
        <v>44</v>
      </c>
      <c r="C283" s="2" t="s">
        <v>1358</v>
      </c>
      <c r="D283" s="2" t="s">
        <v>1359</v>
      </c>
      <c r="E283" s="2" t="s">
        <v>1360</v>
      </c>
      <c r="F283" s="25" t="s">
        <v>1365</v>
      </c>
      <c r="G283" s="29" t="s">
        <v>9</v>
      </c>
      <c r="H283" s="29" t="s">
        <v>9</v>
      </c>
      <c r="I283" s="29" t="s">
        <v>9</v>
      </c>
      <c r="J283" s="29" t="s">
        <v>9</v>
      </c>
      <c r="K283" s="29" t="s">
        <v>9</v>
      </c>
      <c r="L283" s="26" t="str">
        <f t="shared" si="77"/>
        <v>Mobiliário</v>
      </c>
      <c r="M283" s="26" t="str">
        <f t="shared" si="78"/>
        <v>Doméstico</v>
      </c>
      <c r="N283" s="26" t="str">
        <f t="shared" si="79"/>
        <v>Mobília</v>
      </c>
      <c r="O283" s="26" t="str">
        <f t="shared" si="80"/>
        <v>Prateleira</v>
      </c>
      <c r="P283" s="21" t="s">
        <v>1345</v>
      </c>
      <c r="Q283" s="21" t="s">
        <v>1346</v>
      </c>
      <c r="R283" s="77" t="s">
        <v>9</v>
      </c>
      <c r="S283" s="27" t="str">
        <f t="shared" si="81"/>
        <v>Mobiliário</v>
      </c>
      <c r="T283" s="27" t="str">
        <f t="shared" si="82"/>
        <v>Doméstico</v>
      </c>
      <c r="U283" s="27" t="str">
        <f t="shared" si="83"/>
        <v>Mobília</v>
      </c>
      <c r="V283" s="77" t="s">
        <v>90</v>
      </c>
      <c r="W283" s="1" t="str">
        <f t="shared" si="76"/>
        <v>Key.Mob.283</v>
      </c>
      <c r="X283" s="49" t="s">
        <v>1356</v>
      </c>
      <c r="Y283" s="80" t="s">
        <v>1344</v>
      </c>
    </row>
    <row r="284" spans="1:25" ht="6.65" customHeight="1" x14ac:dyDescent="0.4">
      <c r="A284" s="23">
        <v>284</v>
      </c>
      <c r="B284" s="2" t="s">
        <v>44</v>
      </c>
      <c r="C284" s="2" t="s">
        <v>1442</v>
      </c>
      <c r="D284" s="2" t="s">
        <v>1377</v>
      </c>
      <c r="E284" s="2" t="s">
        <v>1456</v>
      </c>
      <c r="F284" s="25" t="s">
        <v>1581</v>
      </c>
      <c r="G284" s="29" t="s">
        <v>9</v>
      </c>
      <c r="H284" s="29" t="s">
        <v>9</v>
      </c>
      <c r="I284" s="29" t="s">
        <v>9</v>
      </c>
      <c r="J284" s="29" t="s">
        <v>9</v>
      </c>
      <c r="K284" s="29" t="s">
        <v>9</v>
      </c>
      <c r="L284" s="26" t="str">
        <f t="shared" si="77"/>
        <v>Cobertura</v>
      </c>
      <c r="M284" s="26" t="str">
        <f t="shared" si="78"/>
        <v>Telhado</v>
      </c>
      <c r="N284" s="26" t="str">
        <f t="shared" si="79"/>
        <v>Forma</v>
      </c>
      <c r="O284" s="26" t="str">
        <f t="shared" si="80"/>
        <v>Telhado Verde</v>
      </c>
      <c r="P284" s="21" t="s">
        <v>1582</v>
      </c>
      <c r="Q284" s="21" t="s">
        <v>1583</v>
      </c>
      <c r="R284" s="77" t="s">
        <v>9</v>
      </c>
      <c r="S284" s="27" t="str">
        <f t="shared" si="81"/>
        <v>Cobertura</v>
      </c>
      <c r="T284" s="27" t="str">
        <f t="shared" si="82"/>
        <v>Telhado</v>
      </c>
      <c r="U284" s="27" t="str">
        <f t="shared" si="83"/>
        <v>Forma</v>
      </c>
      <c r="V284" s="77" t="s">
        <v>90</v>
      </c>
      <c r="W284" s="1" t="str">
        <f t="shared" si="76"/>
        <v>Key.Cob.284</v>
      </c>
      <c r="X284" s="49" t="s">
        <v>1425</v>
      </c>
      <c r="Y284" s="80" t="s">
        <v>1378</v>
      </c>
    </row>
    <row r="285" spans="1:25" ht="6.65" customHeight="1" x14ac:dyDescent="0.4">
      <c r="A285" s="23">
        <v>285</v>
      </c>
      <c r="B285" s="2" t="s">
        <v>44</v>
      </c>
      <c r="C285" s="2" t="s">
        <v>1442</v>
      </c>
      <c r="D285" s="2" t="s">
        <v>1377</v>
      </c>
      <c r="E285" s="2" t="s">
        <v>1456</v>
      </c>
      <c r="F285" s="25" t="s">
        <v>1443</v>
      </c>
      <c r="G285" s="29" t="s">
        <v>9</v>
      </c>
      <c r="H285" s="29" t="s">
        <v>9</v>
      </c>
      <c r="I285" s="29" t="s">
        <v>9</v>
      </c>
      <c r="J285" s="29" t="s">
        <v>9</v>
      </c>
      <c r="K285" s="29" t="s">
        <v>9</v>
      </c>
      <c r="L285" s="26" t="str">
        <f t="shared" si="77"/>
        <v>Cobertura</v>
      </c>
      <c r="M285" s="26" t="str">
        <f t="shared" si="78"/>
        <v>Telhado</v>
      </c>
      <c r="N285" s="26" t="str">
        <f t="shared" si="79"/>
        <v>Forma</v>
      </c>
      <c r="O285" s="26" t="str">
        <f t="shared" si="80"/>
        <v>Telhado Barril</v>
      </c>
      <c r="P285" s="21" t="s">
        <v>1380</v>
      </c>
      <c r="Q285" s="21" t="s">
        <v>1381</v>
      </c>
      <c r="R285" s="77" t="s">
        <v>9</v>
      </c>
      <c r="S285" s="27" t="str">
        <f t="shared" si="81"/>
        <v>Cobertura</v>
      </c>
      <c r="T285" s="27" t="str">
        <f t="shared" si="82"/>
        <v>Telhado</v>
      </c>
      <c r="U285" s="27" t="str">
        <f t="shared" si="83"/>
        <v>Forma</v>
      </c>
      <c r="V285" s="77" t="s">
        <v>90</v>
      </c>
      <c r="W285" s="1" t="str">
        <f t="shared" si="76"/>
        <v>Key.Cob.285</v>
      </c>
      <c r="X285" s="49" t="s">
        <v>1425</v>
      </c>
      <c r="Y285" s="80" t="s">
        <v>1379</v>
      </c>
    </row>
    <row r="286" spans="1:25" ht="6.65" customHeight="1" x14ac:dyDescent="0.4">
      <c r="A286" s="23">
        <v>286</v>
      </c>
      <c r="B286" s="2" t="s">
        <v>44</v>
      </c>
      <c r="C286" s="2" t="s">
        <v>1442</v>
      </c>
      <c r="D286" s="2" t="s">
        <v>1377</v>
      </c>
      <c r="E286" s="2" t="s">
        <v>1456</v>
      </c>
      <c r="F286" s="25" t="s">
        <v>1444</v>
      </c>
      <c r="G286" s="29" t="s">
        <v>9</v>
      </c>
      <c r="H286" s="29" t="s">
        <v>9</v>
      </c>
      <c r="I286" s="29" t="s">
        <v>9</v>
      </c>
      <c r="J286" s="29" t="s">
        <v>9</v>
      </c>
      <c r="K286" s="29" t="s">
        <v>9</v>
      </c>
      <c r="L286" s="26" t="str">
        <f t="shared" si="77"/>
        <v>Cobertura</v>
      </c>
      <c r="M286" s="26" t="str">
        <f t="shared" si="78"/>
        <v>Telhado</v>
      </c>
      <c r="N286" s="26" t="str">
        <f t="shared" si="79"/>
        <v>Forma</v>
      </c>
      <c r="O286" s="26" t="str">
        <f t="shared" si="80"/>
        <v>Telhado Borboleta</v>
      </c>
      <c r="P286" s="21" t="s">
        <v>1383</v>
      </c>
      <c r="Q286" s="21" t="s">
        <v>1384</v>
      </c>
      <c r="R286" s="77" t="s">
        <v>9</v>
      </c>
      <c r="S286" s="27" t="str">
        <f t="shared" si="81"/>
        <v>Cobertura</v>
      </c>
      <c r="T286" s="27" t="str">
        <f t="shared" si="82"/>
        <v>Telhado</v>
      </c>
      <c r="U286" s="27" t="str">
        <f t="shared" si="83"/>
        <v>Forma</v>
      </c>
      <c r="V286" s="77" t="s">
        <v>90</v>
      </c>
      <c r="W286" s="1" t="str">
        <f t="shared" si="76"/>
        <v>Key.Cob.286</v>
      </c>
      <c r="X286" s="49" t="s">
        <v>1425</v>
      </c>
      <c r="Y286" s="80" t="s">
        <v>1382</v>
      </c>
    </row>
    <row r="287" spans="1:25" ht="6.65" customHeight="1" x14ac:dyDescent="0.4">
      <c r="A287" s="23">
        <v>287</v>
      </c>
      <c r="B287" s="2" t="s">
        <v>44</v>
      </c>
      <c r="C287" s="2" t="s">
        <v>1442</v>
      </c>
      <c r="D287" s="2" t="s">
        <v>1377</v>
      </c>
      <c r="E287" s="2" t="s">
        <v>1456</v>
      </c>
      <c r="F287" s="25" t="s">
        <v>1445</v>
      </c>
      <c r="G287" s="29" t="s">
        <v>9</v>
      </c>
      <c r="H287" s="29" t="s">
        <v>9</v>
      </c>
      <c r="I287" s="29" t="s">
        <v>9</v>
      </c>
      <c r="J287" s="29" t="s">
        <v>9</v>
      </c>
      <c r="K287" s="29" t="s">
        <v>9</v>
      </c>
      <c r="L287" s="26" t="str">
        <f t="shared" si="77"/>
        <v>Cobertura</v>
      </c>
      <c r="M287" s="26" t="str">
        <f t="shared" si="78"/>
        <v>Telhado</v>
      </c>
      <c r="N287" s="26" t="str">
        <f t="shared" si="79"/>
        <v>Forma</v>
      </c>
      <c r="O287" s="26" t="str">
        <f t="shared" si="80"/>
        <v>Telhado Cúpula</v>
      </c>
      <c r="P287" s="21" t="s">
        <v>1386</v>
      </c>
      <c r="Q287" s="21" t="s">
        <v>1387</v>
      </c>
      <c r="R287" s="77" t="s">
        <v>9</v>
      </c>
      <c r="S287" s="27" t="str">
        <f t="shared" si="81"/>
        <v>Cobertura</v>
      </c>
      <c r="T287" s="27" t="str">
        <f t="shared" si="82"/>
        <v>Telhado</v>
      </c>
      <c r="U287" s="27" t="str">
        <f t="shared" si="83"/>
        <v>Forma</v>
      </c>
      <c r="V287" s="77" t="s">
        <v>90</v>
      </c>
      <c r="W287" s="1" t="str">
        <f t="shared" si="76"/>
        <v>Key.Cob.287</v>
      </c>
      <c r="X287" s="49" t="s">
        <v>1425</v>
      </c>
      <c r="Y287" s="80" t="s">
        <v>1385</v>
      </c>
    </row>
    <row r="288" spans="1:25" ht="6.65" customHeight="1" x14ac:dyDescent="0.4">
      <c r="A288" s="23">
        <v>288</v>
      </c>
      <c r="B288" s="2" t="s">
        <v>44</v>
      </c>
      <c r="C288" s="2" t="s">
        <v>1442</v>
      </c>
      <c r="D288" s="2" t="s">
        <v>1377</v>
      </c>
      <c r="E288" s="2" t="s">
        <v>1456</v>
      </c>
      <c r="F288" s="25" t="s">
        <v>1446</v>
      </c>
      <c r="G288" s="29" t="s">
        <v>9</v>
      </c>
      <c r="H288" s="29" t="s">
        <v>9</v>
      </c>
      <c r="I288" s="29" t="s">
        <v>9</v>
      </c>
      <c r="J288" s="29" t="s">
        <v>9</v>
      </c>
      <c r="K288" s="29" t="s">
        <v>9</v>
      </c>
      <c r="L288" s="26" t="str">
        <f t="shared" si="77"/>
        <v>Cobertura</v>
      </c>
      <c r="M288" s="26" t="str">
        <f t="shared" si="78"/>
        <v>Telhado</v>
      </c>
      <c r="N288" s="26" t="str">
        <f t="shared" si="79"/>
        <v>Forma</v>
      </c>
      <c r="O288" s="26" t="str">
        <f t="shared" si="80"/>
        <v>Telhado Plano</v>
      </c>
      <c r="P288" s="21" t="s">
        <v>1389</v>
      </c>
      <c r="Q288" s="21" t="s">
        <v>1390</v>
      </c>
      <c r="R288" s="77" t="s">
        <v>9</v>
      </c>
      <c r="S288" s="27" t="str">
        <f t="shared" si="81"/>
        <v>Cobertura</v>
      </c>
      <c r="T288" s="27" t="str">
        <f t="shared" si="82"/>
        <v>Telhado</v>
      </c>
      <c r="U288" s="27" t="str">
        <f t="shared" si="83"/>
        <v>Forma</v>
      </c>
      <c r="V288" s="77" t="s">
        <v>90</v>
      </c>
      <c r="W288" s="1" t="str">
        <f t="shared" si="76"/>
        <v>Key.Cob.288</v>
      </c>
      <c r="X288" s="49" t="s">
        <v>1425</v>
      </c>
      <c r="Y288" s="80" t="s">
        <v>1388</v>
      </c>
    </row>
    <row r="289" spans="1:25" ht="6.65" customHeight="1" x14ac:dyDescent="0.4">
      <c r="A289" s="23">
        <v>289</v>
      </c>
      <c r="B289" s="2" t="s">
        <v>44</v>
      </c>
      <c r="C289" s="2" t="s">
        <v>1442</v>
      </c>
      <c r="D289" s="2" t="s">
        <v>1377</v>
      </c>
      <c r="E289" s="2" t="s">
        <v>1456</v>
      </c>
      <c r="F289" s="25" t="s">
        <v>1578</v>
      </c>
      <c r="G289" s="29" t="s">
        <v>9</v>
      </c>
      <c r="H289" s="29" t="s">
        <v>9</v>
      </c>
      <c r="I289" s="29" t="s">
        <v>9</v>
      </c>
      <c r="J289" s="29" t="s">
        <v>9</v>
      </c>
      <c r="K289" s="29" t="s">
        <v>9</v>
      </c>
      <c r="L289" s="26" t="str">
        <f t="shared" si="77"/>
        <v>Cobertura</v>
      </c>
      <c r="M289" s="26" t="str">
        <f t="shared" si="78"/>
        <v>Telhado</v>
      </c>
      <c r="N289" s="26" t="str">
        <f t="shared" si="79"/>
        <v>Forma</v>
      </c>
      <c r="O289" s="26" t="str">
        <f t="shared" si="80"/>
        <v>Telhado Livre</v>
      </c>
      <c r="P289" s="21" t="s">
        <v>1392</v>
      </c>
      <c r="Q289" s="21" t="s">
        <v>1393</v>
      </c>
      <c r="R289" s="77" t="s">
        <v>9</v>
      </c>
      <c r="S289" s="27" t="str">
        <f t="shared" si="81"/>
        <v>Cobertura</v>
      </c>
      <c r="T289" s="27" t="str">
        <f t="shared" si="82"/>
        <v>Telhado</v>
      </c>
      <c r="U289" s="27" t="str">
        <f t="shared" si="83"/>
        <v>Forma</v>
      </c>
      <c r="V289" s="77" t="s">
        <v>90</v>
      </c>
      <c r="W289" s="1" t="str">
        <f t="shared" si="76"/>
        <v>Key.Cob.289</v>
      </c>
      <c r="X289" s="49" t="s">
        <v>1425</v>
      </c>
      <c r="Y289" s="80" t="s">
        <v>1391</v>
      </c>
    </row>
    <row r="290" spans="1:25" ht="6.65" customHeight="1" x14ac:dyDescent="0.4">
      <c r="A290" s="23">
        <v>290</v>
      </c>
      <c r="B290" s="2" t="s">
        <v>44</v>
      </c>
      <c r="C290" s="2" t="s">
        <v>1442</v>
      </c>
      <c r="D290" s="2" t="s">
        <v>1377</v>
      </c>
      <c r="E290" s="2" t="s">
        <v>1456</v>
      </c>
      <c r="F290" s="25" t="s">
        <v>1453</v>
      </c>
      <c r="G290" s="29" t="s">
        <v>9</v>
      </c>
      <c r="H290" s="29" t="s">
        <v>9</v>
      </c>
      <c r="I290" s="29" t="s">
        <v>9</v>
      </c>
      <c r="J290" s="29" t="s">
        <v>9</v>
      </c>
      <c r="K290" s="29" t="s">
        <v>9</v>
      </c>
      <c r="L290" s="26" t="str">
        <f t="shared" si="77"/>
        <v>Cobertura</v>
      </c>
      <c r="M290" s="26" t="str">
        <f t="shared" si="78"/>
        <v>Telhado</v>
      </c>
      <c r="N290" s="26" t="str">
        <f t="shared" si="79"/>
        <v>Forma</v>
      </c>
      <c r="O290" s="26" t="str">
        <f t="shared" si="80"/>
        <v>Telhado Inclinado</v>
      </c>
      <c r="P290" s="21" t="s">
        <v>1414</v>
      </c>
      <c r="Q290" s="21" t="s">
        <v>1415</v>
      </c>
      <c r="R290" s="77" t="s">
        <v>9</v>
      </c>
      <c r="S290" s="27" t="str">
        <f t="shared" si="81"/>
        <v>Cobertura</v>
      </c>
      <c r="T290" s="27" t="str">
        <f t="shared" si="82"/>
        <v>Telhado</v>
      </c>
      <c r="U290" s="27" t="str">
        <f t="shared" si="83"/>
        <v>Forma</v>
      </c>
      <c r="V290" s="77" t="s">
        <v>90</v>
      </c>
      <c r="W290" s="1" t="str">
        <f t="shared" si="76"/>
        <v>Key.Cob.290</v>
      </c>
      <c r="X290" s="49" t="s">
        <v>1425</v>
      </c>
      <c r="Y290" s="80" t="s">
        <v>1413</v>
      </c>
    </row>
    <row r="291" spans="1:25" ht="6.65" customHeight="1" x14ac:dyDescent="0.4">
      <c r="A291" s="23">
        <v>291</v>
      </c>
      <c r="B291" s="2" t="s">
        <v>44</v>
      </c>
      <c r="C291" s="2" t="s">
        <v>1442</v>
      </c>
      <c r="D291" s="2" t="s">
        <v>1377</v>
      </c>
      <c r="E291" s="2" t="s">
        <v>1456</v>
      </c>
      <c r="F291" s="25" t="s">
        <v>1447</v>
      </c>
      <c r="G291" s="29" t="s">
        <v>9</v>
      </c>
      <c r="H291" s="29" t="s">
        <v>9</v>
      </c>
      <c r="I291" s="29" t="s">
        <v>9</v>
      </c>
      <c r="J291" s="29" t="s">
        <v>9</v>
      </c>
      <c r="K291" s="29" t="s">
        <v>9</v>
      </c>
      <c r="L291" s="26" t="str">
        <f t="shared" si="77"/>
        <v>Cobertura</v>
      </c>
      <c r="M291" s="26" t="str">
        <f t="shared" si="78"/>
        <v>Telhado</v>
      </c>
      <c r="N291" s="26" t="str">
        <f t="shared" si="79"/>
        <v>Forma</v>
      </c>
      <c r="O291" s="26" t="str">
        <f t="shared" si="80"/>
        <v>Telhado 2 Aguas</v>
      </c>
      <c r="P291" s="21" t="s">
        <v>1395</v>
      </c>
      <c r="Q291" s="21" t="s">
        <v>1396</v>
      </c>
      <c r="R291" s="77" t="s">
        <v>9</v>
      </c>
      <c r="S291" s="27" t="str">
        <f t="shared" si="81"/>
        <v>Cobertura</v>
      </c>
      <c r="T291" s="27" t="str">
        <f t="shared" si="82"/>
        <v>Telhado</v>
      </c>
      <c r="U291" s="27" t="str">
        <f t="shared" si="83"/>
        <v>Forma</v>
      </c>
      <c r="V291" s="77" t="s">
        <v>90</v>
      </c>
      <c r="W291" s="1" t="str">
        <f t="shared" si="76"/>
        <v>Key.Cob.291</v>
      </c>
      <c r="X291" s="49" t="s">
        <v>1425</v>
      </c>
      <c r="Y291" s="80" t="s">
        <v>1394</v>
      </c>
    </row>
    <row r="292" spans="1:25" ht="6.65" customHeight="1" x14ac:dyDescent="0.4">
      <c r="A292" s="23">
        <v>292</v>
      </c>
      <c r="B292" s="2" t="s">
        <v>44</v>
      </c>
      <c r="C292" s="2" t="s">
        <v>1442</v>
      </c>
      <c r="D292" s="2" t="s">
        <v>1377</v>
      </c>
      <c r="E292" s="2" t="s">
        <v>1456</v>
      </c>
      <c r="F292" s="25" t="s">
        <v>1449</v>
      </c>
      <c r="G292" s="29" t="s">
        <v>9</v>
      </c>
      <c r="H292" s="29" t="s">
        <v>9</v>
      </c>
      <c r="I292" s="29" t="s">
        <v>9</v>
      </c>
      <c r="J292" s="29" t="s">
        <v>9</v>
      </c>
      <c r="K292" s="29" t="s">
        <v>9</v>
      </c>
      <c r="L292" s="26" t="str">
        <f t="shared" si="77"/>
        <v>Cobertura</v>
      </c>
      <c r="M292" s="26" t="str">
        <f t="shared" si="78"/>
        <v>Telhado</v>
      </c>
      <c r="N292" s="26" t="str">
        <f t="shared" si="79"/>
        <v>Forma</v>
      </c>
      <c r="O292" s="26" t="str">
        <f t="shared" si="80"/>
        <v>Telhado 4 Aguas</v>
      </c>
      <c r="P292" s="21" t="s">
        <v>1399</v>
      </c>
      <c r="Q292" s="21" t="s">
        <v>1400</v>
      </c>
      <c r="R292" s="77" t="s">
        <v>9</v>
      </c>
      <c r="S292" s="27" t="str">
        <f t="shared" si="81"/>
        <v>Cobertura</v>
      </c>
      <c r="T292" s="27" t="str">
        <f t="shared" si="82"/>
        <v>Telhado</v>
      </c>
      <c r="U292" s="27" t="str">
        <f t="shared" si="83"/>
        <v>Forma</v>
      </c>
      <c r="V292" s="77" t="s">
        <v>90</v>
      </c>
      <c r="W292" s="1" t="str">
        <f t="shared" si="76"/>
        <v>Key.Cob.292</v>
      </c>
      <c r="X292" s="49" t="s">
        <v>1425</v>
      </c>
      <c r="Y292" s="80" t="s">
        <v>1398</v>
      </c>
    </row>
    <row r="293" spans="1:25" ht="6.65" customHeight="1" x14ac:dyDescent="0.4">
      <c r="A293" s="23">
        <v>293</v>
      </c>
      <c r="B293" s="2" t="s">
        <v>44</v>
      </c>
      <c r="C293" s="2" t="s">
        <v>1442</v>
      </c>
      <c r="D293" s="2" t="s">
        <v>1377</v>
      </c>
      <c r="E293" s="2" t="s">
        <v>1456</v>
      </c>
      <c r="F293" s="25" t="s">
        <v>1584</v>
      </c>
      <c r="G293" s="29" t="s">
        <v>9</v>
      </c>
      <c r="H293" s="29" t="s">
        <v>9</v>
      </c>
      <c r="I293" s="29" t="s">
        <v>9</v>
      </c>
      <c r="J293" s="29" t="s">
        <v>9</v>
      </c>
      <c r="K293" s="29" t="s">
        <v>9</v>
      </c>
      <c r="L293" s="26" t="str">
        <f t="shared" si="77"/>
        <v>Cobertura</v>
      </c>
      <c r="M293" s="26" t="str">
        <f t="shared" si="78"/>
        <v>Telhado</v>
      </c>
      <c r="N293" s="26" t="str">
        <f t="shared" si="79"/>
        <v>Forma</v>
      </c>
      <c r="O293" s="26" t="str">
        <f t="shared" si="80"/>
        <v>Telhado com Agua Furtada</v>
      </c>
      <c r="P293" s="21" t="s">
        <v>1402</v>
      </c>
      <c r="Q293" s="21" t="s">
        <v>1403</v>
      </c>
      <c r="R293" s="77" t="s">
        <v>9</v>
      </c>
      <c r="S293" s="27" t="str">
        <f t="shared" si="81"/>
        <v>Cobertura</v>
      </c>
      <c r="T293" s="27" t="str">
        <f t="shared" si="82"/>
        <v>Telhado</v>
      </c>
      <c r="U293" s="27" t="str">
        <f t="shared" si="83"/>
        <v>Forma</v>
      </c>
      <c r="V293" s="77" t="s">
        <v>90</v>
      </c>
      <c r="W293" s="1" t="str">
        <f t="shared" si="76"/>
        <v>Key.Cob.293</v>
      </c>
      <c r="X293" s="49" t="s">
        <v>1425</v>
      </c>
      <c r="Y293" s="80" t="s">
        <v>1401</v>
      </c>
    </row>
    <row r="294" spans="1:25" ht="6.65" customHeight="1" x14ac:dyDescent="0.4">
      <c r="A294" s="23">
        <v>294</v>
      </c>
      <c r="B294" s="2" t="s">
        <v>44</v>
      </c>
      <c r="C294" s="2" t="s">
        <v>1442</v>
      </c>
      <c r="D294" s="2" t="s">
        <v>1377</v>
      </c>
      <c r="E294" s="2" t="s">
        <v>1456</v>
      </c>
      <c r="F294" s="25" t="s">
        <v>1450</v>
      </c>
      <c r="G294" s="29" t="s">
        <v>9</v>
      </c>
      <c r="H294" s="29" t="s">
        <v>9</v>
      </c>
      <c r="I294" s="29" t="s">
        <v>9</v>
      </c>
      <c r="J294" s="29" t="s">
        <v>9</v>
      </c>
      <c r="K294" s="29" t="s">
        <v>9</v>
      </c>
      <c r="L294" s="26" t="str">
        <f t="shared" si="77"/>
        <v>Cobertura</v>
      </c>
      <c r="M294" s="26" t="str">
        <f t="shared" si="78"/>
        <v>Telhado</v>
      </c>
      <c r="N294" s="26" t="str">
        <f t="shared" si="79"/>
        <v>Forma</v>
      </c>
      <c r="O294" s="26" t="str">
        <f t="shared" si="80"/>
        <v>Telhado Mansarda</v>
      </c>
      <c r="P294" s="21" t="s">
        <v>1405</v>
      </c>
      <c r="Q294" s="21" t="s">
        <v>1406</v>
      </c>
      <c r="R294" s="77" t="s">
        <v>9</v>
      </c>
      <c r="S294" s="27" t="str">
        <f t="shared" si="81"/>
        <v>Cobertura</v>
      </c>
      <c r="T294" s="27" t="str">
        <f t="shared" si="82"/>
        <v>Telhado</v>
      </c>
      <c r="U294" s="27" t="str">
        <f t="shared" si="83"/>
        <v>Forma</v>
      </c>
      <c r="V294" s="77" t="s">
        <v>90</v>
      </c>
      <c r="W294" s="1" t="str">
        <f t="shared" si="76"/>
        <v>Key.Cob.294</v>
      </c>
      <c r="X294" s="49" t="s">
        <v>1425</v>
      </c>
      <c r="Y294" s="80" t="s">
        <v>1404</v>
      </c>
    </row>
    <row r="295" spans="1:25" ht="6.65" customHeight="1" x14ac:dyDescent="0.4">
      <c r="A295" s="23">
        <v>295</v>
      </c>
      <c r="B295" s="2" t="s">
        <v>44</v>
      </c>
      <c r="C295" s="2" t="s">
        <v>1442</v>
      </c>
      <c r="D295" s="2" t="s">
        <v>1377</v>
      </c>
      <c r="E295" s="2" t="s">
        <v>1456</v>
      </c>
      <c r="F295" s="25" t="s">
        <v>1448</v>
      </c>
      <c r="G295" s="29" t="s">
        <v>9</v>
      </c>
      <c r="H295" s="29" t="s">
        <v>9</v>
      </c>
      <c r="I295" s="29" t="s">
        <v>9</v>
      </c>
      <c r="J295" s="29" t="s">
        <v>9</v>
      </c>
      <c r="K295" s="29" t="s">
        <v>9</v>
      </c>
      <c r="L295" s="26" t="str">
        <f t="shared" si="77"/>
        <v>Cobertura</v>
      </c>
      <c r="M295" s="26" t="str">
        <f t="shared" si="78"/>
        <v>Telhado</v>
      </c>
      <c r="N295" s="26" t="str">
        <f t="shared" si="79"/>
        <v>Forma</v>
      </c>
      <c r="O295" s="26" t="str">
        <f t="shared" si="80"/>
        <v>Telhado Mansarda Americana</v>
      </c>
      <c r="P295" s="21" t="s">
        <v>1395</v>
      </c>
      <c r="Q295" s="21" t="s">
        <v>1396</v>
      </c>
      <c r="R295" s="77" t="s">
        <v>9</v>
      </c>
      <c r="S295" s="27" t="str">
        <f t="shared" si="81"/>
        <v>Cobertura</v>
      </c>
      <c r="T295" s="27" t="str">
        <f t="shared" si="82"/>
        <v>Telhado</v>
      </c>
      <c r="U295" s="27" t="str">
        <f t="shared" si="83"/>
        <v>Forma</v>
      </c>
      <c r="V295" s="77" t="s">
        <v>90</v>
      </c>
      <c r="W295" s="1" t="str">
        <f t="shared" si="76"/>
        <v>Key.Cob.295</v>
      </c>
      <c r="X295" s="49" t="s">
        <v>1425</v>
      </c>
      <c r="Y295" s="80" t="s">
        <v>1397</v>
      </c>
    </row>
    <row r="296" spans="1:25" ht="6.65" customHeight="1" x14ac:dyDescent="0.4">
      <c r="A296" s="23">
        <v>296</v>
      </c>
      <c r="B296" s="2" t="s">
        <v>44</v>
      </c>
      <c r="C296" s="2" t="s">
        <v>1442</v>
      </c>
      <c r="D296" s="2" t="s">
        <v>1377</v>
      </c>
      <c r="E296" s="2" t="s">
        <v>1456</v>
      </c>
      <c r="F296" s="25" t="s">
        <v>1451</v>
      </c>
      <c r="G296" s="29" t="s">
        <v>9</v>
      </c>
      <c r="H296" s="29" t="s">
        <v>9</v>
      </c>
      <c r="I296" s="29" t="s">
        <v>9</v>
      </c>
      <c r="J296" s="29" t="s">
        <v>9</v>
      </c>
      <c r="K296" s="29" t="s">
        <v>9</v>
      </c>
      <c r="L296" s="26" t="str">
        <f t="shared" si="77"/>
        <v>Cobertura</v>
      </c>
      <c r="M296" s="26" t="str">
        <f t="shared" si="78"/>
        <v>Telhado</v>
      </c>
      <c r="N296" s="26" t="str">
        <f t="shared" si="79"/>
        <v>Forma</v>
      </c>
      <c r="O296" s="26" t="str">
        <f t="shared" si="80"/>
        <v>Telhado Pavilhão</v>
      </c>
      <c r="P296" s="21" t="s">
        <v>1408</v>
      </c>
      <c r="Q296" s="21" t="s">
        <v>1409</v>
      </c>
      <c r="R296" s="77" t="s">
        <v>9</v>
      </c>
      <c r="S296" s="27" t="str">
        <f t="shared" si="81"/>
        <v>Cobertura</v>
      </c>
      <c r="T296" s="27" t="str">
        <f t="shared" si="82"/>
        <v>Telhado</v>
      </c>
      <c r="U296" s="27" t="str">
        <f t="shared" si="83"/>
        <v>Forma</v>
      </c>
      <c r="V296" s="77" t="s">
        <v>90</v>
      </c>
      <c r="W296" s="1" t="str">
        <f t="shared" si="76"/>
        <v>Key.Cob.296</v>
      </c>
      <c r="X296" s="49" t="s">
        <v>1425</v>
      </c>
      <c r="Y296" s="80" t="s">
        <v>1407</v>
      </c>
    </row>
    <row r="297" spans="1:25" ht="6.65" customHeight="1" x14ac:dyDescent="0.4">
      <c r="A297" s="23">
        <v>297</v>
      </c>
      <c r="B297" s="2" t="s">
        <v>44</v>
      </c>
      <c r="C297" s="2" t="s">
        <v>1442</v>
      </c>
      <c r="D297" s="2" t="s">
        <v>1377</v>
      </c>
      <c r="E297" s="2" t="s">
        <v>1456</v>
      </c>
      <c r="F297" s="25" t="s">
        <v>1452</v>
      </c>
      <c r="G297" s="29" t="s">
        <v>9</v>
      </c>
      <c r="H297" s="29" t="s">
        <v>9</v>
      </c>
      <c r="I297" s="29" t="s">
        <v>9</v>
      </c>
      <c r="J297" s="29" t="s">
        <v>9</v>
      </c>
      <c r="K297" s="29" t="s">
        <v>9</v>
      </c>
      <c r="L297" s="26" t="str">
        <f t="shared" si="77"/>
        <v>Cobertura</v>
      </c>
      <c r="M297" s="26" t="str">
        <f t="shared" si="78"/>
        <v>Telhado</v>
      </c>
      <c r="N297" s="26" t="str">
        <f t="shared" si="79"/>
        <v>Forma</v>
      </c>
      <c r="O297" s="26" t="str">
        <f t="shared" si="80"/>
        <v>Telhado Arco Iris</v>
      </c>
      <c r="P297" s="21" t="s">
        <v>1411</v>
      </c>
      <c r="Q297" s="21" t="s">
        <v>1412</v>
      </c>
      <c r="R297" s="77" t="s">
        <v>9</v>
      </c>
      <c r="S297" s="27" t="str">
        <f t="shared" si="81"/>
        <v>Cobertura</v>
      </c>
      <c r="T297" s="27" t="str">
        <f t="shared" si="82"/>
        <v>Telhado</v>
      </c>
      <c r="U297" s="27" t="str">
        <f t="shared" si="83"/>
        <v>Forma</v>
      </c>
      <c r="V297" s="77" t="s">
        <v>90</v>
      </c>
      <c r="W297" s="1" t="str">
        <f t="shared" si="76"/>
        <v>Key.Cob.297</v>
      </c>
      <c r="X297" s="49" t="s">
        <v>1425</v>
      </c>
      <c r="Y297" s="80" t="s">
        <v>1410</v>
      </c>
    </row>
    <row r="298" spans="1:25" ht="6.65" customHeight="1" x14ac:dyDescent="0.4">
      <c r="A298" s="23">
        <v>298</v>
      </c>
      <c r="B298" s="2" t="s">
        <v>44</v>
      </c>
      <c r="C298" s="2" t="s">
        <v>1442</v>
      </c>
      <c r="D298" s="2" t="s">
        <v>1377</v>
      </c>
      <c r="E298" s="2" t="s">
        <v>1457</v>
      </c>
      <c r="F298" s="44" t="s">
        <v>1580</v>
      </c>
      <c r="G298" s="29" t="s">
        <v>9</v>
      </c>
      <c r="H298" s="29" t="s">
        <v>9</v>
      </c>
      <c r="I298" s="29" t="s">
        <v>9</v>
      </c>
      <c r="J298" s="29" t="s">
        <v>9</v>
      </c>
      <c r="K298" s="29" t="s">
        <v>9</v>
      </c>
      <c r="L298" s="26" t="str">
        <f t="shared" si="77"/>
        <v>Cobertura</v>
      </c>
      <c r="M298" s="26" t="str">
        <f t="shared" si="78"/>
        <v>Telhado</v>
      </c>
      <c r="N298" s="26" t="str">
        <f t="shared" si="79"/>
        <v>Beiral</v>
      </c>
      <c r="O298" s="26" t="str">
        <f t="shared" si="80"/>
        <v>Beiral Frente</v>
      </c>
      <c r="P298" s="21" t="s">
        <v>1417</v>
      </c>
      <c r="Q298" s="21" t="s">
        <v>1418</v>
      </c>
      <c r="R298" s="77" t="s">
        <v>9</v>
      </c>
      <c r="S298" s="27" t="str">
        <f t="shared" si="81"/>
        <v>Cobertura</v>
      </c>
      <c r="T298" s="27" t="str">
        <f t="shared" si="82"/>
        <v>Telhado</v>
      </c>
      <c r="U298" s="27" t="str">
        <f t="shared" si="83"/>
        <v>Beiral</v>
      </c>
      <c r="V298" s="77" t="s">
        <v>90</v>
      </c>
      <c r="W298" s="1" t="str">
        <f t="shared" si="76"/>
        <v>Key.Cob.298</v>
      </c>
      <c r="X298" s="81" t="s">
        <v>1416</v>
      </c>
      <c r="Y298" s="80" t="s">
        <v>1378</v>
      </c>
    </row>
    <row r="299" spans="1:25" ht="6.65" customHeight="1" x14ac:dyDescent="0.4">
      <c r="A299" s="23">
        <v>299</v>
      </c>
      <c r="B299" s="2" t="s">
        <v>44</v>
      </c>
      <c r="C299" s="2" t="s">
        <v>1442</v>
      </c>
      <c r="D299" s="2" t="s">
        <v>1377</v>
      </c>
      <c r="E299" s="2" t="s">
        <v>1457</v>
      </c>
      <c r="F299" s="44" t="s">
        <v>1461</v>
      </c>
      <c r="G299" s="29" t="s">
        <v>9</v>
      </c>
      <c r="H299" s="29" t="s">
        <v>9</v>
      </c>
      <c r="I299" s="29" t="s">
        <v>9</v>
      </c>
      <c r="J299" s="29" t="s">
        <v>9</v>
      </c>
      <c r="K299" s="29" t="s">
        <v>9</v>
      </c>
      <c r="L299" s="26" t="str">
        <f t="shared" si="77"/>
        <v>Cobertura</v>
      </c>
      <c r="M299" s="26" t="str">
        <f t="shared" si="78"/>
        <v>Telhado</v>
      </c>
      <c r="N299" s="26" t="str">
        <f t="shared" si="79"/>
        <v>Beiral</v>
      </c>
      <c r="O299" s="26" t="str">
        <f t="shared" si="80"/>
        <v>Beiral Calha</v>
      </c>
      <c r="P299" s="21" t="s">
        <v>1420</v>
      </c>
      <c r="Q299" s="21" t="s">
        <v>1421</v>
      </c>
      <c r="R299" s="77" t="s">
        <v>9</v>
      </c>
      <c r="S299" s="27" t="str">
        <f t="shared" si="81"/>
        <v>Cobertura</v>
      </c>
      <c r="T299" s="27" t="str">
        <f t="shared" si="82"/>
        <v>Telhado</v>
      </c>
      <c r="U299" s="27" t="str">
        <f t="shared" si="83"/>
        <v>Beiral</v>
      </c>
      <c r="V299" s="77" t="s">
        <v>90</v>
      </c>
      <c r="W299" s="1" t="str">
        <f t="shared" si="76"/>
        <v>Key.Cob.299</v>
      </c>
      <c r="X299" s="81" t="s">
        <v>1419</v>
      </c>
      <c r="Y299" s="80" t="s">
        <v>1378</v>
      </c>
    </row>
    <row r="300" spans="1:25" ht="6.65" customHeight="1" x14ac:dyDescent="0.4">
      <c r="A300" s="23">
        <v>300</v>
      </c>
      <c r="B300" s="2" t="s">
        <v>44</v>
      </c>
      <c r="C300" s="2" t="s">
        <v>1442</v>
      </c>
      <c r="D300" s="2" t="s">
        <v>1377</v>
      </c>
      <c r="E300" s="2" t="s">
        <v>1457</v>
      </c>
      <c r="F300" s="44" t="s">
        <v>1579</v>
      </c>
      <c r="G300" s="29" t="s">
        <v>9</v>
      </c>
      <c r="H300" s="29" t="s">
        <v>9</v>
      </c>
      <c r="I300" s="29" t="s">
        <v>9</v>
      </c>
      <c r="J300" s="29" t="s">
        <v>9</v>
      </c>
      <c r="K300" s="29" t="s">
        <v>9</v>
      </c>
      <c r="L300" s="26" t="str">
        <f t="shared" si="77"/>
        <v>Cobertura</v>
      </c>
      <c r="M300" s="26" t="str">
        <f t="shared" si="78"/>
        <v>Telhado</v>
      </c>
      <c r="N300" s="26" t="str">
        <f t="shared" si="79"/>
        <v>Beiral</v>
      </c>
      <c r="O300" s="26" t="str">
        <f t="shared" si="80"/>
        <v>Beiral Forro</v>
      </c>
      <c r="P300" s="21" t="s">
        <v>1430</v>
      </c>
      <c r="Q300" s="21" t="s">
        <v>1431</v>
      </c>
      <c r="R300" s="77" t="s">
        <v>9</v>
      </c>
      <c r="S300" s="27" t="str">
        <f t="shared" si="81"/>
        <v>Cobertura</v>
      </c>
      <c r="T300" s="27" t="str">
        <f t="shared" si="82"/>
        <v>Telhado</v>
      </c>
      <c r="U300" s="27" t="str">
        <f t="shared" si="83"/>
        <v>Beiral</v>
      </c>
      <c r="V300" s="77" t="s">
        <v>90</v>
      </c>
      <c r="W300" s="1" t="str">
        <f t="shared" si="76"/>
        <v>Key.Cob.300</v>
      </c>
      <c r="X300" s="49" t="s">
        <v>1429</v>
      </c>
      <c r="Y300" s="80" t="s">
        <v>1378</v>
      </c>
    </row>
    <row r="301" spans="1:25" ht="6.65" customHeight="1" x14ac:dyDescent="0.4">
      <c r="A301" s="23">
        <v>301</v>
      </c>
      <c r="B301" s="2" t="s">
        <v>44</v>
      </c>
      <c r="C301" s="2" t="s">
        <v>1442</v>
      </c>
      <c r="D301" s="2" t="s">
        <v>1377</v>
      </c>
      <c r="E301" s="2" t="s">
        <v>1458</v>
      </c>
      <c r="F301" s="44" t="s">
        <v>1454</v>
      </c>
      <c r="G301" s="29" t="s">
        <v>9</v>
      </c>
      <c r="H301" s="29" t="s">
        <v>9</v>
      </c>
      <c r="I301" s="29" t="s">
        <v>9</v>
      </c>
      <c r="J301" s="29" t="s">
        <v>9</v>
      </c>
      <c r="K301" s="29" t="s">
        <v>9</v>
      </c>
      <c r="L301" s="26" t="str">
        <f t="shared" si="77"/>
        <v>Cobertura</v>
      </c>
      <c r="M301" s="26" t="str">
        <f t="shared" si="78"/>
        <v>Telhado</v>
      </c>
      <c r="N301" s="26" t="str">
        <f t="shared" si="79"/>
        <v>Perímetro</v>
      </c>
      <c r="O301" s="26" t="str">
        <f t="shared" si="80"/>
        <v>Telhado Abertura</v>
      </c>
      <c r="P301" s="21" t="s">
        <v>1423</v>
      </c>
      <c r="Q301" s="21" t="s">
        <v>1424</v>
      </c>
      <c r="R301" s="77" t="s">
        <v>9</v>
      </c>
      <c r="S301" s="27" t="str">
        <f t="shared" si="81"/>
        <v>Cobertura</v>
      </c>
      <c r="T301" s="27" t="str">
        <f t="shared" si="82"/>
        <v>Telhado</v>
      </c>
      <c r="U301" s="27" t="str">
        <f t="shared" si="83"/>
        <v>Perímetro</v>
      </c>
      <c r="V301" s="77" t="s">
        <v>90</v>
      </c>
      <c r="W301" s="1" t="str">
        <f t="shared" si="76"/>
        <v>Key.Cob.301</v>
      </c>
      <c r="X301" s="81" t="s">
        <v>1422</v>
      </c>
      <c r="Y301" s="80" t="s">
        <v>1378</v>
      </c>
    </row>
    <row r="302" spans="1:25" ht="6.65" customHeight="1" x14ac:dyDescent="0.4">
      <c r="A302" s="23">
        <v>302</v>
      </c>
      <c r="B302" s="2" t="s">
        <v>44</v>
      </c>
      <c r="C302" s="2" t="s">
        <v>1442</v>
      </c>
      <c r="D302" s="2" t="s">
        <v>1377</v>
      </c>
      <c r="E302" s="2" t="s">
        <v>1458</v>
      </c>
      <c r="F302" s="44" t="s">
        <v>1455</v>
      </c>
      <c r="G302" s="29" t="s">
        <v>9</v>
      </c>
      <c r="H302" s="29" t="s">
        <v>9</v>
      </c>
      <c r="I302" s="29" t="s">
        <v>9</v>
      </c>
      <c r="J302" s="29" t="s">
        <v>9</v>
      </c>
      <c r="K302" s="29" t="s">
        <v>9</v>
      </c>
      <c r="L302" s="26" t="str">
        <f t="shared" si="77"/>
        <v>Cobertura</v>
      </c>
      <c r="M302" s="26" t="str">
        <f t="shared" si="78"/>
        <v>Telhado</v>
      </c>
      <c r="N302" s="26" t="str">
        <f t="shared" si="79"/>
        <v>Perímetro</v>
      </c>
      <c r="O302" s="26" t="str">
        <f t="shared" si="80"/>
        <v>Telhado Perímetro</v>
      </c>
      <c r="P302" s="21" t="s">
        <v>1427</v>
      </c>
      <c r="Q302" s="21" t="s">
        <v>1428</v>
      </c>
      <c r="R302" s="77" t="s">
        <v>9</v>
      </c>
      <c r="S302" s="27" t="str">
        <f t="shared" si="81"/>
        <v>Cobertura</v>
      </c>
      <c r="T302" s="27" t="str">
        <f t="shared" si="82"/>
        <v>Telhado</v>
      </c>
      <c r="U302" s="27" t="str">
        <f t="shared" si="83"/>
        <v>Perímetro</v>
      </c>
      <c r="V302" s="77" t="s">
        <v>90</v>
      </c>
      <c r="W302" s="1" t="str">
        <f t="shared" si="76"/>
        <v>Key.Cob.302</v>
      </c>
      <c r="X302" s="81" t="s">
        <v>1426</v>
      </c>
      <c r="Y302" s="80" t="s">
        <v>1378</v>
      </c>
    </row>
    <row r="303" spans="1:25" ht="6.65" customHeight="1" x14ac:dyDescent="0.4">
      <c r="A303" s="23">
        <v>303</v>
      </c>
      <c r="B303" s="2" t="s">
        <v>44</v>
      </c>
      <c r="C303" s="2" t="s">
        <v>1442</v>
      </c>
      <c r="D303" s="2" t="s">
        <v>1377</v>
      </c>
      <c r="E303" s="2" t="s">
        <v>1435</v>
      </c>
      <c r="F303" s="44" t="s">
        <v>1462</v>
      </c>
      <c r="G303" s="29" t="s">
        <v>9</v>
      </c>
      <c r="H303" s="29" t="s">
        <v>9</v>
      </c>
      <c r="I303" s="29" t="s">
        <v>9</v>
      </c>
      <c r="J303" s="29" t="s">
        <v>9</v>
      </c>
      <c r="K303" s="29" t="s">
        <v>9</v>
      </c>
      <c r="L303" s="26" t="str">
        <f t="shared" si="77"/>
        <v>Cobertura</v>
      </c>
      <c r="M303" s="26" t="str">
        <f t="shared" si="78"/>
        <v>Telhado</v>
      </c>
      <c r="N303" s="26" t="str">
        <f t="shared" si="79"/>
        <v>Telhado Camada</v>
      </c>
      <c r="O303" s="26" t="str">
        <f t="shared" si="80"/>
        <v>Telhado Projeção</v>
      </c>
      <c r="P303" s="21" t="s">
        <v>1433</v>
      </c>
      <c r="Q303" s="21" t="s">
        <v>1434</v>
      </c>
      <c r="R303" s="77" t="s">
        <v>9</v>
      </c>
      <c r="S303" s="27" t="str">
        <f t="shared" si="81"/>
        <v>Cobertura</v>
      </c>
      <c r="T303" s="27" t="str">
        <f t="shared" si="82"/>
        <v>Telhado</v>
      </c>
      <c r="U303" s="27" t="str">
        <f t="shared" si="83"/>
        <v>Telhado.Camada</v>
      </c>
      <c r="V303" s="77" t="s">
        <v>90</v>
      </c>
      <c r="W303" s="1" t="str">
        <f t="shared" si="76"/>
        <v>Key.Cob.303</v>
      </c>
      <c r="X303" s="81" t="s">
        <v>1432</v>
      </c>
      <c r="Y303" s="80" t="s">
        <v>1378</v>
      </c>
    </row>
    <row r="304" spans="1:25" ht="6.65" customHeight="1" x14ac:dyDescent="0.4">
      <c r="A304" s="23">
        <v>304</v>
      </c>
      <c r="B304" s="2" t="s">
        <v>44</v>
      </c>
      <c r="C304" s="2" t="s">
        <v>1442</v>
      </c>
      <c r="D304" s="2" t="s">
        <v>1377</v>
      </c>
      <c r="E304" s="2" t="s">
        <v>1435</v>
      </c>
      <c r="F304" s="2" t="s">
        <v>1463</v>
      </c>
      <c r="G304" s="29" t="s">
        <v>9</v>
      </c>
      <c r="H304" s="29" t="s">
        <v>9</v>
      </c>
      <c r="I304" s="29" t="s">
        <v>9</v>
      </c>
      <c r="J304" s="29" t="s">
        <v>9</v>
      </c>
      <c r="K304" s="29" t="s">
        <v>9</v>
      </c>
      <c r="L304" s="26" t="str">
        <f t="shared" si="77"/>
        <v>Cobertura</v>
      </c>
      <c r="M304" s="26" t="str">
        <f t="shared" si="78"/>
        <v>Telhado</v>
      </c>
      <c r="N304" s="26" t="str">
        <f t="shared" si="79"/>
        <v>Telhado Camada</v>
      </c>
      <c r="O304" s="26" t="str">
        <f t="shared" si="80"/>
        <v>Telhado Núcleo</v>
      </c>
      <c r="P304" s="21" t="s">
        <v>1437</v>
      </c>
      <c r="Q304" s="21" t="s">
        <v>1438</v>
      </c>
      <c r="R304" s="77" t="s">
        <v>9</v>
      </c>
      <c r="S304" s="27" t="str">
        <f t="shared" si="81"/>
        <v>Cobertura</v>
      </c>
      <c r="T304" s="27" t="str">
        <f t="shared" si="82"/>
        <v>Telhado</v>
      </c>
      <c r="U304" s="27" t="str">
        <f t="shared" si="83"/>
        <v>Telhado.Camada</v>
      </c>
      <c r="V304" s="77" t="s">
        <v>90</v>
      </c>
      <c r="W304" s="1" t="str">
        <f t="shared" si="76"/>
        <v>Key.Cob.304</v>
      </c>
      <c r="X304" s="49" t="s">
        <v>1436</v>
      </c>
      <c r="Y304" s="80" t="s">
        <v>1378</v>
      </c>
    </row>
    <row r="305" spans="1:25" ht="6.65" customHeight="1" x14ac:dyDescent="0.4">
      <c r="A305" s="23">
        <v>305</v>
      </c>
      <c r="B305" s="2" t="s">
        <v>44</v>
      </c>
      <c r="C305" s="2" t="s">
        <v>1442</v>
      </c>
      <c r="D305" s="2" t="s">
        <v>1377</v>
      </c>
      <c r="E305" s="2" t="s">
        <v>1435</v>
      </c>
      <c r="F305" s="2" t="s">
        <v>1464</v>
      </c>
      <c r="G305" s="29" t="s">
        <v>9</v>
      </c>
      <c r="H305" s="29" t="s">
        <v>9</v>
      </c>
      <c r="I305" s="29" t="s">
        <v>9</v>
      </c>
      <c r="J305" s="29" t="s">
        <v>9</v>
      </c>
      <c r="K305" s="29" t="s">
        <v>9</v>
      </c>
      <c r="L305" s="26" t="str">
        <f t="shared" si="77"/>
        <v>Cobertura</v>
      </c>
      <c r="M305" s="26" t="str">
        <f t="shared" si="78"/>
        <v>Telhado</v>
      </c>
      <c r="N305" s="26" t="str">
        <f t="shared" si="79"/>
        <v>Telhado Camada</v>
      </c>
      <c r="O305" s="26" t="str">
        <f t="shared" si="80"/>
        <v>Telhado Substrato</v>
      </c>
      <c r="P305" s="21" t="s">
        <v>1440</v>
      </c>
      <c r="Q305" s="21" t="s">
        <v>1441</v>
      </c>
      <c r="R305" s="77" t="s">
        <v>9</v>
      </c>
      <c r="S305" s="27" t="str">
        <f t="shared" si="81"/>
        <v>Cobertura</v>
      </c>
      <c r="T305" s="27" t="str">
        <f t="shared" si="82"/>
        <v>Telhado</v>
      </c>
      <c r="U305" s="27" t="str">
        <f t="shared" si="83"/>
        <v>Telhado.Camada</v>
      </c>
      <c r="V305" s="77" t="s">
        <v>90</v>
      </c>
      <c r="W305" s="1" t="str">
        <f t="shared" si="76"/>
        <v>Key.Cob.305</v>
      </c>
      <c r="X305" s="81" t="s">
        <v>1439</v>
      </c>
      <c r="Y305" s="80" t="s">
        <v>1378</v>
      </c>
    </row>
    <row r="306" spans="1:25" ht="6.65" customHeight="1" x14ac:dyDescent="0.4">
      <c r="A306" s="23">
        <v>306</v>
      </c>
      <c r="B306" s="2" t="s">
        <v>44</v>
      </c>
      <c r="C306" s="2" t="s">
        <v>1486</v>
      </c>
      <c r="D306" s="2" t="s">
        <v>1487</v>
      </c>
      <c r="E306" s="2" t="s">
        <v>1490</v>
      </c>
      <c r="F306" s="25" t="s">
        <v>1465</v>
      </c>
      <c r="G306" s="29" t="s">
        <v>9</v>
      </c>
      <c r="H306" s="29" t="s">
        <v>9</v>
      </c>
      <c r="I306" s="29" t="s">
        <v>9</v>
      </c>
      <c r="J306" s="29" t="s">
        <v>9</v>
      </c>
      <c r="K306" s="29" t="s">
        <v>9</v>
      </c>
      <c r="L306" s="26" t="str">
        <f t="shared" ref="L306:M312" si="84">CONCATENATE("", C306)</f>
        <v>Hospitalar</v>
      </c>
      <c r="M306" s="26" t="str">
        <f t="shared" si="84"/>
        <v>Saúde</v>
      </c>
      <c r="N306" s="26" t="str">
        <f>(SUBSTITUTE(SUBSTITUTE(CONCATENATE("",E306),"."," ")," De "," de "))</f>
        <v>Dispositivo de Saúde</v>
      </c>
      <c r="O306" s="26" t="str">
        <f>(SUBSTITUTE(SUBSTITUTE(CONCATENATE("",F306),"."," ")," De "," de "))</f>
        <v>Dispositivo Médico</v>
      </c>
      <c r="P306" s="21" t="s">
        <v>1467</v>
      </c>
      <c r="Q306" s="21" t="s">
        <v>1468</v>
      </c>
      <c r="R306" s="77" t="s">
        <v>9</v>
      </c>
      <c r="S306" s="27" t="str">
        <f t="shared" ref="S306:S329" si="85">SUBSTITUTE(C306, "_", " ")</f>
        <v>Hospitalar</v>
      </c>
      <c r="T306" s="27" t="str">
        <f t="shared" ref="T306:T329" si="86">SUBSTITUTE(D306, "_", " ")</f>
        <v>Saúde</v>
      </c>
      <c r="U306" s="27" t="str">
        <f t="shared" ref="U306:U329" si="87">SUBSTITUTE(E306, "_", " ")</f>
        <v>Dispositivo.de.Saúde</v>
      </c>
      <c r="V306" s="77" t="s">
        <v>90</v>
      </c>
      <c r="W306" s="1" t="str">
        <f t="shared" si="76"/>
        <v>Key.Hos.306</v>
      </c>
      <c r="X306" s="49" t="s">
        <v>1484</v>
      </c>
      <c r="Y306" s="80" t="s">
        <v>1466</v>
      </c>
    </row>
    <row r="307" spans="1:25" ht="6.65" customHeight="1" x14ac:dyDescent="0.4">
      <c r="A307" s="23">
        <v>307</v>
      </c>
      <c r="B307" s="2" t="s">
        <v>44</v>
      </c>
      <c r="C307" s="2" t="s">
        <v>1486</v>
      </c>
      <c r="D307" s="2" t="s">
        <v>1487</v>
      </c>
      <c r="E307" s="2" t="s">
        <v>1490</v>
      </c>
      <c r="F307" s="25" t="s">
        <v>1492</v>
      </c>
      <c r="G307" s="29" t="s">
        <v>9</v>
      </c>
      <c r="H307" s="29" t="s">
        <v>9</v>
      </c>
      <c r="I307" s="29" t="s">
        <v>9</v>
      </c>
      <c r="J307" s="29" t="s">
        <v>9</v>
      </c>
      <c r="K307" s="29" t="s">
        <v>9</v>
      </c>
      <c r="L307" s="26" t="str">
        <f t="shared" si="84"/>
        <v>Hospitalar</v>
      </c>
      <c r="M307" s="26" t="str">
        <f t="shared" si="84"/>
        <v>Saúde</v>
      </c>
      <c r="N307" s="26" t="str">
        <f t="shared" ref="N307:N312" si="88">(SUBSTITUTE(SUBSTITUTE(CONCATENATE("",E307),"."," ")," De "," de "))</f>
        <v>Dispositivo de Saúde</v>
      </c>
      <c r="O307" s="26" t="str">
        <f t="shared" ref="O307:O329" si="89">(SUBSTITUTE(SUBSTITUTE(CONCATENATE("",F307),"."," ")," De "," de "))</f>
        <v>Ar Medicinal Estação</v>
      </c>
      <c r="P307" s="21" t="s">
        <v>1470</v>
      </c>
      <c r="Q307" s="21" t="s">
        <v>1471</v>
      </c>
      <c r="R307" s="77" t="s">
        <v>9</v>
      </c>
      <c r="S307" s="27" t="str">
        <f t="shared" si="85"/>
        <v>Hospitalar</v>
      </c>
      <c r="T307" s="27" t="str">
        <f t="shared" si="86"/>
        <v>Saúde</v>
      </c>
      <c r="U307" s="27" t="str">
        <f t="shared" si="87"/>
        <v>Dispositivo.de.Saúde</v>
      </c>
      <c r="V307" s="77" t="s">
        <v>90</v>
      </c>
      <c r="W307" s="1" t="str">
        <f t="shared" si="76"/>
        <v>Key.Hos.307</v>
      </c>
      <c r="X307" s="49" t="s">
        <v>1484</v>
      </c>
      <c r="Y307" s="80" t="s">
        <v>1469</v>
      </c>
    </row>
    <row r="308" spans="1:25" ht="6.65" customHeight="1" x14ac:dyDescent="0.4">
      <c r="A308" s="23">
        <v>308</v>
      </c>
      <c r="B308" s="2" t="s">
        <v>44</v>
      </c>
      <c r="C308" s="2" t="s">
        <v>1486</v>
      </c>
      <c r="D308" s="2" t="s">
        <v>1487</v>
      </c>
      <c r="E308" s="2" t="s">
        <v>1490</v>
      </c>
      <c r="F308" s="25" t="s">
        <v>1491</v>
      </c>
      <c r="G308" s="29" t="s">
        <v>9</v>
      </c>
      <c r="H308" s="29" t="s">
        <v>9</v>
      </c>
      <c r="I308" s="29" t="s">
        <v>9</v>
      </c>
      <c r="J308" s="29" t="s">
        <v>9</v>
      </c>
      <c r="K308" s="29" t="s">
        <v>9</v>
      </c>
      <c r="L308" s="26" t="str">
        <f t="shared" si="84"/>
        <v>Hospitalar</v>
      </c>
      <c r="M308" s="26" t="str">
        <f t="shared" si="84"/>
        <v>Saúde</v>
      </c>
      <c r="N308" s="26" t="str">
        <f t="shared" si="88"/>
        <v>Dispositivo de Saúde</v>
      </c>
      <c r="O308" s="26" t="str">
        <f t="shared" si="89"/>
        <v>Ar Medicinal Alimentador</v>
      </c>
      <c r="P308" s="21" t="s">
        <v>1473</v>
      </c>
      <c r="Q308" s="21" t="s">
        <v>1474</v>
      </c>
      <c r="R308" s="77" t="s">
        <v>9</v>
      </c>
      <c r="S308" s="27" t="str">
        <f t="shared" si="85"/>
        <v>Hospitalar</v>
      </c>
      <c r="T308" s="27" t="str">
        <f t="shared" si="86"/>
        <v>Saúde</v>
      </c>
      <c r="U308" s="27" t="str">
        <f t="shared" si="87"/>
        <v>Dispositivo.de.Saúde</v>
      </c>
      <c r="V308" s="77" t="s">
        <v>90</v>
      </c>
      <c r="W308" s="1" t="str">
        <f t="shared" si="76"/>
        <v>Key.Hos.308</v>
      </c>
      <c r="X308" s="49" t="s">
        <v>1484</v>
      </c>
      <c r="Y308" s="80" t="s">
        <v>1472</v>
      </c>
    </row>
    <row r="309" spans="1:25" ht="6.65" customHeight="1" x14ac:dyDescent="0.4">
      <c r="A309" s="23">
        <v>309</v>
      </c>
      <c r="B309" s="2" t="s">
        <v>44</v>
      </c>
      <c r="C309" s="2" t="s">
        <v>1486</v>
      </c>
      <c r="D309" s="2" t="s">
        <v>1487</v>
      </c>
      <c r="E309" s="2" t="s">
        <v>1490</v>
      </c>
      <c r="F309" s="25" t="s">
        <v>1495</v>
      </c>
      <c r="G309" s="29" t="s">
        <v>9</v>
      </c>
      <c r="H309" s="29" t="s">
        <v>9</v>
      </c>
      <c r="I309" s="29" t="s">
        <v>9</v>
      </c>
      <c r="J309" s="29" t="s">
        <v>9</v>
      </c>
      <c r="K309" s="29" t="s">
        <v>9</v>
      </c>
      <c r="L309" s="26" t="str">
        <f t="shared" si="84"/>
        <v>Hospitalar</v>
      </c>
      <c r="M309" s="26" t="str">
        <f t="shared" si="84"/>
        <v>Saúde</v>
      </c>
      <c r="N309" s="26" t="str">
        <f t="shared" si="88"/>
        <v>Dispositivo de Saúde</v>
      </c>
      <c r="O309" s="26" t="str">
        <f t="shared" ref="O309" si="90">(SUBSTITUTE(SUBSTITUTE(CONCATENATE("",F309),"."," ")," De "," de "))</f>
        <v>Vácuo Medicinal Estação</v>
      </c>
      <c r="P309" s="21" t="s">
        <v>1482</v>
      </c>
      <c r="Q309" s="21" t="s">
        <v>1483</v>
      </c>
      <c r="R309" s="77" t="s">
        <v>9</v>
      </c>
      <c r="S309" s="27" t="str">
        <f t="shared" si="85"/>
        <v>Hospitalar</v>
      </c>
      <c r="T309" s="27" t="str">
        <f t="shared" si="86"/>
        <v>Saúde</v>
      </c>
      <c r="U309" s="27" t="str">
        <f t="shared" si="87"/>
        <v>Dispositivo.de.Saúde</v>
      </c>
      <c r="V309" s="77" t="s">
        <v>90</v>
      </c>
      <c r="W309" s="1" t="str">
        <f t="shared" si="76"/>
        <v>Key.Hos.309</v>
      </c>
      <c r="X309" s="49" t="s">
        <v>1484</v>
      </c>
      <c r="Y309" s="80" t="s">
        <v>1481</v>
      </c>
    </row>
    <row r="310" spans="1:25" ht="6.65" customHeight="1" x14ac:dyDescent="0.4">
      <c r="A310" s="23">
        <v>310</v>
      </c>
      <c r="B310" s="2" t="s">
        <v>44</v>
      </c>
      <c r="C310" s="2" t="s">
        <v>1486</v>
      </c>
      <c r="D310" s="2" t="s">
        <v>1487</v>
      </c>
      <c r="E310" s="2" t="s">
        <v>1490</v>
      </c>
      <c r="F310" s="25" t="s">
        <v>1493</v>
      </c>
      <c r="G310" s="29" t="s">
        <v>9</v>
      </c>
      <c r="H310" s="29" t="s">
        <v>9</v>
      </c>
      <c r="I310" s="29" t="s">
        <v>9</v>
      </c>
      <c r="J310" s="29" t="s">
        <v>9</v>
      </c>
      <c r="K310" s="29" t="s">
        <v>9</v>
      </c>
      <c r="L310" s="26" t="str">
        <f t="shared" si="84"/>
        <v>Hospitalar</v>
      </c>
      <c r="M310" s="26" t="str">
        <f t="shared" si="84"/>
        <v>Saúde</v>
      </c>
      <c r="N310" s="26" t="str">
        <f t="shared" si="88"/>
        <v>Dispositivo de Saúde</v>
      </c>
      <c r="O310" s="26" t="str">
        <f t="shared" si="89"/>
        <v>Oxigênio Gerador</v>
      </c>
      <c r="P310" s="21" t="s">
        <v>1476</v>
      </c>
      <c r="Q310" s="21" t="s">
        <v>1477</v>
      </c>
      <c r="R310" s="77" t="s">
        <v>9</v>
      </c>
      <c r="S310" s="27" t="str">
        <f t="shared" si="85"/>
        <v>Hospitalar</v>
      </c>
      <c r="T310" s="27" t="str">
        <f t="shared" si="86"/>
        <v>Saúde</v>
      </c>
      <c r="U310" s="27" t="str">
        <f t="shared" si="87"/>
        <v>Dispositivo.de.Saúde</v>
      </c>
      <c r="V310" s="77" t="s">
        <v>90</v>
      </c>
      <c r="W310" s="1" t="str">
        <f t="shared" si="76"/>
        <v>Key.Hos.310</v>
      </c>
      <c r="X310" s="49" t="s">
        <v>1484</v>
      </c>
      <c r="Y310" s="80" t="s">
        <v>1475</v>
      </c>
    </row>
    <row r="311" spans="1:25" ht="6.45" customHeight="1" x14ac:dyDescent="0.4">
      <c r="A311" s="23">
        <v>311</v>
      </c>
      <c r="B311" s="2" t="s">
        <v>44</v>
      </c>
      <c r="C311" s="2" t="s">
        <v>1486</v>
      </c>
      <c r="D311" s="2" t="s">
        <v>1487</v>
      </c>
      <c r="E311" s="2" t="s">
        <v>1490</v>
      </c>
      <c r="F311" s="25" t="s">
        <v>1494</v>
      </c>
      <c r="G311" s="29" t="s">
        <v>9</v>
      </c>
      <c r="H311" s="29" t="s">
        <v>9</v>
      </c>
      <c r="I311" s="29" t="s">
        <v>9</v>
      </c>
      <c r="J311" s="29" t="s">
        <v>9</v>
      </c>
      <c r="K311" s="29" t="s">
        <v>9</v>
      </c>
      <c r="L311" s="26" t="str">
        <f t="shared" si="84"/>
        <v>Hospitalar</v>
      </c>
      <c r="M311" s="26" t="str">
        <f t="shared" si="84"/>
        <v>Saúde</v>
      </c>
      <c r="N311" s="26" t="str">
        <f t="shared" si="88"/>
        <v>Dispositivo de Saúde</v>
      </c>
      <c r="O311" s="26" t="str">
        <f t="shared" si="89"/>
        <v>Oxigênio Usina</v>
      </c>
      <c r="P311" s="21" t="s">
        <v>1479</v>
      </c>
      <c r="Q311" s="21" t="s">
        <v>1480</v>
      </c>
      <c r="R311" s="77" t="s">
        <v>9</v>
      </c>
      <c r="S311" s="27" t="str">
        <f t="shared" si="85"/>
        <v>Hospitalar</v>
      </c>
      <c r="T311" s="27" t="str">
        <f t="shared" si="86"/>
        <v>Saúde</v>
      </c>
      <c r="U311" s="27" t="str">
        <f t="shared" si="87"/>
        <v>Dispositivo.de.Saúde</v>
      </c>
      <c r="V311" s="77" t="s">
        <v>90</v>
      </c>
      <c r="W311" s="1" t="str">
        <f t="shared" si="76"/>
        <v>Key.Hos.311</v>
      </c>
      <c r="X311" s="49" t="s">
        <v>1484</v>
      </c>
      <c r="Y311" s="80" t="s">
        <v>1478</v>
      </c>
    </row>
    <row r="312" spans="1:25" ht="6.65" customHeight="1" x14ac:dyDescent="0.4">
      <c r="A312" s="23">
        <v>312</v>
      </c>
      <c r="B312" s="2" t="s">
        <v>44</v>
      </c>
      <c r="C312" s="2" t="s">
        <v>1486</v>
      </c>
      <c r="D312" s="2" t="s">
        <v>1487</v>
      </c>
      <c r="E312" s="2" t="s">
        <v>1490</v>
      </c>
      <c r="F312" s="2" t="s">
        <v>1496</v>
      </c>
      <c r="G312" s="29" t="s">
        <v>9</v>
      </c>
      <c r="H312" s="29" t="s">
        <v>9</v>
      </c>
      <c r="I312" s="29" t="s">
        <v>9</v>
      </c>
      <c r="J312" s="29" t="s">
        <v>9</v>
      </c>
      <c r="K312" s="29" t="s">
        <v>9</v>
      </c>
      <c r="L312" s="26" t="str">
        <f t="shared" si="84"/>
        <v>Hospitalar</v>
      </c>
      <c r="M312" s="26" t="str">
        <f t="shared" si="84"/>
        <v>Saúde</v>
      </c>
      <c r="N312" s="26" t="str">
        <f t="shared" si="88"/>
        <v>Dispositivo de Saúde</v>
      </c>
      <c r="O312" s="26" t="str">
        <f t="shared" si="89"/>
        <v>Chamada Enfermagem</v>
      </c>
      <c r="P312" s="21" t="s">
        <v>1488</v>
      </c>
      <c r="Q312" s="21" t="s">
        <v>1489</v>
      </c>
      <c r="R312" s="77" t="s">
        <v>9</v>
      </c>
      <c r="S312" s="27" t="str">
        <f t="shared" si="85"/>
        <v>Hospitalar</v>
      </c>
      <c r="T312" s="27" t="str">
        <f t="shared" si="86"/>
        <v>Saúde</v>
      </c>
      <c r="U312" s="27" t="str">
        <f t="shared" si="87"/>
        <v>Dispositivo.de.Saúde</v>
      </c>
      <c r="V312" s="77" t="s">
        <v>90</v>
      </c>
      <c r="W312" s="1" t="str">
        <f t="shared" si="76"/>
        <v>Key.Hos.312</v>
      </c>
      <c r="X312" s="49" t="s">
        <v>1485</v>
      </c>
      <c r="Y312" s="49" t="s">
        <v>9</v>
      </c>
    </row>
    <row r="313" spans="1:25" ht="6.65" customHeight="1" x14ac:dyDescent="0.4">
      <c r="A313" s="23">
        <v>313</v>
      </c>
      <c r="B313" s="2" t="s">
        <v>44</v>
      </c>
      <c r="C313" s="2" t="s">
        <v>1497</v>
      </c>
      <c r="D313" s="2" t="s">
        <v>1546</v>
      </c>
      <c r="E313" s="2" t="s">
        <v>1585</v>
      </c>
      <c r="F313" s="25" t="s">
        <v>1498</v>
      </c>
      <c r="G313" s="29" t="s">
        <v>9</v>
      </c>
      <c r="H313" s="29" t="s">
        <v>9</v>
      </c>
      <c r="I313" s="29" t="s">
        <v>9</v>
      </c>
      <c r="J313" s="29" t="s">
        <v>9</v>
      </c>
      <c r="K313" s="29" t="s">
        <v>9</v>
      </c>
      <c r="L313" s="26" t="str">
        <f t="shared" ref="L313:L329" si="91">CONCATENATE("", C313)</f>
        <v>Luminotécnica</v>
      </c>
      <c r="M313" s="26" t="str">
        <f t="shared" ref="M313:M329" si="92">CONCATENATE("", D313)</f>
        <v>Iluminação</v>
      </c>
      <c r="N313" s="26" t="str">
        <f t="shared" ref="N313:N329" si="93">(SUBSTITUTE(SUBSTITUTE(CONCATENATE("",E313),"."," ")," De "," de "))</f>
        <v>Lâmpadas</v>
      </c>
      <c r="O313" s="26" t="str">
        <f t="shared" si="89"/>
        <v>Lâmpada</v>
      </c>
      <c r="P313" s="21" t="s">
        <v>1500</v>
      </c>
      <c r="Q313" s="21" t="s">
        <v>1501</v>
      </c>
      <c r="R313" s="77" t="s">
        <v>9</v>
      </c>
      <c r="S313" s="27" t="str">
        <f t="shared" si="85"/>
        <v>Luminotécnica</v>
      </c>
      <c r="T313" s="27" t="str">
        <f t="shared" si="86"/>
        <v>Iluminação</v>
      </c>
      <c r="U313" s="27" t="str">
        <f t="shared" si="87"/>
        <v>Lâmpadas</v>
      </c>
      <c r="V313" s="77" t="s">
        <v>90</v>
      </c>
      <c r="W313" s="1" t="str">
        <f t="shared" si="76"/>
        <v>Key.Lum.313</v>
      </c>
      <c r="X313" s="49" t="s">
        <v>1537</v>
      </c>
      <c r="Y313" s="80" t="s">
        <v>1499</v>
      </c>
    </row>
    <row r="314" spans="1:25" ht="6.65" customHeight="1" x14ac:dyDescent="0.4">
      <c r="A314" s="23">
        <v>314</v>
      </c>
      <c r="B314" s="2" t="s">
        <v>44</v>
      </c>
      <c r="C314" s="2" t="s">
        <v>1497</v>
      </c>
      <c r="D314" s="2" t="s">
        <v>1546</v>
      </c>
      <c r="E314" s="2" t="s">
        <v>1585</v>
      </c>
      <c r="F314" s="25" t="s">
        <v>1548</v>
      </c>
      <c r="G314" s="29" t="s">
        <v>9</v>
      </c>
      <c r="H314" s="29" t="s">
        <v>9</v>
      </c>
      <c r="I314" s="29" t="s">
        <v>9</v>
      </c>
      <c r="J314" s="29" t="s">
        <v>9</v>
      </c>
      <c r="K314" s="29" t="s">
        <v>9</v>
      </c>
      <c r="L314" s="26" t="str">
        <f t="shared" si="91"/>
        <v>Luminotécnica</v>
      </c>
      <c r="M314" s="26" t="str">
        <f t="shared" si="92"/>
        <v>Iluminação</v>
      </c>
      <c r="N314" s="26" t="str">
        <f t="shared" si="93"/>
        <v>Lâmpadas</v>
      </c>
      <c r="O314" s="26" t="str">
        <f t="shared" si="89"/>
        <v>Lâmpada Fluorescente Compacta</v>
      </c>
      <c r="P314" s="21" t="s">
        <v>1503</v>
      </c>
      <c r="Q314" s="21" t="s">
        <v>1504</v>
      </c>
      <c r="R314" s="77" t="s">
        <v>9</v>
      </c>
      <c r="S314" s="27" t="str">
        <f t="shared" si="85"/>
        <v>Luminotécnica</v>
      </c>
      <c r="T314" s="27" t="str">
        <f t="shared" si="86"/>
        <v>Iluminação</v>
      </c>
      <c r="U314" s="27" t="str">
        <f t="shared" si="87"/>
        <v>Lâmpadas</v>
      </c>
      <c r="V314" s="77" t="s">
        <v>90</v>
      </c>
      <c r="W314" s="1" t="str">
        <f t="shared" si="76"/>
        <v>Key.Lum.314</v>
      </c>
      <c r="X314" s="49" t="s">
        <v>1537</v>
      </c>
      <c r="Y314" s="80" t="s">
        <v>1502</v>
      </c>
    </row>
    <row r="315" spans="1:25" ht="6.65" customHeight="1" x14ac:dyDescent="0.4">
      <c r="A315" s="23">
        <v>315</v>
      </c>
      <c r="B315" s="2" t="s">
        <v>44</v>
      </c>
      <c r="C315" s="2" t="s">
        <v>1497</v>
      </c>
      <c r="D315" s="2" t="s">
        <v>1546</v>
      </c>
      <c r="E315" s="2" t="s">
        <v>1585</v>
      </c>
      <c r="F315" s="25" t="s">
        <v>1561</v>
      </c>
      <c r="G315" s="29" t="s">
        <v>9</v>
      </c>
      <c r="H315" s="29" t="s">
        <v>9</v>
      </c>
      <c r="I315" s="29" t="s">
        <v>9</v>
      </c>
      <c r="J315" s="29" t="s">
        <v>9</v>
      </c>
      <c r="K315" s="29" t="s">
        <v>9</v>
      </c>
      <c r="L315" s="26" t="str">
        <f t="shared" si="91"/>
        <v>Luminotécnica</v>
      </c>
      <c r="M315" s="26" t="str">
        <f t="shared" si="92"/>
        <v>Iluminação</v>
      </c>
      <c r="N315" s="26" t="str">
        <f t="shared" si="93"/>
        <v>Lâmpadas</v>
      </c>
      <c r="O315" s="26" t="str">
        <f t="shared" si="89"/>
        <v>Lâmpada Fluorescente</v>
      </c>
      <c r="P315" s="21" t="s">
        <v>1506</v>
      </c>
      <c r="Q315" s="21" t="s">
        <v>1507</v>
      </c>
      <c r="R315" s="77" t="s">
        <v>9</v>
      </c>
      <c r="S315" s="27" t="str">
        <f t="shared" si="85"/>
        <v>Luminotécnica</v>
      </c>
      <c r="T315" s="27" t="str">
        <f t="shared" si="86"/>
        <v>Iluminação</v>
      </c>
      <c r="U315" s="27" t="str">
        <f t="shared" si="87"/>
        <v>Lâmpadas</v>
      </c>
      <c r="V315" s="77" t="s">
        <v>90</v>
      </c>
      <c r="W315" s="1" t="str">
        <f t="shared" si="76"/>
        <v>Key.Lum.315</v>
      </c>
      <c r="X315" s="49" t="s">
        <v>1537</v>
      </c>
      <c r="Y315" s="80" t="s">
        <v>1505</v>
      </c>
    </row>
    <row r="316" spans="1:25" ht="6.65" customHeight="1" x14ac:dyDescent="0.4">
      <c r="A316" s="23">
        <v>316</v>
      </c>
      <c r="B316" s="2" t="s">
        <v>44</v>
      </c>
      <c r="C316" s="2" t="s">
        <v>1497</v>
      </c>
      <c r="D316" s="2" t="s">
        <v>1546</v>
      </c>
      <c r="E316" s="2" t="s">
        <v>1585</v>
      </c>
      <c r="F316" s="25" t="s">
        <v>1557</v>
      </c>
      <c r="G316" s="29" t="s">
        <v>9</v>
      </c>
      <c r="H316" s="29" t="s">
        <v>9</v>
      </c>
      <c r="I316" s="29" t="s">
        <v>9</v>
      </c>
      <c r="J316" s="29" t="s">
        <v>9</v>
      </c>
      <c r="K316" s="29" t="s">
        <v>9</v>
      </c>
      <c r="L316" s="26" t="str">
        <f t="shared" si="91"/>
        <v>Luminotécnica</v>
      </c>
      <c r="M316" s="26" t="str">
        <f t="shared" si="92"/>
        <v>Iluminação</v>
      </c>
      <c r="N316" s="26" t="str">
        <f t="shared" si="93"/>
        <v>Lâmpadas</v>
      </c>
      <c r="O316" s="26" t="str">
        <f t="shared" si="89"/>
        <v>Lâmpada Alta Pressão Mercúrio</v>
      </c>
      <c r="P316" s="21" t="s">
        <v>1512</v>
      </c>
      <c r="Q316" s="21" t="s">
        <v>1513</v>
      </c>
      <c r="R316" s="77" t="s">
        <v>9</v>
      </c>
      <c r="S316" s="27" t="str">
        <f t="shared" si="85"/>
        <v>Luminotécnica</v>
      </c>
      <c r="T316" s="27" t="str">
        <f t="shared" si="86"/>
        <v>Iluminação</v>
      </c>
      <c r="U316" s="27" t="str">
        <f t="shared" si="87"/>
        <v>Lâmpadas</v>
      </c>
      <c r="V316" s="77" t="s">
        <v>90</v>
      </c>
      <c r="W316" s="1" t="str">
        <f t="shared" si="76"/>
        <v>Key.Lum.316</v>
      </c>
      <c r="X316" s="49" t="s">
        <v>1537</v>
      </c>
      <c r="Y316" s="80" t="s">
        <v>1511</v>
      </c>
    </row>
    <row r="317" spans="1:25" ht="6.65" customHeight="1" x14ac:dyDescent="0.4">
      <c r="A317" s="23">
        <v>317</v>
      </c>
      <c r="B317" s="2" t="s">
        <v>44</v>
      </c>
      <c r="C317" s="2" t="s">
        <v>1497</v>
      </c>
      <c r="D317" s="2" t="s">
        <v>1546</v>
      </c>
      <c r="E317" s="2" t="s">
        <v>1585</v>
      </c>
      <c r="F317" s="25" t="s">
        <v>1558</v>
      </c>
      <c r="G317" s="29" t="s">
        <v>9</v>
      </c>
      <c r="H317" s="29" t="s">
        <v>9</v>
      </c>
      <c r="I317" s="29" t="s">
        <v>9</v>
      </c>
      <c r="J317" s="29" t="s">
        <v>9</v>
      </c>
      <c r="K317" s="29" t="s">
        <v>9</v>
      </c>
      <c r="L317" s="26" t="str">
        <f t="shared" si="91"/>
        <v>Luminotécnica</v>
      </c>
      <c r="M317" s="26" t="str">
        <f t="shared" si="92"/>
        <v>Iluminação</v>
      </c>
      <c r="N317" s="26" t="str">
        <f t="shared" si="93"/>
        <v>Lâmpadas</v>
      </c>
      <c r="O317" s="26" t="str">
        <f t="shared" si="89"/>
        <v>Lâmpada Alta Pressão Sódio</v>
      </c>
      <c r="P317" s="21" t="s">
        <v>1515</v>
      </c>
      <c r="Q317" s="21" t="s">
        <v>1516</v>
      </c>
      <c r="R317" s="77" t="s">
        <v>9</v>
      </c>
      <c r="S317" s="27" t="str">
        <f t="shared" si="85"/>
        <v>Luminotécnica</v>
      </c>
      <c r="T317" s="27" t="str">
        <f t="shared" si="86"/>
        <v>Iluminação</v>
      </c>
      <c r="U317" s="27" t="str">
        <f t="shared" si="87"/>
        <v>Lâmpadas</v>
      </c>
      <c r="V317" s="77" t="s">
        <v>90</v>
      </c>
      <c r="W317" s="1" t="str">
        <f t="shared" si="76"/>
        <v>Key.Lum.317</v>
      </c>
      <c r="X317" s="49" t="s">
        <v>1537</v>
      </c>
      <c r="Y317" s="80" t="s">
        <v>1514</v>
      </c>
    </row>
    <row r="318" spans="1:25" ht="6.65" customHeight="1" x14ac:dyDescent="0.4">
      <c r="A318" s="23">
        <v>318</v>
      </c>
      <c r="B318" s="2" t="s">
        <v>44</v>
      </c>
      <c r="C318" s="2" t="s">
        <v>1497</v>
      </c>
      <c r="D318" s="2" t="s">
        <v>1546</v>
      </c>
      <c r="E318" s="2" t="s">
        <v>1585</v>
      </c>
      <c r="F318" s="25" t="s">
        <v>1551</v>
      </c>
      <c r="G318" s="29" t="s">
        <v>9</v>
      </c>
      <c r="H318" s="29" t="s">
        <v>9</v>
      </c>
      <c r="I318" s="29" t="s">
        <v>9</v>
      </c>
      <c r="J318" s="29" t="s">
        <v>9</v>
      </c>
      <c r="K318" s="29" t="s">
        <v>9</v>
      </c>
      <c r="L318" s="26" t="str">
        <f t="shared" si="91"/>
        <v>Luminotécnica</v>
      </c>
      <c r="M318" s="26" t="str">
        <f t="shared" si="92"/>
        <v>Iluminação</v>
      </c>
      <c r="N318" s="26" t="str">
        <f t="shared" si="93"/>
        <v>Lâmpadas</v>
      </c>
      <c r="O318" s="26" t="str">
        <f t="shared" si="89"/>
        <v>Lâmpada LED</v>
      </c>
      <c r="P318" s="21" t="s">
        <v>1565</v>
      </c>
      <c r="Q318" s="21" t="s">
        <v>1518</v>
      </c>
      <c r="R318" s="77" t="s">
        <v>9</v>
      </c>
      <c r="S318" s="27" t="str">
        <f t="shared" si="85"/>
        <v>Luminotécnica</v>
      </c>
      <c r="T318" s="27" t="str">
        <f t="shared" si="86"/>
        <v>Iluminação</v>
      </c>
      <c r="U318" s="27" t="str">
        <f t="shared" si="87"/>
        <v>Lâmpadas</v>
      </c>
      <c r="V318" s="77" t="s">
        <v>90</v>
      </c>
      <c r="W318" s="1" t="str">
        <f t="shared" si="76"/>
        <v>Key.Lum.318</v>
      </c>
      <c r="X318" s="49" t="s">
        <v>1537</v>
      </c>
      <c r="Y318" s="80" t="s">
        <v>1517</v>
      </c>
    </row>
    <row r="319" spans="1:25" ht="6.65" customHeight="1" x14ac:dyDescent="0.4">
      <c r="A319" s="23">
        <v>319</v>
      </c>
      <c r="B319" s="2" t="s">
        <v>44</v>
      </c>
      <c r="C319" s="2" t="s">
        <v>1497</v>
      </c>
      <c r="D319" s="2" t="s">
        <v>1546</v>
      </c>
      <c r="E319" s="2" t="s">
        <v>1585</v>
      </c>
      <c r="F319" s="25" t="s">
        <v>1550</v>
      </c>
      <c r="G319" s="29" t="s">
        <v>9</v>
      </c>
      <c r="H319" s="29" t="s">
        <v>9</v>
      </c>
      <c r="I319" s="29" t="s">
        <v>9</v>
      </c>
      <c r="J319" s="29" t="s">
        <v>9</v>
      </c>
      <c r="K319" s="29" t="s">
        <v>9</v>
      </c>
      <c r="L319" s="26" t="str">
        <f t="shared" si="91"/>
        <v>Luminotécnica</v>
      </c>
      <c r="M319" s="26" t="str">
        <f t="shared" si="92"/>
        <v>Iluminação</v>
      </c>
      <c r="N319" s="26" t="str">
        <f t="shared" si="93"/>
        <v>Lâmpadas</v>
      </c>
      <c r="O319" s="26" t="str">
        <f t="shared" si="89"/>
        <v>Lâmpada OLED</v>
      </c>
      <c r="P319" s="21" t="s">
        <v>1564</v>
      </c>
      <c r="Q319" s="21" t="s">
        <v>1518</v>
      </c>
      <c r="R319" s="77" t="s">
        <v>9</v>
      </c>
      <c r="S319" s="27" t="str">
        <f t="shared" si="85"/>
        <v>Luminotécnica</v>
      </c>
      <c r="T319" s="27" t="str">
        <f t="shared" si="86"/>
        <v>Iluminação</v>
      </c>
      <c r="U319" s="27" t="str">
        <f t="shared" si="87"/>
        <v>Lâmpadas</v>
      </c>
      <c r="V319" s="77" t="s">
        <v>90</v>
      </c>
      <c r="W319" s="1" t="str">
        <f t="shared" ref="W319:W320" si="94">CONCATENATE("Key.",LEFT(C319,3),".",A319)</f>
        <v>Key.Lum.319</v>
      </c>
      <c r="X319" s="49" t="s">
        <v>1537</v>
      </c>
      <c r="Y319" s="80" t="s">
        <v>1520</v>
      </c>
    </row>
    <row r="320" spans="1:25" ht="6.65" customHeight="1" x14ac:dyDescent="0.4">
      <c r="A320" s="23">
        <v>320</v>
      </c>
      <c r="B320" s="2" t="s">
        <v>44</v>
      </c>
      <c r="C320" s="2" t="s">
        <v>1497</v>
      </c>
      <c r="D320" s="2" t="s">
        <v>1546</v>
      </c>
      <c r="E320" s="2" t="s">
        <v>1585</v>
      </c>
      <c r="F320" s="25" t="s">
        <v>1549</v>
      </c>
      <c r="G320" s="29" t="s">
        <v>9</v>
      </c>
      <c r="H320" s="29" t="s">
        <v>9</v>
      </c>
      <c r="I320" s="29" t="s">
        <v>9</v>
      </c>
      <c r="J320" s="29" t="s">
        <v>9</v>
      </c>
      <c r="K320" s="29" t="s">
        <v>9</v>
      </c>
      <c r="L320" s="26" t="str">
        <f t="shared" si="91"/>
        <v>Luminotécnica</v>
      </c>
      <c r="M320" s="26" t="str">
        <f t="shared" si="92"/>
        <v>Iluminação</v>
      </c>
      <c r="N320" s="26" t="str">
        <f t="shared" si="93"/>
        <v>Lâmpadas</v>
      </c>
      <c r="O320" s="26" t="str">
        <f t="shared" si="89"/>
        <v>Lâmpada Halógena</v>
      </c>
      <c r="P320" s="21" t="s">
        <v>1509</v>
      </c>
      <c r="Q320" s="21" t="s">
        <v>1510</v>
      </c>
      <c r="R320" s="77" t="s">
        <v>9</v>
      </c>
      <c r="S320" s="27" t="str">
        <f t="shared" si="85"/>
        <v>Luminotécnica</v>
      </c>
      <c r="T320" s="27" t="str">
        <f t="shared" si="86"/>
        <v>Iluminação</v>
      </c>
      <c r="U320" s="27" t="str">
        <f t="shared" si="87"/>
        <v>Lâmpadas</v>
      </c>
      <c r="V320" s="77" t="s">
        <v>90</v>
      </c>
      <c r="W320" s="1" t="str">
        <f t="shared" si="94"/>
        <v>Key.Lum.320</v>
      </c>
      <c r="X320" s="49" t="s">
        <v>1537</v>
      </c>
      <c r="Y320" s="80" t="s">
        <v>1508</v>
      </c>
    </row>
    <row r="321" spans="1:25" ht="6.65" customHeight="1" x14ac:dyDescent="0.4">
      <c r="A321" s="23">
        <v>321</v>
      </c>
      <c r="B321" s="2" t="s">
        <v>44</v>
      </c>
      <c r="C321" s="2" t="s">
        <v>1497</v>
      </c>
      <c r="D321" s="2" t="s">
        <v>1546</v>
      </c>
      <c r="E321" s="2" t="s">
        <v>1585</v>
      </c>
      <c r="F321" s="25" t="s">
        <v>1559</v>
      </c>
      <c r="G321" s="29" t="s">
        <v>9</v>
      </c>
      <c r="H321" s="29" t="s">
        <v>9</v>
      </c>
      <c r="I321" s="29" t="s">
        <v>9</v>
      </c>
      <c r="J321" s="29" t="s">
        <v>9</v>
      </c>
      <c r="K321" s="29" t="s">
        <v>9</v>
      </c>
      <c r="L321" s="26" t="str">
        <f t="shared" si="91"/>
        <v>Luminotécnica</v>
      </c>
      <c r="M321" s="26" t="str">
        <f t="shared" si="92"/>
        <v>Iluminação</v>
      </c>
      <c r="N321" s="26" t="str">
        <f t="shared" si="93"/>
        <v>Lâmpadas</v>
      </c>
      <c r="O321" s="26" t="str">
        <f t="shared" si="89"/>
        <v>Lâmpada Iodetos Metálicos</v>
      </c>
      <c r="P321" s="21" t="s">
        <v>1562</v>
      </c>
      <c r="Q321" s="21" t="s">
        <v>1563</v>
      </c>
      <c r="R321" s="77" t="s">
        <v>9</v>
      </c>
      <c r="S321" s="27" t="str">
        <f t="shared" si="85"/>
        <v>Luminotécnica</v>
      </c>
      <c r="T321" s="27" t="str">
        <f t="shared" si="86"/>
        <v>Iluminação</v>
      </c>
      <c r="U321" s="27" t="str">
        <f t="shared" si="87"/>
        <v>Lâmpadas</v>
      </c>
      <c r="V321" s="77" t="s">
        <v>90</v>
      </c>
      <c r="W321" s="1" t="str">
        <f t="shared" si="76"/>
        <v>Key.Lum.321</v>
      </c>
      <c r="X321" s="49" t="s">
        <v>1537</v>
      </c>
      <c r="Y321" s="80" t="s">
        <v>1519</v>
      </c>
    </row>
    <row r="322" spans="1:25" ht="6.65" customHeight="1" x14ac:dyDescent="0.4">
      <c r="A322" s="23">
        <v>322</v>
      </c>
      <c r="B322" s="2" t="s">
        <v>44</v>
      </c>
      <c r="C322" s="2" t="s">
        <v>1497</v>
      </c>
      <c r="D322" s="2" t="s">
        <v>1546</v>
      </c>
      <c r="E322" s="2" t="s">
        <v>1585</v>
      </c>
      <c r="F322" s="25" t="s">
        <v>1560</v>
      </c>
      <c r="G322" s="29" t="s">
        <v>9</v>
      </c>
      <c r="H322" s="29" t="s">
        <v>9</v>
      </c>
      <c r="I322" s="29" t="s">
        <v>9</v>
      </c>
      <c r="J322" s="29" t="s">
        <v>9</v>
      </c>
      <c r="K322" s="29" t="s">
        <v>9</v>
      </c>
      <c r="L322" s="26" t="str">
        <f t="shared" si="91"/>
        <v>Luminotécnica</v>
      </c>
      <c r="M322" s="26" t="str">
        <f t="shared" si="92"/>
        <v>Iluminação</v>
      </c>
      <c r="N322" s="26" t="str">
        <f t="shared" si="93"/>
        <v>Lâmpadas</v>
      </c>
      <c r="O322" s="26" t="str">
        <f t="shared" si="89"/>
        <v xml:space="preserve">Lâmpada Incandescente </v>
      </c>
      <c r="P322" s="21" t="s">
        <v>1522</v>
      </c>
      <c r="Q322" s="21" t="s">
        <v>1523</v>
      </c>
      <c r="R322" s="77" t="s">
        <v>9</v>
      </c>
      <c r="S322" s="27" t="str">
        <f t="shared" si="85"/>
        <v>Luminotécnica</v>
      </c>
      <c r="T322" s="27" t="str">
        <f t="shared" si="86"/>
        <v>Iluminação</v>
      </c>
      <c r="U322" s="27" t="str">
        <f t="shared" si="87"/>
        <v>Lâmpadas</v>
      </c>
      <c r="V322" s="77" t="s">
        <v>90</v>
      </c>
      <c r="W322" s="1" t="str">
        <f t="shared" si="76"/>
        <v>Key.Lum.322</v>
      </c>
      <c r="X322" s="49" t="s">
        <v>1537</v>
      </c>
      <c r="Y322" s="80" t="s">
        <v>1521</v>
      </c>
    </row>
    <row r="323" spans="1:25" ht="6.65" customHeight="1" x14ac:dyDescent="0.4">
      <c r="A323" s="23">
        <v>323</v>
      </c>
      <c r="B323" s="2" t="s">
        <v>44</v>
      </c>
      <c r="C323" s="2" t="s">
        <v>1497</v>
      </c>
      <c r="D323" s="2" t="s">
        <v>1546</v>
      </c>
      <c r="E323" s="2" t="s">
        <v>1586</v>
      </c>
      <c r="F323" s="25" t="s">
        <v>1524</v>
      </c>
      <c r="G323" s="29" t="s">
        <v>9</v>
      </c>
      <c r="H323" s="29" t="s">
        <v>9</v>
      </c>
      <c r="I323" s="29" t="s">
        <v>9</v>
      </c>
      <c r="J323" s="29" t="s">
        <v>9</v>
      </c>
      <c r="K323" s="29" t="s">
        <v>9</v>
      </c>
      <c r="L323" s="26" t="str">
        <f t="shared" si="91"/>
        <v>Luminotécnica</v>
      </c>
      <c r="M323" s="26" t="str">
        <f t="shared" si="92"/>
        <v>Iluminação</v>
      </c>
      <c r="N323" s="26" t="str">
        <f t="shared" si="93"/>
        <v>Luminárias</v>
      </c>
      <c r="O323" s="26" t="str">
        <f t="shared" si="89"/>
        <v>Luminária</v>
      </c>
      <c r="P323" s="21" t="s">
        <v>1526</v>
      </c>
      <c r="Q323" s="21" t="s">
        <v>1527</v>
      </c>
      <c r="R323" s="77" t="s">
        <v>9</v>
      </c>
      <c r="S323" s="27" t="str">
        <f t="shared" si="85"/>
        <v>Luminotécnica</v>
      </c>
      <c r="T323" s="27" t="str">
        <f t="shared" si="86"/>
        <v>Iluminação</v>
      </c>
      <c r="U323" s="27" t="str">
        <f t="shared" si="87"/>
        <v>Luminárias</v>
      </c>
      <c r="V323" s="77" t="s">
        <v>90</v>
      </c>
      <c r="W323" s="1" t="str">
        <f t="shared" si="76"/>
        <v>Key.Lum.323</v>
      </c>
      <c r="X323" s="49" t="s">
        <v>1538</v>
      </c>
      <c r="Y323" s="80" t="s">
        <v>1525</v>
      </c>
    </row>
    <row r="324" spans="1:25" ht="6.65" customHeight="1" x14ac:dyDescent="0.4">
      <c r="A324" s="23">
        <v>324</v>
      </c>
      <c r="B324" s="2" t="s">
        <v>44</v>
      </c>
      <c r="C324" s="2" t="s">
        <v>1497</v>
      </c>
      <c r="D324" s="2" t="s">
        <v>1546</v>
      </c>
      <c r="E324" s="2" t="s">
        <v>1586</v>
      </c>
      <c r="F324" s="25" t="s">
        <v>1553</v>
      </c>
      <c r="G324" s="29" t="s">
        <v>9</v>
      </c>
      <c r="H324" s="29" t="s">
        <v>9</v>
      </c>
      <c r="I324" s="29" t="s">
        <v>9</v>
      </c>
      <c r="J324" s="29" t="s">
        <v>9</v>
      </c>
      <c r="K324" s="29" t="s">
        <v>9</v>
      </c>
      <c r="L324" s="26" t="str">
        <f t="shared" si="91"/>
        <v>Luminotécnica</v>
      </c>
      <c r="M324" s="26" t="str">
        <f t="shared" si="92"/>
        <v>Iluminação</v>
      </c>
      <c r="N324" s="26" t="str">
        <f t="shared" si="93"/>
        <v>Luminárias</v>
      </c>
      <c r="O324" s="26" t="str">
        <f t="shared" si="89"/>
        <v>Luminária Direcional</v>
      </c>
      <c r="P324" s="21" t="s">
        <v>1529</v>
      </c>
      <c r="Q324" s="21" t="s">
        <v>1530</v>
      </c>
      <c r="R324" s="77" t="s">
        <v>9</v>
      </c>
      <c r="S324" s="27" t="str">
        <f t="shared" si="85"/>
        <v>Luminotécnica</v>
      </c>
      <c r="T324" s="27" t="str">
        <f t="shared" si="86"/>
        <v>Iluminação</v>
      </c>
      <c r="U324" s="27" t="str">
        <f t="shared" si="87"/>
        <v>Luminárias</v>
      </c>
      <c r="V324" s="77" t="s">
        <v>90</v>
      </c>
      <c r="W324" s="1" t="str">
        <f t="shared" ref="W324:W329" si="95">CONCATENATE("Key.",LEFT(C324,3),".",A324)</f>
        <v>Key.Lum.324</v>
      </c>
      <c r="X324" s="49" t="s">
        <v>1538</v>
      </c>
      <c r="Y324" s="80" t="s">
        <v>1528</v>
      </c>
    </row>
    <row r="325" spans="1:25" ht="6.65" customHeight="1" x14ac:dyDescent="0.4">
      <c r="A325" s="23">
        <v>325</v>
      </c>
      <c r="B325" s="2" t="s">
        <v>44</v>
      </c>
      <c r="C325" s="2" t="s">
        <v>1497</v>
      </c>
      <c r="D325" s="2" t="s">
        <v>1546</v>
      </c>
      <c r="E325" s="2" t="s">
        <v>1586</v>
      </c>
      <c r="F325" s="25" t="s">
        <v>1554</v>
      </c>
      <c r="G325" s="29" t="s">
        <v>9</v>
      </c>
      <c r="H325" s="29" t="s">
        <v>9</v>
      </c>
      <c r="I325" s="29" t="s">
        <v>9</v>
      </c>
      <c r="J325" s="29" t="s">
        <v>9</v>
      </c>
      <c r="K325" s="29" t="s">
        <v>9</v>
      </c>
      <c r="L325" s="26" t="str">
        <f t="shared" si="91"/>
        <v>Luminotécnica</v>
      </c>
      <c r="M325" s="26" t="str">
        <f t="shared" si="92"/>
        <v>Iluminação</v>
      </c>
      <c r="N325" s="26" t="str">
        <f t="shared" si="93"/>
        <v>Luminárias</v>
      </c>
      <c r="O325" s="26" t="str">
        <f t="shared" si="89"/>
        <v>Luminária Spot</v>
      </c>
      <c r="P325" s="21" t="s">
        <v>1532</v>
      </c>
      <c r="Q325" s="21" t="s">
        <v>1533</v>
      </c>
      <c r="R325" s="77" t="s">
        <v>9</v>
      </c>
      <c r="S325" s="27" t="str">
        <f t="shared" si="85"/>
        <v>Luminotécnica</v>
      </c>
      <c r="T325" s="27" t="str">
        <f t="shared" si="86"/>
        <v>Iluminação</v>
      </c>
      <c r="U325" s="27" t="str">
        <f t="shared" si="87"/>
        <v>Luminárias</v>
      </c>
      <c r="V325" s="77" t="s">
        <v>90</v>
      </c>
      <c r="W325" s="1" t="str">
        <f t="shared" si="95"/>
        <v>Key.Lum.325</v>
      </c>
      <c r="X325" s="49" t="s">
        <v>1538</v>
      </c>
      <c r="Y325" s="80" t="s">
        <v>1531</v>
      </c>
    </row>
    <row r="326" spans="1:25" ht="5.6" customHeight="1" x14ac:dyDescent="0.4">
      <c r="A326" s="23">
        <v>326</v>
      </c>
      <c r="B326" s="2" t="s">
        <v>44</v>
      </c>
      <c r="C326" s="2" t="s">
        <v>1497</v>
      </c>
      <c r="D326" s="2" t="s">
        <v>1546</v>
      </c>
      <c r="E326" s="2" t="s">
        <v>1586</v>
      </c>
      <c r="F326" s="25" t="s">
        <v>1552</v>
      </c>
      <c r="G326" s="29" t="s">
        <v>9</v>
      </c>
      <c r="H326" s="29" t="s">
        <v>9</v>
      </c>
      <c r="I326" s="29" t="s">
        <v>9</v>
      </c>
      <c r="J326" s="29" t="s">
        <v>9</v>
      </c>
      <c r="K326" s="29" t="s">
        <v>9</v>
      </c>
      <c r="L326" s="26" t="str">
        <f t="shared" si="91"/>
        <v>Luminotécnica</v>
      </c>
      <c r="M326" s="26" t="str">
        <f t="shared" si="92"/>
        <v>Iluminação</v>
      </c>
      <c r="N326" s="26" t="str">
        <f t="shared" si="93"/>
        <v>Luminárias</v>
      </c>
      <c r="O326" s="26" t="str">
        <f t="shared" si="89"/>
        <v>Luminária de Segurança</v>
      </c>
      <c r="P326" s="21" t="s">
        <v>1535</v>
      </c>
      <c r="Q326" s="21" t="s">
        <v>1536</v>
      </c>
      <c r="R326" s="77" t="s">
        <v>9</v>
      </c>
      <c r="S326" s="27" t="str">
        <f t="shared" si="85"/>
        <v>Luminotécnica</v>
      </c>
      <c r="T326" s="27" t="str">
        <f t="shared" si="86"/>
        <v>Iluminação</v>
      </c>
      <c r="U326" s="27" t="str">
        <f t="shared" si="87"/>
        <v>Luminárias</v>
      </c>
      <c r="V326" s="77" t="s">
        <v>90</v>
      </c>
      <c r="W326" s="1" t="str">
        <f t="shared" si="95"/>
        <v>Key.Lum.326</v>
      </c>
      <c r="X326" s="49" t="s">
        <v>1538</v>
      </c>
      <c r="Y326" s="80" t="s">
        <v>1534</v>
      </c>
    </row>
    <row r="327" spans="1:25" ht="5.6" customHeight="1" x14ac:dyDescent="0.4">
      <c r="A327" s="23">
        <v>327</v>
      </c>
      <c r="B327" s="2" t="s">
        <v>44</v>
      </c>
      <c r="C327" s="2" t="s">
        <v>1497</v>
      </c>
      <c r="D327" s="2" t="s">
        <v>1546</v>
      </c>
      <c r="E327" s="2" t="s">
        <v>1586</v>
      </c>
      <c r="F327" s="44" t="s">
        <v>1555</v>
      </c>
      <c r="G327" s="29" t="s">
        <v>9</v>
      </c>
      <c r="H327" s="29" t="s">
        <v>9</v>
      </c>
      <c r="I327" s="29" t="s">
        <v>9</v>
      </c>
      <c r="J327" s="29" t="s">
        <v>9</v>
      </c>
      <c r="K327" s="29" t="s">
        <v>9</v>
      </c>
      <c r="L327" s="26" t="str">
        <f t="shared" si="91"/>
        <v>Luminotécnica</v>
      </c>
      <c r="M327" s="26" t="str">
        <f t="shared" si="92"/>
        <v>Iluminação</v>
      </c>
      <c r="N327" s="26" t="str">
        <f t="shared" si="93"/>
        <v>Luminárias</v>
      </c>
      <c r="O327" s="26" t="str">
        <f t="shared" si="89"/>
        <v>Fonte de Iluminação</v>
      </c>
      <c r="P327" s="21" t="s">
        <v>1540</v>
      </c>
      <c r="Q327" s="21" t="s">
        <v>1541</v>
      </c>
      <c r="R327" s="77" t="s">
        <v>9</v>
      </c>
      <c r="S327" s="27" t="str">
        <f t="shared" si="85"/>
        <v>Luminotécnica</v>
      </c>
      <c r="T327" s="27" t="str">
        <f t="shared" si="86"/>
        <v>Iluminação</v>
      </c>
      <c r="U327" s="27" t="str">
        <f t="shared" si="87"/>
        <v>Luminárias</v>
      </c>
      <c r="V327" s="77" t="s">
        <v>90</v>
      </c>
      <c r="W327" s="1" t="str">
        <f t="shared" si="95"/>
        <v>Key.Lum.327</v>
      </c>
      <c r="X327" s="81" t="s">
        <v>1539</v>
      </c>
      <c r="Y327" s="81" t="s">
        <v>9</v>
      </c>
    </row>
    <row r="328" spans="1:25" ht="5.6" customHeight="1" x14ac:dyDescent="0.4">
      <c r="A328" s="23">
        <v>328</v>
      </c>
      <c r="B328" s="2" t="s">
        <v>44</v>
      </c>
      <c r="C328" s="2" t="s">
        <v>1497</v>
      </c>
      <c r="D328" s="2" t="s">
        <v>1546</v>
      </c>
      <c r="E328" s="2" t="s">
        <v>1586</v>
      </c>
      <c r="F328" s="2" t="s">
        <v>1556</v>
      </c>
      <c r="G328" s="29" t="s">
        <v>9</v>
      </c>
      <c r="H328" s="29" t="s">
        <v>9</v>
      </c>
      <c r="I328" s="29" t="s">
        <v>9</v>
      </c>
      <c r="J328" s="29" t="s">
        <v>9</v>
      </c>
      <c r="K328" s="29" t="s">
        <v>9</v>
      </c>
      <c r="L328" s="26" t="str">
        <f t="shared" si="91"/>
        <v>Luminotécnica</v>
      </c>
      <c r="M328" s="26" t="str">
        <f t="shared" si="92"/>
        <v>Iluminação</v>
      </c>
      <c r="N328" s="26" t="str">
        <f t="shared" si="93"/>
        <v>Luminárias</v>
      </c>
      <c r="O328" s="26" t="str">
        <f t="shared" si="89"/>
        <v>Feixe de Luz</v>
      </c>
      <c r="P328" s="21" t="s">
        <v>1543</v>
      </c>
      <c r="Q328" s="21" t="s">
        <v>1544</v>
      </c>
      <c r="R328" s="77" t="s">
        <v>9</v>
      </c>
      <c r="S328" s="27" t="str">
        <f t="shared" si="85"/>
        <v>Luminotécnica</v>
      </c>
      <c r="T328" s="27" t="str">
        <f t="shared" si="86"/>
        <v>Iluminação</v>
      </c>
      <c r="U328" s="27" t="str">
        <f t="shared" si="87"/>
        <v>Luminárias</v>
      </c>
      <c r="V328" s="77" t="s">
        <v>90</v>
      </c>
      <c r="W328" s="1" t="str">
        <f t="shared" si="95"/>
        <v>Key.Lum.328</v>
      </c>
      <c r="X328" s="81" t="s">
        <v>1542</v>
      </c>
      <c r="Y328" s="81" t="s">
        <v>9</v>
      </c>
    </row>
    <row r="329" spans="1:25" ht="5.6" customHeight="1" x14ac:dyDescent="0.4">
      <c r="A329" s="23">
        <v>329</v>
      </c>
      <c r="B329" s="2" t="s">
        <v>44</v>
      </c>
      <c r="C329" s="2" t="s">
        <v>1497</v>
      </c>
      <c r="D329" s="2" t="s">
        <v>1546</v>
      </c>
      <c r="E329" s="2" t="s">
        <v>1586</v>
      </c>
      <c r="F329" s="2" t="s">
        <v>1547</v>
      </c>
      <c r="G329" s="29" t="s">
        <v>9</v>
      </c>
      <c r="H329" s="29" t="s">
        <v>9</v>
      </c>
      <c r="I329" s="29" t="s">
        <v>9</v>
      </c>
      <c r="J329" s="29" t="s">
        <v>9</v>
      </c>
      <c r="K329" s="29" t="s">
        <v>9</v>
      </c>
      <c r="L329" s="26" t="str">
        <f t="shared" si="91"/>
        <v>Luminotécnica</v>
      </c>
      <c r="M329" s="26" t="str">
        <f t="shared" si="92"/>
        <v>Iluminação</v>
      </c>
      <c r="N329" s="26" t="str">
        <f t="shared" si="93"/>
        <v>Luminárias</v>
      </c>
      <c r="O329" s="26" t="str">
        <f t="shared" si="89"/>
        <v>Luz</v>
      </c>
      <c r="P329" s="21" t="s">
        <v>1540</v>
      </c>
      <c r="Q329" s="21" t="s">
        <v>1541</v>
      </c>
      <c r="R329" s="77" t="s">
        <v>9</v>
      </c>
      <c r="S329" s="27" t="str">
        <f t="shared" si="85"/>
        <v>Luminotécnica</v>
      </c>
      <c r="T329" s="27" t="str">
        <f t="shared" si="86"/>
        <v>Iluminação</v>
      </c>
      <c r="U329" s="27" t="str">
        <f t="shared" si="87"/>
        <v>Luminárias</v>
      </c>
      <c r="V329" s="77" t="s">
        <v>90</v>
      </c>
      <c r="W329" s="1" t="str">
        <f t="shared" si="95"/>
        <v>Key.Lum.329</v>
      </c>
      <c r="X329" s="49" t="s">
        <v>1545</v>
      </c>
      <c r="Y329" s="81" t="s">
        <v>9</v>
      </c>
    </row>
  </sheetData>
  <sortState xmlns:xlrd2="http://schemas.microsoft.com/office/spreadsheetml/2017/richdata2" ref="A2:Y197">
    <sortCondition ref="A1:A197"/>
  </sortState>
  <phoneticPr fontId="1" type="noConversion"/>
  <conditionalFormatting sqref="F1">
    <cfRule type="duplicateValues" dxfId="419" priority="2089"/>
  </conditionalFormatting>
  <conditionalFormatting sqref="F2">
    <cfRule type="duplicateValues" dxfId="418" priority="2050"/>
    <cfRule type="duplicateValues" dxfId="417" priority="2051"/>
    <cfRule type="duplicateValues" dxfId="416" priority="2052"/>
    <cfRule type="duplicateValues" dxfId="415" priority="2053"/>
    <cfRule type="duplicateValues" dxfId="414" priority="2054"/>
    <cfRule type="duplicateValues" dxfId="413" priority="2049"/>
  </conditionalFormatting>
  <conditionalFormatting sqref="F3:F14">
    <cfRule type="duplicateValues" dxfId="412" priority="3899"/>
    <cfRule type="duplicateValues" dxfId="411" priority="3900"/>
    <cfRule type="duplicateValues" dxfId="410" priority="3906"/>
    <cfRule type="duplicateValues" dxfId="409" priority="3901"/>
    <cfRule type="duplicateValues" dxfId="408" priority="3902"/>
    <cfRule type="duplicateValues" dxfId="407" priority="3897"/>
    <cfRule type="duplicateValues" dxfId="406" priority="3905"/>
    <cfRule type="duplicateValues" dxfId="405" priority="3904"/>
    <cfRule type="duplicateValues" dxfId="404" priority="3903"/>
    <cfRule type="duplicateValues" dxfId="403" priority="3908"/>
    <cfRule type="duplicateValues" dxfId="402" priority="3907"/>
    <cfRule type="duplicateValues" dxfId="401" priority="3898"/>
  </conditionalFormatting>
  <conditionalFormatting sqref="F15:F31">
    <cfRule type="duplicateValues" dxfId="400" priority="461"/>
  </conditionalFormatting>
  <conditionalFormatting sqref="F27:F31 F18:F22">
    <cfRule type="duplicateValues" dxfId="399" priority="456"/>
    <cfRule type="duplicateValues" dxfId="398" priority="455"/>
    <cfRule type="duplicateValues" dxfId="397" priority="454"/>
    <cfRule type="duplicateValues" dxfId="396" priority="453"/>
    <cfRule type="duplicateValues" dxfId="395" priority="452"/>
    <cfRule type="duplicateValues" dxfId="394" priority="450"/>
    <cfRule type="duplicateValues" dxfId="393" priority="460"/>
    <cfRule type="duplicateValues" dxfId="392" priority="459"/>
    <cfRule type="duplicateValues" dxfId="391" priority="458"/>
    <cfRule type="duplicateValues" dxfId="390" priority="457"/>
    <cfRule type="duplicateValues" dxfId="389" priority="451"/>
  </conditionalFormatting>
  <conditionalFormatting sqref="F33">
    <cfRule type="duplicateValues" dxfId="388" priority="255"/>
    <cfRule type="duplicateValues" dxfId="387" priority="253"/>
    <cfRule type="duplicateValues" dxfId="386" priority="252"/>
    <cfRule type="duplicateValues" dxfId="385" priority="256"/>
    <cfRule type="duplicateValues" dxfId="384" priority="259"/>
    <cfRule type="duplicateValues" dxfId="383" priority="254"/>
    <cfRule type="duplicateValues" dxfId="382" priority="257"/>
    <cfRule type="duplicateValues" dxfId="381" priority="258"/>
    <cfRule type="duplicateValues" dxfId="380" priority="251"/>
    <cfRule type="duplicateValues" dxfId="379" priority="260"/>
    <cfRule type="duplicateValues" dxfId="378" priority="250"/>
  </conditionalFormatting>
  <conditionalFormatting sqref="F34:F35">
    <cfRule type="duplicateValues" dxfId="377" priority="267"/>
    <cfRule type="duplicateValues" dxfId="376" priority="265"/>
    <cfRule type="duplicateValues" dxfId="375" priority="264"/>
    <cfRule type="duplicateValues" dxfId="374" priority="261"/>
    <cfRule type="duplicateValues" dxfId="373" priority="263"/>
    <cfRule type="duplicateValues" dxfId="372" priority="262"/>
    <cfRule type="duplicateValues" dxfId="371" priority="266"/>
  </conditionalFormatting>
  <conditionalFormatting sqref="F37:F38">
    <cfRule type="duplicateValues" dxfId="370" priority="245"/>
    <cfRule type="duplicateValues" dxfId="369" priority="246"/>
    <cfRule type="duplicateValues" dxfId="368" priority="247"/>
    <cfRule type="duplicateValues" dxfId="367" priority="249"/>
    <cfRule type="duplicateValues" dxfId="366" priority="248"/>
    <cfRule type="duplicateValues" dxfId="365" priority="243"/>
    <cfRule type="duplicateValues" dxfId="364" priority="244"/>
  </conditionalFormatting>
  <conditionalFormatting sqref="F39:F42 F32 F36">
    <cfRule type="duplicateValues" dxfId="363" priority="3864"/>
    <cfRule type="duplicateValues" dxfId="362" priority="3855"/>
    <cfRule type="duplicateValues" dxfId="361" priority="3854"/>
    <cfRule type="duplicateValues" dxfId="360" priority="3863"/>
    <cfRule type="duplicateValues" dxfId="359" priority="3862"/>
    <cfRule type="duplicateValues" dxfId="358" priority="3861"/>
    <cfRule type="duplicateValues" dxfId="357" priority="3860"/>
    <cfRule type="duplicateValues" dxfId="356" priority="3859"/>
    <cfRule type="duplicateValues" dxfId="355" priority="3858"/>
    <cfRule type="duplicateValues" dxfId="354" priority="3857"/>
    <cfRule type="duplicateValues" dxfId="353" priority="3856"/>
  </conditionalFormatting>
  <conditionalFormatting sqref="F43">
    <cfRule type="duplicateValues" dxfId="352" priority="3889"/>
    <cfRule type="duplicateValues" dxfId="351" priority="3887"/>
    <cfRule type="duplicateValues" dxfId="350" priority="3888"/>
    <cfRule type="duplicateValues" dxfId="349" priority="3890"/>
    <cfRule type="duplicateValues" dxfId="348" priority="3893"/>
    <cfRule type="duplicateValues" dxfId="347" priority="3892"/>
    <cfRule type="duplicateValues" dxfId="346" priority="3891"/>
  </conditionalFormatting>
  <conditionalFormatting sqref="F44:F48">
    <cfRule type="duplicateValues" dxfId="345" priority="491"/>
    <cfRule type="duplicateValues" dxfId="344" priority="490"/>
    <cfRule type="duplicateValues" dxfId="343" priority="489"/>
    <cfRule type="duplicateValues" dxfId="342" priority="488"/>
    <cfRule type="duplicateValues" dxfId="341" priority="492"/>
    <cfRule type="duplicateValues" dxfId="340" priority="487"/>
    <cfRule type="duplicateValues" dxfId="339" priority="486"/>
    <cfRule type="duplicateValues" dxfId="338" priority="485"/>
    <cfRule type="duplicateValues" dxfId="337" priority="495"/>
    <cfRule type="duplicateValues" dxfId="336" priority="493"/>
    <cfRule type="duplicateValues" dxfId="335" priority="494"/>
  </conditionalFormatting>
  <conditionalFormatting sqref="F49:F53">
    <cfRule type="duplicateValues" dxfId="334" priority="3560"/>
    <cfRule type="duplicateValues" dxfId="333" priority="3559"/>
    <cfRule type="duplicateValues" dxfId="332" priority="3568"/>
    <cfRule type="duplicateValues" dxfId="331" priority="3562"/>
    <cfRule type="duplicateValues" dxfId="330" priority="3567"/>
    <cfRule type="duplicateValues" dxfId="329" priority="3558"/>
    <cfRule type="duplicateValues" dxfId="328" priority="3566"/>
    <cfRule type="duplicateValues" dxfId="327" priority="3565"/>
    <cfRule type="duplicateValues" dxfId="326" priority="3564"/>
    <cfRule type="duplicateValues" dxfId="325" priority="3563"/>
    <cfRule type="duplicateValues" dxfId="324" priority="3561"/>
  </conditionalFormatting>
  <conditionalFormatting sqref="F74">
    <cfRule type="duplicateValues" dxfId="323" priority="3647"/>
    <cfRule type="duplicateValues" dxfId="322" priority="3646"/>
    <cfRule type="duplicateValues" dxfId="321" priority="3645"/>
    <cfRule type="duplicateValues" dxfId="320" priority="3644"/>
    <cfRule type="duplicateValues" dxfId="319" priority="3636"/>
    <cfRule type="duplicateValues" dxfId="318" priority="3641"/>
    <cfRule type="duplicateValues" dxfId="317" priority="3640"/>
    <cfRule type="duplicateValues" dxfId="316" priority="3639"/>
    <cfRule type="duplicateValues" dxfId="315" priority="3638"/>
    <cfRule type="duplicateValues" dxfId="314" priority="3637"/>
    <cfRule type="duplicateValues" dxfId="313" priority="3643"/>
    <cfRule type="duplicateValues" dxfId="312" priority="3642"/>
  </conditionalFormatting>
  <conditionalFormatting sqref="F75">
    <cfRule type="duplicateValues" dxfId="311" priority="301"/>
    <cfRule type="duplicateValues" dxfId="310" priority="302"/>
    <cfRule type="duplicateValues" dxfId="309" priority="303"/>
    <cfRule type="duplicateValues" dxfId="308" priority="312"/>
    <cfRule type="duplicateValues" dxfId="307" priority="311"/>
    <cfRule type="duplicateValues" dxfId="306" priority="310"/>
    <cfRule type="duplicateValues" dxfId="305" priority="309"/>
    <cfRule type="duplicateValues" dxfId="304" priority="308"/>
    <cfRule type="duplicateValues" dxfId="303" priority="307"/>
    <cfRule type="duplicateValues" dxfId="302" priority="306"/>
    <cfRule type="duplicateValues" dxfId="301" priority="305"/>
    <cfRule type="duplicateValues" dxfId="300" priority="304"/>
  </conditionalFormatting>
  <conditionalFormatting sqref="F79">
    <cfRule type="duplicateValues" dxfId="299" priority="335"/>
    <cfRule type="duplicateValues" dxfId="298" priority="327"/>
    <cfRule type="duplicateValues" dxfId="297" priority="324"/>
    <cfRule type="duplicateValues" dxfId="296" priority="325"/>
    <cfRule type="duplicateValues" dxfId="295" priority="326"/>
    <cfRule type="duplicateValues" dxfId="294" priority="328"/>
    <cfRule type="duplicateValues" dxfId="293" priority="329"/>
    <cfRule type="duplicateValues" dxfId="292" priority="330"/>
    <cfRule type="duplicateValues" dxfId="291" priority="331"/>
    <cfRule type="duplicateValues" dxfId="290" priority="332"/>
    <cfRule type="duplicateValues" dxfId="289" priority="333"/>
    <cfRule type="duplicateValues" dxfId="288" priority="334"/>
  </conditionalFormatting>
  <conditionalFormatting sqref="F80 F76:F78">
    <cfRule type="duplicateValues" dxfId="287" priority="368"/>
    <cfRule type="duplicateValues" dxfId="286" priority="369"/>
    <cfRule type="duplicateValues" dxfId="285" priority="365"/>
    <cfRule type="duplicateValues" dxfId="284" priority="364"/>
    <cfRule type="duplicateValues" dxfId="283" priority="362"/>
    <cfRule type="duplicateValues" dxfId="282" priority="363"/>
    <cfRule type="duplicateValues" dxfId="281" priority="361"/>
    <cfRule type="duplicateValues" dxfId="280" priority="358"/>
    <cfRule type="duplicateValues" dxfId="279" priority="359"/>
    <cfRule type="duplicateValues" dxfId="278" priority="360"/>
    <cfRule type="duplicateValues" dxfId="277" priority="367"/>
    <cfRule type="duplicateValues" dxfId="276" priority="366"/>
  </conditionalFormatting>
  <conditionalFormatting sqref="F81:F83">
    <cfRule type="duplicateValues" dxfId="275" priority="3523"/>
    <cfRule type="duplicateValues" dxfId="274" priority="3522"/>
    <cfRule type="duplicateValues" dxfId="273" priority="3521"/>
    <cfRule type="duplicateValues" dxfId="272" priority="3517"/>
    <cfRule type="duplicateValues" dxfId="271" priority="3516"/>
    <cfRule type="duplicateValues" dxfId="270" priority="3515"/>
    <cfRule type="duplicateValues" dxfId="269" priority="3519"/>
    <cfRule type="duplicateValues" dxfId="268" priority="3514"/>
    <cfRule type="duplicateValues" dxfId="267" priority="3518"/>
    <cfRule type="duplicateValues" dxfId="266" priority="3513"/>
    <cfRule type="duplicateValues" dxfId="265" priority="3520"/>
  </conditionalFormatting>
  <conditionalFormatting sqref="F84:F88">
    <cfRule type="duplicateValues" dxfId="264" priority="416"/>
    <cfRule type="duplicateValues" dxfId="263" priority="417"/>
    <cfRule type="duplicateValues" dxfId="262" priority="418"/>
    <cfRule type="duplicateValues" dxfId="261" priority="419"/>
    <cfRule type="duplicateValues" dxfId="260" priority="420"/>
    <cfRule type="duplicateValues" dxfId="259" priority="421"/>
    <cfRule type="duplicateValues" dxfId="258" priority="422"/>
    <cfRule type="duplicateValues" dxfId="257" priority="423"/>
    <cfRule type="duplicateValues" dxfId="256" priority="424"/>
    <cfRule type="duplicateValues" dxfId="255" priority="425"/>
    <cfRule type="duplicateValues" dxfId="254" priority="426"/>
    <cfRule type="duplicateValues" dxfId="253" priority="427"/>
  </conditionalFormatting>
  <conditionalFormatting sqref="F89:F100">
    <cfRule type="duplicateValues" dxfId="252" priority="774"/>
    <cfRule type="duplicateValues" dxfId="251" priority="772"/>
    <cfRule type="duplicateValues" dxfId="250" priority="771"/>
    <cfRule type="duplicateValues" dxfId="249" priority="770"/>
    <cfRule type="duplicateValues" dxfId="248" priority="768"/>
    <cfRule type="duplicateValues" dxfId="247" priority="767"/>
    <cfRule type="duplicateValues" dxfId="246" priority="720"/>
    <cfRule type="duplicateValues" dxfId="245" priority="766"/>
    <cfRule type="duplicateValues" dxfId="244" priority="765"/>
    <cfRule type="duplicateValues" dxfId="243" priority="769"/>
    <cfRule type="duplicateValues" dxfId="242" priority="775"/>
    <cfRule type="duplicateValues" dxfId="241" priority="773"/>
  </conditionalFormatting>
  <conditionalFormatting sqref="F101:F126">
    <cfRule type="duplicateValues" dxfId="240" priority="4035"/>
    <cfRule type="duplicateValues" dxfId="239" priority="4028"/>
    <cfRule type="duplicateValues" dxfId="238" priority="4029"/>
    <cfRule type="duplicateValues" dxfId="237" priority="4030"/>
    <cfRule type="duplicateValues" dxfId="236" priority="4031"/>
    <cfRule type="duplicateValues" dxfId="235" priority="4036"/>
    <cfRule type="duplicateValues" dxfId="234" priority="4038"/>
    <cfRule type="duplicateValues" dxfId="233" priority="4037"/>
    <cfRule type="duplicateValues" dxfId="232" priority="4039"/>
    <cfRule type="duplicateValues" dxfId="231" priority="4032"/>
    <cfRule type="duplicateValues" dxfId="230" priority="4033"/>
    <cfRule type="duplicateValues" dxfId="229" priority="4034"/>
  </conditionalFormatting>
  <conditionalFormatting sqref="F172:F195">
    <cfRule type="duplicateValues" dxfId="228" priority="4060"/>
    <cfRule type="duplicateValues" dxfId="227" priority="4066"/>
    <cfRule type="duplicateValues" dxfId="226" priority="4065"/>
    <cfRule type="duplicateValues" dxfId="225" priority="4064"/>
    <cfRule type="duplicateValues" dxfId="224" priority="4063"/>
    <cfRule type="duplicateValues" dxfId="223" priority="4062"/>
    <cfRule type="duplicateValues" dxfId="222" priority="4061"/>
    <cfRule type="duplicateValues" dxfId="221" priority="4059"/>
    <cfRule type="duplicateValues" dxfId="220" priority="4058"/>
    <cfRule type="duplicateValues" dxfId="219" priority="4057"/>
    <cfRule type="duplicateValues" dxfId="218" priority="4056"/>
    <cfRule type="duplicateValues" dxfId="217" priority="4055"/>
  </conditionalFormatting>
  <conditionalFormatting sqref="F249:F250">
    <cfRule type="duplicateValues" dxfId="216" priority="116"/>
    <cfRule type="duplicateValues" dxfId="215" priority="118"/>
    <cfRule type="duplicateValues" dxfId="214" priority="117"/>
    <cfRule type="duplicateValues" dxfId="213" priority="115"/>
    <cfRule type="duplicateValues" dxfId="212" priority="114"/>
    <cfRule type="duplicateValues" dxfId="211" priority="113"/>
  </conditionalFormatting>
  <conditionalFormatting sqref="F251:F273 F196:F248">
    <cfRule type="duplicateValues" dxfId="210" priority="4698"/>
  </conditionalFormatting>
  <conditionalFormatting sqref="F274:F283">
    <cfRule type="duplicateValues" dxfId="209" priority="4162"/>
  </conditionalFormatting>
  <conditionalFormatting sqref="F284:F289 F291">
    <cfRule type="duplicateValues" dxfId="208" priority="61"/>
    <cfRule type="duplicateValues" dxfId="207" priority="59"/>
    <cfRule type="duplicateValues" dxfId="206" priority="60"/>
  </conditionalFormatting>
  <conditionalFormatting sqref="F284:F297">
    <cfRule type="duplicateValues" dxfId="205" priority="4590"/>
  </conditionalFormatting>
  <conditionalFormatting sqref="F290">
    <cfRule type="duplicateValues" dxfId="204" priority="57"/>
    <cfRule type="duplicateValues" dxfId="203" priority="58"/>
    <cfRule type="duplicateValues" dxfId="202" priority="56"/>
    <cfRule type="duplicateValues" dxfId="201" priority="54"/>
    <cfRule type="duplicateValues" dxfId="200" priority="55"/>
  </conditionalFormatting>
  <conditionalFormatting sqref="F292:F297">
    <cfRule type="duplicateValues" dxfId="199" priority="4592"/>
    <cfRule type="duplicateValues" dxfId="198" priority="4593"/>
    <cfRule type="duplicateValues" dxfId="197" priority="4594"/>
    <cfRule type="duplicateValues" dxfId="196" priority="4595"/>
    <cfRule type="duplicateValues" dxfId="195" priority="4596"/>
  </conditionalFormatting>
  <conditionalFormatting sqref="F298:F305">
    <cfRule type="duplicateValues" dxfId="194" priority="4339"/>
    <cfRule type="duplicateValues" dxfId="193" priority="4337"/>
    <cfRule type="duplicateValues" dxfId="192" priority="4340"/>
    <cfRule type="duplicateValues" dxfId="191" priority="4341"/>
    <cfRule type="duplicateValues" dxfId="190" priority="4342"/>
    <cfRule type="duplicateValues" dxfId="189" priority="4343"/>
  </conditionalFormatting>
  <conditionalFormatting sqref="F306:F311">
    <cfRule type="duplicateValues" dxfId="188" priority="4636"/>
  </conditionalFormatting>
  <conditionalFormatting sqref="F312">
    <cfRule type="duplicateValues" dxfId="187" priority="4609"/>
  </conditionalFormatting>
  <conditionalFormatting sqref="F313:F327">
    <cfRule type="duplicateValues" dxfId="186" priority="4697"/>
  </conditionalFormatting>
  <conditionalFormatting sqref="F328:F329">
    <cfRule type="duplicateValues" dxfId="185" priority="4649"/>
  </conditionalFormatting>
  <conditionalFormatting sqref="F330:F1048576 F1">
    <cfRule type="duplicateValues" dxfId="184" priority="2976"/>
    <cfRule type="duplicateValues" dxfId="183" priority="2979"/>
    <cfRule type="duplicateValues" dxfId="182" priority="2978"/>
    <cfRule type="duplicateValues" dxfId="181" priority="2977"/>
    <cfRule type="duplicateValues" dxfId="180" priority="2980"/>
  </conditionalFormatting>
  <conditionalFormatting sqref="F330:F1048576 F1:F2 F81:F83 F32:F73">
    <cfRule type="duplicateValues" dxfId="179" priority="799"/>
  </conditionalFormatting>
  <conditionalFormatting sqref="F330:F1048576 F1:F126 F172:F195">
    <cfRule type="duplicateValues" dxfId="178" priority="587"/>
  </conditionalFormatting>
  <conditionalFormatting sqref="F330:F1048576 F1:F195">
    <cfRule type="duplicateValues" dxfId="177" priority="230"/>
  </conditionalFormatting>
  <conditionalFormatting sqref="F330:F1048576 F1:F305">
    <cfRule type="duplicateValues" dxfId="176" priority="42"/>
  </conditionalFormatting>
  <conditionalFormatting sqref="F330:F1048576">
    <cfRule type="duplicateValues" dxfId="175" priority="2992"/>
    <cfRule type="duplicateValues" dxfId="174" priority="2991"/>
  </conditionalFormatting>
  <conditionalFormatting sqref="J108">
    <cfRule type="cellIs" dxfId="173" priority="179" operator="equal">
      <formula>"null"</formula>
    </cfRule>
  </conditionalFormatting>
  <conditionalFormatting sqref="K101:K116">
    <cfRule type="cellIs" dxfId="172" priority="178" operator="equal">
      <formula>"null"</formula>
    </cfRule>
  </conditionalFormatting>
  <conditionalFormatting sqref="P74">
    <cfRule type="duplicateValues" dxfId="171" priority="3652"/>
    <cfRule type="duplicateValues" dxfId="170" priority="3656"/>
    <cfRule type="duplicateValues" dxfId="169" priority="3655"/>
    <cfRule type="duplicateValues" dxfId="168" priority="3654"/>
    <cfRule type="duplicateValues" dxfId="167" priority="3653"/>
    <cfRule type="duplicateValues" dxfId="166" priority="3651"/>
    <cfRule type="duplicateValues" dxfId="165" priority="3650"/>
    <cfRule type="duplicateValues" dxfId="164" priority="3649"/>
    <cfRule type="duplicateValues" dxfId="163" priority="3648"/>
    <cfRule type="duplicateValues" dxfId="162" priority="3657"/>
    <cfRule type="duplicateValues" dxfId="161" priority="3658"/>
  </conditionalFormatting>
  <conditionalFormatting sqref="P75">
    <cfRule type="duplicateValues" dxfId="160" priority="323"/>
    <cfRule type="duplicateValues" dxfId="159" priority="314"/>
    <cfRule type="duplicateValues" dxfId="158" priority="315"/>
    <cfRule type="duplicateValues" dxfId="157" priority="316"/>
    <cfRule type="duplicateValues" dxfId="156" priority="320"/>
    <cfRule type="duplicateValues" dxfId="155" priority="319"/>
    <cfRule type="duplicateValues" dxfId="154" priority="318"/>
    <cfRule type="duplicateValues" dxfId="153" priority="322"/>
    <cfRule type="duplicateValues" dxfId="152" priority="317"/>
    <cfRule type="duplicateValues" dxfId="151" priority="313"/>
    <cfRule type="duplicateValues" dxfId="150" priority="321"/>
  </conditionalFormatting>
  <conditionalFormatting sqref="P80 P76:P78">
    <cfRule type="duplicateValues" dxfId="149" priority="356"/>
    <cfRule type="duplicateValues" dxfId="148" priority="355"/>
    <cfRule type="duplicateValues" dxfId="147" priority="354"/>
    <cfRule type="duplicateValues" dxfId="146" priority="353"/>
    <cfRule type="duplicateValues" dxfId="145" priority="347"/>
    <cfRule type="duplicateValues" dxfId="144" priority="348"/>
    <cfRule type="duplicateValues" dxfId="143" priority="349"/>
    <cfRule type="duplicateValues" dxfId="142" priority="350"/>
    <cfRule type="duplicateValues" dxfId="141" priority="351"/>
    <cfRule type="duplicateValues" dxfId="140" priority="352"/>
    <cfRule type="duplicateValues" dxfId="139" priority="357"/>
  </conditionalFormatting>
  <conditionalFormatting sqref="P84:P88">
    <cfRule type="duplicateValues" dxfId="138" priority="428"/>
    <cfRule type="duplicateValues" dxfId="137" priority="438"/>
    <cfRule type="duplicateValues" dxfId="136" priority="430"/>
    <cfRule type="duplicateValues" dxfId="135" priority="431"/>
    <cfRule type="duplicateValues" dxfId="134" priority="429"/>
    <cfRule type="duplicateValues" dxfId="133" priority="437"/>
    <cfRule type="duplicateValues" dxfId="132" priority="436"/>
    <cfRule type="duplicateValues" dxfId="131" priority="435"/>
    <cfRule type="duplicateValues" dxfId="130" priority="434"/>
    <cfRule type="duplicateValues" dxfId="129" priority="433"/>
    <cfRule type="duplicateValues" dxfId="128" priority="432"/>
  </conditionalFormatting>
  <conditionalFormatting sqref="P89:P90">
    <cfRule type="duplicateValues" dxfId="127" priority="746"/>
    <cfRule type="duplicateValues" dxfId="126" priority="743"/>
    <cfRule type="duplicateValues" dxfId="125" priority="744"/>
    <cfRule type="duplicateValues" dxfId="124" priority="745"/>
    <cfRule type="duplicateValues" dxfId="123" priority="747"/>
    <cfRule type="duplicateValues" dxfId="122" priority="748"/>
    <cfRule type="duplicateValues" dxfId="121" priority="749"/>
    <cfRule type="duplicateValues" dxfId="120" priority="750"/>
    <cfRule type="duplicateValues" dxfId="119" priority="751"/>
    <cfRule type="duplicateValues" dxfId="118" priority="752"/>
    <cfRule type="duplicateValues" dxfId="117" priority="753"/>
  </conditionalFormatting>
  <conditionalFormatting sqref="P91:P92">
    <cfRule type="duplicateValues" dxfId="116" priority="722"/>
    <cfRule type="duplicateValues" dxfId="115" priority="721"/>
    <cfRule type="duplicateValues" dxfId="114" priority="723"/>
    <cfRule type="duplicateValues" dxfId="113" priority="729"/>
    <cfRule type="duplicateValues" dxfId="112" priority="728"/>
    <cfRule type="duplicateValues" dxfId="111" priority="727"/>
    <cfRule type="duplicateValues" dxfId="110" priority="726"/>
    <cfRule type="duplicateValues" dxfId="109" priority="725"/>
    <cfRule type="duplicateValues" dxfId="108" priority="724"/>
    <cfRule type="duplicateValues" dxfId="107" priority="731"/>
    <cfRule type="duplicateValues" dxfId="106" priority="730"/>
  </conditionalFormatting>
  <conditionalFormatting sqref="P93:P95">
    <cfRule type="duplicateValues" dxfId="105" priority="737"/>
    <cfRule type="duplicateValues" dxfId="104" priority="740"/>
    <cfRule type="duplicateValues" dxfId="103" priority="742"/>
    <cfRule type="duplicateValues" dxfId="102" priority="741"/>
    <cfRule type="duplicateValues" dxfId="101" priority="739"/>
    <cfRule type="duplicateValues" dxfId="100" priority="738"/>
    <cfRule type="duplicateValues" dxfId="99" priority="732"/>
    <cfRule type="duplicateValues" dxfId="98" priority="733"/>
    <cfRule type="duplicateValues" dxfId="97" priority="734"/>
    <cfRule type="duplicateValues" dxfId="96" priority="735"/>
    <cfRule type="duplicateValues" dxfId="95" priority="736"/>
  </conditionalFormatting>
  <conditionalFormatting sqref="P96">
    <cfRule type="duplicateValues" dxfId="94" priority="714"/>
    <cfRule type="duplicateValues" dxfId="93" priority="719"/>
    <cfRule type="duplicateValues" dxfId="92" priority="712"/>
    <cfRule type="duplicateValues" dxfId="91" priority="711"/>
    <cfRule type="duplicateValues" dxfId="90" priority="713"/>
    <cfRule type="duplicateValues" dxfId="89" priority="715"/>
    <cfRule type="duplicateValues" dxfId="88" priority="716"/>
    <cfRule type="duplicateValues" dxfId="87" priority="717"/>
    <cfRule type="duplicateValues" dxfId="86" priority="718"/>
    <cfRule type="duplicateValues" dxfId="85" priority="709"/>
    <cfRule type="duplicateValues" dxfId="84" priority="710"/>
  </conditionalFormatting>
  <conditionalFormatting sqref="P97:P100">
    <cfRule type="duplicateValues" dxfId="83" priority="761"/>
    <cfRule type="duplicateValues" dxfId="82" priority="764"/>
    <cfRule type="duplicateValues" dxfId="81" priority="755"/>
    <cfRule type="duplicateValues" dxfId="80" priority="763"/>
    <cfRule type="duplicateValues" dxfId="79" priority="762"/>
    <cfRule type="duplicateValues" dxfId="78" priority="754"/>
    <cfRule type="duplicateValues" dxfId="77" priority="760"/>
    <cfRule type="duplicateValues" dxfId="76" priority="756"/>
    <cfRule type="duplicateValues" dxfId="75" priority="757"/>
    <cfRule type="duplicateValues" dxfId="74" priority="758"/>
    <cfRule type="duplicateValues" dxfId="73" priority="759"/>
  </conditionalFormatting>
  <conditionalFormatting sqref="P172:P175">
    <cfRule type="duplicateValues" dxfId="72" priority="196"/>
    <cfRule type="duplicateValues" dxfId="71" priority="197"/>
    <cfRule type="duplicateValues" dxfId="70" priority="204"/>
    <cfRule type="duplicateValues" dxfId="69" priority="203"/>
    <cfRule type="duplicateValues" dxfId="68" priority="202"/>
    <cfRule type="duplicateValues" dxfId="67" priority="205"/>
    <cfRule type="duplicateValues" dxfId="66" priority="201"/>
    <cfRule type="duplicateValues" dxfId="65" priority="200"/>
    <cfRule type="duplicateValues" dxfId="64" priority="199"/>
    <cfRule type="duplicateValues" dxfId="63" priority="206"/>
    <cfRule type="duplicateValues" dxfId="62" priority="198"/>
  </conditionalFormatting>
  <conditionalFormatting sqref="P176:Q179 Q172:Q175">
    <cfRule type="duplicateValues" dxfId="61" priority="210"/>
    <cfRule type="duplicateValues" dxfId="60" priority="209"/>
    <cfRule type="duplicateValues" dxfId="59" priority="207"/>
    <cfRule type="duplicateValues" dxfId="58" priority="208"/>
    <cfRule type="duplicateValues" dxfId="57" priority="217"/>
    <cfRule type="duplicateValues" dxfId="56" priority="216"/>
    <cfRule type="duplicateValues" dxfId="55" priority="215"/>
    <cfRule type="duplicateValues" dxfId="54" priority="214"/>
    <cfRule type="duplicateValues" dxfId="53" priority="213"/>
    <cfRule type="duplicateValues" dxfId="52" priority="212"/>
    <cfRule type="duplicateValues" dxfId="51" priority="211"/>
  </conditionalFormatting>
  <conditionalFormatting sqref="Q3:Q14">
    <cfRule type="duplicateValues" dxfId="50" priority="3993"/>
    <cfRule type="duplicateValues" dxfId="49" priority="3984"/>
    <cfRule type="duplicateValues" dxfId="48" priority="3988"/>
    <cfRule type="duplicateValues" dxfId="47" priority="3992"/>
    <cfRule type="duplicateValues" dxfId="46" priority="3991"/>
    <cfRule type="duplicateValues" dxfId="45" priority="3985"/>
    <cfRule type="duplicateValues" dxfId="44" priority="3990"/>
    <cfRule type="duplicateValues" dxfId="43" priority="3989"/>
    <cfRule type="duplicateValues" dxfId="42" priority="3994"/>
    <cfRule type="duplicateValues" dxfId="41" priority="3987"/>
    <cfRule type="duplicateValues" dxfId="40" priority="3986"/>
  </conditionalFormatting>
  <conditionalFormatting sqref="Q42">
    <cfRule type="duplicateValues" dxfId="39" priority="807"/>
    <cfRule type="duplicateValues" dxfId="38" priority="810"/>
    <cfRule type="duplicateValues" dxfId="37" priority="809"/>
    <cfRule type="duplicateValues" dxfId="36" priority="808"/>
    <cfRule type="duplicateValues" dxfId="35" priority="806"/>
    <cfRule type="duplicateValues" dxfId="34" priority="804"/>
    <cfRule type="duplicateValues" dxfId="33" priority="803"/>
    <cfRule type="duplicateValues" dxfId="32" priority="802"/>
    <cfRule type="duplicateValues" dxfId="31" priority="801"/>
    <cfRule type="duplicateValues" dxfId="30" priority="800"/>
    <cfRule type="duplicateValues" dxfId="29" priority="805"/>
  </conditionalFormatting>
  <conditionalFormatting sqref="Q44:Q48">
    <cfRule type="duplicateValues" dxfId="28" priority="506"/>
    <cfRule type="duplicateValues" dxfId="27" priority="496"/>
    <cfRule type="duplicateValues" dxfId="26" priority="497"/>
    <cfRule type="duplicateValues" dxfId="25" priority="499"/>
    <cfRule type="duplicateValues" dxfId="24" priority="500"/>
    <cfRule type="duplicateValues" dxfId="23" priority="501"/>
    <cfRule type="duplicateValues" dxfId="22" priority="502"/>
    <cfRule type="duplicateValues" dxfId="21" priority="503"/>
    <cfRule type="duplicateValues" dxfId="20" priority="505"/>
    <cfRule type="duplicateValues" dxfId="19" priority="498"/>
    <cfRule type="duplicateValues" dxfId="18" priority="504"/>
  </conditionalFormatting>
  <conditionalFormatting sqref="Q80">
    <cfRule type="duplicateValues" dxfId="17" priority="346"/>
    <cfRule type="duplicateValues" dxfId="16" priority="345"/>
    <cfRule type="duplicateValues" dxfId="15" priority="340"/>
    <cfRule type="duplicateValues" dxfId="14" priority="344"/>
    <cfRule type="duplicateValues" dxfId="13" priority="343"/>
    <cfRule type="duplicateValues" dxfId="12" priority="342"/>
    <cfRule type="duplicateValues" dxfId="11" priority="341"/>
    <cfRule type="duplicateValues" dxfId="10" priority="339"/>
    <cfRule type="duplicateValues" dxfId="9" priority="338"/>
    <cfRule type="duplicateValues" dxfId="8" priority="337"/>
    <cfRule type="duplicateValues" dxfId="7" priority="33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549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550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552</v>
      </c>
      <c r="C6" s="52" t="s">
        <v>97</v>
      </c>
      <c r="D6" s="46" t="s">
        <v>91</v>
      </c>
      <c r="E6" s="53" t="s">
        <v>503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479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553</v>
      </c>
      <c r="C7" s="52" t="s">
        <v>97</v>
      </c>
      <c r="D7" s="46" t="s">
        <v>91</v>
      </c>
      <c r="E7" s="53" t="s">
        <v>504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479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554</v>
      </c>
      <c r="C8" s="52" t="s">
        <v>97</v>
      </c>
      <c r="D8" s="46" t="s">
        <v>91</v>
      </c>
      <c r="E8" s="53" t="s">
        <v>505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479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555</v>
      </c>
      <c r="C9" s="52" t="s">
        <v>97</v>
      </c>
      <c r="D9" s="46" t="s">
        <v>91</v>
      </c>
      <c r="E9" s="53" t="s">
        <v>506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479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556</v>
      </c>
      <c r="C10" s="52" t="s">
        <v>97</v>
      </c>
      <c r="D10" s="46" t="s">
        <v>91</v>
      </c>
      <c r="E10" s="53" t="s">
        <v>507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479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557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558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559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560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561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562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563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551</v>
      </c>
      <c r="C18" s="61" t="s">
        <v>596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559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610</v>
      </c>
      <c r="D19" s="46" t="s">
        <v>91</v>
      </c>
      <c r="E19" s="53" t="s">
        <v>734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559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610</v>
      </c>
      <c r="D20" s="46" t="s">
        <v>91</v>
      </c>
      <c r="E20" s="53" t="s">
        <v>734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560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610</v>
      </c>
      <c r="D21" s="46" t="s">
        <v>91</v>
      </c>
      <c r="E21" s="53" t="s">
        <v>734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559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610</v>
      </c>
      <c r="D22" s="46" t="s">
        <v>91</v>
      </c>
      <c r="E22" s="53" t="s">
        <v>734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561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610</v>
      </c>
      <c r="D23" s="46" t="s">
        <v>91</v>
      </c>
      <c r="E23" s="53" t="s">
        <v>734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559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610</v>
      </c>
      <c r="D24" s="46" t="s">
        <v>91</v>
      </c>
      <c r="E24" s="53" t="s">
        <v>734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559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610</v>
      </c>
      <c r="D25" s="46" t="s">
        <v>91</v>
      </c>
      <c r="E25" s="53" t="s">
        <v>734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560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610</v>
      </c>
      <c r="D26" s="46" t="s">
        <v>91</v>
      </c>
      <c r="E26" s="53" t="s">
        <v>734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561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610</v>
      </c>
      <c r="D27" s="46" t="s">
        <v>91</v>
      </c>
      <c r="E27" s="53" t="s">
        <v>734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561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610</v>
      </c>
      <c r="D28" s="46" t="s">
        <v>91</v>
      </c>
      <c r="E28" s="53" t="s">
        <v>734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559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610</v>
      </c>
      <c r="D29" s="46" t="s">
        <v>91</v>
      </c>
      <c r="E29" s="53" t="s">
        <v>734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559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610</v>
      </c>
      <c r="D30" s="46" t="s">
        <v>91</v>
      </c>
      <c r="E30" s="53" t="s">
        <v>734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559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610</v>
      </c>
      <c r="D31" s="46" t="s">
        <v>91</v>
      </c>
      <c r="E31" s="53" t="s">
        <v>734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561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610</v>
      </c>
      <c r="D32" s="46" t="s">
        <v>91</v>
      </c>
      <c r="E32" s="53" t="s">
        <v>734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559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610</v>
      </c>
      <c r="D33" s="46" t="s">
        <v>91</v>
      </c>
      <c r="E33" s="53" t="s">
        <v>734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561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610</v>
      </c>
      <c r="D34" s="46" t="s">
        <v>91</v>
      </c>
      <c r="E34" s="53" t="s">
        <v>734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561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735</v>
      </c>
      <c r="C35" s="61" t="s">
        <v>610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736</v>
      </c>
      <c r="C36" s="61" t="s">
        <v>610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551</v>
      </c>
      <c r="N36" s="46" t="s">
        <v>156</v>
      </c>
      <c r="O36" s="47" t="s">
        <v>157</v>
      </c>
      <c r="P36" s="71" t="s">
        <v>164</v>
      </c>
      <c r="Q36" s="72" t="s">
        <v>550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613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406</v>
      </c>
      <c r="C49" s="52" t="s">
        <v>574</v>
      </c>
      <c r="D49" s="46" t="s">
        <v>91</v>
      </c>
      <c r="E49" s="53" t="s">
        <v>407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408</v>
      </c>
      <c r="P49" s="46" t="s">
        <v>93</v>
      </c>
      <c r="Q49" s="47" t="s">
        <v>409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410</v>
      </c>
      <c r="C50" s="52" t="s">
        <v>574</v>
      </c>
      <c r="D50" s="46" t="s">
        <v>91</v>
      </c>
      <c r="E50" s="53" t="s">
        <v>411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408</v>
      </c>
      <c r="P50" s="46" t="s">
        <v>93</v>
      </c>
      <c r="Q50" s="47" t="s">
        <v>409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412</v>
      </c>
      <c r="C51" s="52" t="s">
        <v>574</v>
      </c>
      <c r="D51" s="46" t="s">
        <v>91</v>
      </c>
      <c r="E51" s="53" t="s">
        <v>413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408</v>
      </c>
      <c r="P51" s="46" t="s">
        <v>93</v>
      </c>
      <c r="Q51" s="47" t="s">
        <v>409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414</v>
      </c>
      <c r="C52" s="52" t="s">
        <v>264</v>
      </c>
      <c r="D52" s="46" t="s">
        <v>91</v>
      </c>
      <c r="E52" s="53" t="s">
        <v>415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416</v>
      </c>
      <c r="M52" s="47">
        <v>2.2999999999999998</v>
      </c>
      <c r="N52" s="54" t="s">
        <v>105</v>
      </c>
      <c r="O52" s="55" t="s">
        <v>417</v>
      </c>
      <c r="P52" s="46" t="s">
        <v>93</v>
      </c>
      <c r="Q52" s="55" t="s">
        <v>418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419</v>
      </c>
      <c r="C53" s="52" t="s">
        <v>264</v>
      </c>
      <c r="D53" s="46" t="s">
        <v>91</v>
      </c>
      <c r="E53" s="53" t="s">
        <v>415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416</v>
      </c>
      <c r="M53" s="55">
        <v>3.2</v>
      </c>
      <c r="N53" s="54" t="s">
        <v>105</v>
      </c>
      <c r="O53" s="55" t="s">
        <v>417</v>
      </c>
      <c r="P53" s="46" t="s">
        <v>93</v>
      </c>
      <c r="Q53" s="55" t="s">
        <v>418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420</v>
      </c>
      <c r="C54" s="52" t="s">
        <v>264</v>
      </c>
      <c r="D54" s="46" t="s">
        <v>91</v>
      </c>
      <c r="E54" s="53" t="s">
        <v>415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416</v>
      </c>
      <c r="M54" s="55">
        <v>4.5</v>
      </c>
      <c r="N54" s="54" t="s">
        <v>105</v>
      </c>
      <c r="O54" s="55" t="s">
        <v>417</v>
      </c>
      <c r="P54" s="46" t="s">
        <v>93</v>
      </c>
      <c r="Q54" s="55" t="s">
        <v>418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421</v>
      </c>
      <c r="C55" s="52" t="s">
        <v>264</v>
      </c>
      <c r="D55" s="46" t="s">
        <v>91</v>
      </c>
      <c r="E55" s="53" t="s">
        <v>422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416</v>
      </c>
      <c r="M55" s="55">
        <v>2.2999999999999998</v>
      </c>
      <c r="N55" s="54" t="s">
        <v>105</v>
      </c>
      <c r="O55" s="55" t="s">
        <v>417</v>
      </c>
      <c r="P55" s="46" t="s">
        <v>93</v>
      </c>
      <c r="Q55" s="55" t="s">
        <v>418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423</v>
      </c>
      <c r="C56" s="52" t="s">
        <v>264</v>
      </c>
      <c r="D56" s="46" t="s">
        <v>91</v>
      </c>
      <c r="E56" s="53" t="s">
        <v>422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416</v>
      </c>
      <c r="M56" s="55">
        <v>5.0999999999999996</v>
      </c>
      <c r="N56" s="54" t="s">
        <v>105</v>
      </c>
      <c r="O56" s="55" t="s">
        <v>417</v>
      </c>
      <c r="P56" s="46" t="s">
        <v>93</v>
      </c>
      <c r="Q56" s="55" t="s">
        <v>418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424</v>
      </c>
      <c r="C57" s="52" t="s">
        <v>264</v>
      </c>
      <c r="D57" s="46" t="s">
        <v>91</v>
      </c>
      <c r="E57" s="53" t="s">
        <v>425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416</v>
      </c>
      <c r="M57" s="55">
        <v>4.5</v>
      </c>
      <c r="N57" s="54" t="s">
        <v>105</v>
      </c>
      <c r="O57" s="55" t="s">
        <v>417</v>
      </c>
      <c r="P57" s="46" t="s">
        <v>93</v>
      </c>
      <c r="Q57" s="55" t="s">
        <v>418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426</v>
      </c>
      <c r="C58" s="52" t="s">
        <v>264</v>
      </c>
      <c r="D58" s="46" t="s">
        <v>91</v>
      </c>
      <c r="E58" s="53" t="s">
        <v>425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416</v>
      </c>
      <c r="M58" s="55">
        <v>6.4</v>
      </c>
      <c r="N58" s="54" t="s">
        <v>105</v>
      </c>
      <c r="O58" s="55" t="s">
        <v>417</v>
      </c>
      <c r="P58" s="46" t="s">
        <v>93</v>
      </c>
      <c r="Q58" s="55" t="s">
        <v>418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427</v>
      </c>
      <c r="C59" s="52" t="s">
        <v>264</v>
      </c>
      <c r="D59" s="46" t="s">
        <v>91</v>
      </c>
      <c r="E59" s="53" t="s">
        <v>428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416</v>
      </c>
      <c r="M59" s="55">
        <v>5.3</v>
      </c>
      <c r="N59" s="54" t="s">
        <v>105</v>
      </c>
      <c r="O59" s="55" t="s">
        <v>417</v>
      </c>
      <c r="P59" s="46" t="s">
        <v>93</v>
      </c>
      <c r="Q59" s="55" t="s">
        <v>418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429</v>
      </c>
      <c r="C60" s="52" t="s">
        <v>264</v>
      </c>
      <c r="D60" s="46" t="s">
        <v>91</v>
      </c>
      <c r="E60" s="53" t="s">
        <v>430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416</v>
      </c>
      <c r="M60" s="55">
        <v>3.3</v>
      </c>
      <c r="N60" s="54" t="s">
        <v>105</v>
      </c>
      <c r="O60" s="55" t="s">
        <v>417</v>
      </c>
      <c r="P60" s="46" t="s">
        <v>93</v>
      </c>
      <c r="Q60" s="55" t="s">
        <v>431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432</v>
      </c>
      <c r="C61" s="52" t="s">
        <v>264</v>
      </c>
      <c r="D61" s="46" t="s">
        <v>91</v>
      </c>
      <c r="E61" s="53" t="s">
        <v>430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416</v>
      </c>
      <c r="M61" s="55">
        <v>4.5</v>
      </c>
      <c r="N61" s="54" t="s">
        <v>105</v>
      </c>
      <c r="O61" s="55" t="s">
        <v>417</v>
      </c>
      <c r="P61" s="46" t="s">
        <v>93</v>
      </c>
      <c r="Q61" s="55" t="s">
        <v>431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433</v>
      </c>
      <c r="C62" s="52" t="s">
        <v>264</v>
      </c>
      <c r="D62" s="46" t="s">
        <v>91</v>
      </c>
      <c r="E62" s="53" t="s">
        <v>430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416</v>
      </c>
      <c r="M62" s="55">
        <v>5.3</v>
      </c>
      <c r="N62" s="54" t="s">
        <v>105</v>
      </c>
      <c r="O62" s="55" t="s">
        <v>417</v>
      </c>
      <c r="P62" s="46" t="s">
        <v>93</v>
      </c>
      <c r="Q62" s="55" t="s">
        <v>431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434</v>
      </c>
      <c r="C63" s="52" t="s">
        <v>264</v>
      </c>
      <c r="D63" s="46" t="s">
        <v>91</v>
      </c>
      <c r="E63" s="53" t="s">
        <v>435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416</v>
      </c>
      <c r="M63" s="55">
        <v>5.2</v>
      </c>
      <c r="N63" s="54" t="s">
        <v>105</v>
      </c>
      <c r="O63" s="55" t="s">
        <v>408</v>
      </c>
      <c r="P63" s="46" t="s">
        <v>93</v>
      </c>
      <c r="Q63" s="55" t="s">
        <v>418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436</v>
      </c>
      <c r="C64" s="52" t="s">
        <v>264</v>
      </c>
      <c r="D64" s="46" t="s">
        <v>91</v>
      </c>
      <c r="E64" s="53" t="s">
        <v>435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416</v>
      </c>
      <c r="M64" s="55">
        <v>2.6</v>
      </c>
      <c r="N64" s="54" t="s">
        <v>105</v>
      </c>
      <c r="O64" s="55" t="s">
        <v>408</v>
      </c>
      <c r="P64" s="46" t="s">
        <v>93</v>
      </c>
      <c r="Q64" s="55" t="s">
        <v>418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437</v>
      </c>
      <c r="C65" s="52" t="s">
        <v>264</v>
      </c>
      <c r="D65" s="46" t="s">
        <v>91</v>
      </c>
      <c r="E65" s="53" t="s">
        <v>435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416</v>
      </c>
      <c r="M65" s="55">
        <v>6.5</v>
      </c>
      <c r="N65" s="54" t="s">
        <v>105</v>
      </c>
      <c r="O65" s="55" t="s">
        <v>408</v>
      </c>
      <c r="P65" s="46" t="s">
        <v>93</v>
      </c>
      <c r="Q65" s="55" t="s">
        <v>418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438</v>
      </c>
      <c r="C66" s="52" t="s">
        <v>264</v>
      </c>
      <c r="D66" s="46" t="s">
        <v>91</v>
      </c>
      <c r="E66" s="53" t="s">
        <v>435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416</v>
      </c>
      <c r="M66" s="55">
        <v>3.6</v>
      </c>
      <c r="N66" s="54" t="s">
        <v>105</v>
      </c>
      <c r="O66" s="55" t="s">
        <v>408</v>
      </c>
      <c r="P66" s="46" t="s">
        <v>93</v>
      </c>
      <c r="Q66" s="55" t="s">
        <v>418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439</v>
      </c>
      <c r="C67" s="52" t="s">
        <v>264</v>
      </c>
      <c r="D67" s="46" t="s">
        <v>91</v>
      </c>
      <c r="E67" s="53" t="s">
        <v>440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416</v>
      </c>
      <c r="M67" s="55">
        <v>5.7</v>
      </c>
      <c r="N67" s="54" t="s">
        <v>105</v>
      </c>
      <c r="O67" s="55" t="s">
        <v>408</v>
      </c>
      <c r="P67" s="46" t="s">
        <v>93</v>
      </c>
      <c r="Q67" s="55" t="s">
        <v>418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441</v>
      </c>
      <c r="C68" s="52" t="s">
        <v>264</v>
      </c>
      <c r="D68" s="46" t="s">
        <v>91</v>
      </c>
      <c r="E68" s="53" t="s">
        <v>440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416</v>
      </c>
      <c r="M68" s="55">
        <v>3.1</v>
      </c>
      <c r="N68" s="54" t="s">
        <v>105</v>
      </c>
      <c r="O68" s="55" t="s">
        <v>408</v>
      </c>
      <c r="P68" s="46" t="s">
        <v>93</v>
      </c>
      <c r="Q68" s="55" t="s">
        <v>418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442</v>
      </c>
      <c r="C69" s="52" t="s">
        <v>264</v>
      </c>
      <c r="D69" s="46" t="s">
        <v>91</v>
      </c>
      <c r="E69" s="53" t="s">
        <v>440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416</v>
      </c>
      <c r="M69" s="55">
        <v>6.7</v>
      </c>
      <c r="N69" s="54" t="s">
        <v>105</v>
      </c>
      <c r="O69" s="55" t="s">
        <v>408</v>
      </c>
      <c r="P69" s="46" t="s">
        <v>93</v>
      </c>
      <c r="Q69" s="55" t="s">
        <v>418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443</v>
      </c>
      <c r="C70" s="52" t="s">
        <v>264</v>
      </c>
      <c r="D70" s="46" t="s">
        <v>91</v>
      </c>
      <c r="E70" s="53" t="s">
        <v>440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416</v>
      </c>
      <c r="M70" s="55">
        <v>4.7</v>
      </c>
      <c r="N70" s="54" t="s">
        <v>105</v>
      </c>
      <c r="O70" s="55" t="s">
        <v>408</v>
      </c>
      <c r="P70" s="46" t="s">
        <v>93</v>
      </c>
      <c r="Q70" s="55" t="s">
        <v>418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444</v>
      </c>
      <c r="C71" s="52" t="s">
        <v>264</v>
      </c>
      <c r="D71" s="46" t="s">
        <v>91</v>
      </c>
      <c r="E71" s="53" t="s">
        <v>445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416</v>
      </c>
      <c r="M71" s="55">
        <v>7.3</v>
      </c>
      <c r="N71" s="54" t="s">
        <v>105</v>
      </c>
      <c r="O71" s="55" t="s">
        <v>408</v>
      </c>
      <c r="P71" s="46" t="s">
        <v>93</v>
      </c>
      <c r="Q71" s="55" t="s">
        <v>418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446</v>
      </c>
      <c r="C72" s="52" t="s">
        <v>264</v>
      </c>
      <c r="D72" s="46" t="s">
        <v>91</v>
      </c>
      <c r="E72" s="53" t="s">
        <v>445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416</v>
      </c>
      <c r="M72" s="55">
        <v>4.3</v>
      </c>
      <c r="N72" s="54" t="s">
        <v>105</v>
      </c>
      <c r="O72" s="55" t="s">
        <v>408</v>
      </c>
      <c r="P72" s="46" t="s">
        <v>93</v>
      </c>
      <c r="Q72" s="55" t="s">
        <v>418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447</v>
      </c>
      <c r="C73" s="52" t="s">
        <v>264</v>
      </c>
      <c r="D73" s="46" t="s">
        <v>91</v>
      </c>
      <c r="E73" s="53" t="s">
        <v>445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416</v>
      </c>
      <c r="M73" s="55">
        <v>8.6999999999999993</v>
      </c>
      <c r="N73" s="54" t="s">
        <v>105</v>
      </c>
      <c r="O73" s="55" t="s">
        <v>408</v>
      </c>
      <c r="P73" s="46" t="s">
        <v>93</v>
      </c>
      <c r="Q73" s="55" t="s">
        <v>418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448</v>
      </c>
      <c r="C74" s="52" t="s">
        <v>264</v>
      </c>
      <c r="D74" s="46" t="s">
        <v>91</v>
      </c>
      <c r="E74" s="53" t="s">
        <v>445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416</v>
      </c>
      <c r="M74" s="55">
        <v>5.7</v>
      </c>
      <c r="N74" s="54" t="s">
        <v>105</v>
      </c>
      <c r="O74" s="55" t="s">
        <v>408</v>
      </c>
      <c r="P74" s="46" t="s">
        <v>93</v>
      </c>
      <c r="Q74" s="55" t="s">
        <v>418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449</v>
      </c>
      <c r="C75" s="52" t="s">
        <v>272</v>
      </c>
      <c r="D75" s="46" t="s">
        <v>91</v>
      </c>
      <c r="E75" s="53" t="s">
        <v>450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416</v>
      </c>
      <c r="M75" s="55">
        <v>3.5</v>
      </c>
      <c r="N75" s="54" t="s">
        <v>105</v>
      </c>
      <c r="O75" s="55" t="s">
        <v>408</v>
      </c>
      <c r="P75" s="46" t="s">
        <v>93</v>
      </c>
      <c r="Q75" s="55" t="s">
        <v>418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451</v>
      </c>
      <c r="C76" s="52" t="s">
        <v>272</v>
      </c>
      <c r="D76" s="46" t="s">
        <v>91</v>
      </c>
      <c r="E76" s="53" t="s">
        <v>452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416</v>
      </c>
      <c r="M76" s="55">
        <v>3.8</v>
      </c>
      <c r="N76" s="54" t="s">
        <v>105</v>
      </c>
      <c r="O76" s="55" t="s">
        <v>408</v>
      </c>
      <c r="P76" s="46" t="s">
        <v>93</v>
      </c>
      <c r="Q76" s="55" t="s">
        <v>418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453</v>
      </c>
      <c r="C77" s="52" t="s">
        <v>272</v>
      </c>
      <c r="D77" s="46" t="s">
        <v>91</v>
      </c>
      <c r="E77" s="53" t="s">
        <v>454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416</v>
      </c>
      <c r="M77" s="55">
        <v>4.5</v>
      </c>
      <c r="N77" s="54" t="s">
        <v>105</v>
      </c>
      <c r="O77" s="55" t="s">
        <v>408</v>
      </c>
      <c r="P77" s="46" t="s">
        <v>93</v>
      </c>
      <c r="Q77" s="55" t="s">
        <v>418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455</v>
      </c>
      <c r="C78" s="52" t="s">
        <v>272</v>
      </c>
      <c r="D78" s="46" t="s">
        <v>91</v>
      </c>
      <c r="E78" s="53" t="s">
        <v>456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416</v>
      </c>
      <c r="M78" s="55">
        <v>5</v>
      </c>
      <c r="N78" s="54" t="s">
        <v>105</v>
      </c>
      <c r="O78" s="55" t="s">
        <v>408</v>
      </c>
      <c r="P78" s="46" t="s">
        <v>93</v>
      </c>
      <c r="Q78" s="55" t="s">
        <v>418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457</v>
      </c>
      <c r="C79" s="52" t="s">
        <v>269</v>
      </c>
      <c r="D79" s="46" t="s">
        <v>91</v>
      </c>
      <c r="E79" s="53" t="s">
        <v>458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416</v>
      </c>
      <c r="M79" s="55">
        <v>3.5</v>
      </c>
      <c r="N79" s="54" t="s">
        <v>105</v>
      </c>
      <c r="O79" s="55" t="s">
        <v>408</v>
      </c>
      <c r="P79" s="46" t="s">
        <v>93</v>
      </c>
      <c r="Q79" s="55" t="s">
        <v>418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459</v>
      </c>
      <c r="C80" s="52" t="s">
        <v>269</v>
      </c>
      <c r="D80" s="46" t="s">
        <v>91</v>
      </c>
      <c r="E80" s="53" t="s">
        <v>460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416</v>
      </c>
      <c r="M80" s="55">
        <v>3.8</v>
      </c>
      <c r="N80" s="54" t="s">
        <v>105</v>
      </c>
      <c r="O80" s="55" t="s">
        <v>408</v>
      </c>
      <c r="P80" s="46" t="s">
        <v>93</v>
      </c>
      <c r="Q80" s="55" t="s">
        <v>418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461</v>
      </c>
      <c r="C81" s="52" t="s">
        <v>269</v>
      </c>
      <c r="D81" s="46" t="s">
        <v>91</v>
      </c>
      <c r="E81" s="53" t="s">
        <v>462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416</v>
      </c>
      <c r="M81" s="55">
        <v>4.5</v>
      </c>
      <c r="N81" s="54" t="s">
        <v>105</v>
      </c>
      <c r="O81" s="55" t="s">
        <v>408</v>
      </c>
      <c r="P81" s="46" t="s">
        <v>93</v>
      </c>
      <c r="Q81" s="55" t="s">
        <v>418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463</v>
      </c>
      <c r="C82" s="52" t="s">
        <v>269</v>
      </c>
      <c r="D82" s="46" t="s">
        <v>91</v>
      </c>
      <c r="E82" s="53" t="s">
        <v>464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416</v>
      </c>
      <c r="M82" s="55">
        <v>5</v>
      </c>
      <c r="N82" s="54" t="s">
        <v>105</v>
      </c>
      <c r="O82" s="55" t="s">
        <v>408</v>
      </c>
      <c r="P82" s="46" t="s">
        <v>93</v>
      </c>
      <c r="Q82" s="55" t="s">
        <v>418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465</v>
      </c>
      <c r="C83" s="52" t="s">
        <v>573</v>
      </c>
      <c r="D83" s="46" t="s">
        <v>91</v>
      </c>
      <c r="E83" s="53" t="s">
        <v>466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416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467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468</v>
      </c>
      <c r="C84" s="52" t="s">
        <v>244</v>
      </c>
      <c r="D84" s="46" t="s">
        <v>91</v>
      </c>
      <c r="E84" s="53" t="s">
        <v>469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470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471</v>
      </c>
      <c r="C85" s="52" t="s">
        <v>258</v>
      </c>
      <c r="D85" s="46" t="s">
        <v>91</v>
      </c>
      <c r="E85" s="53" t="s">
        <v>472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416</v>
      </c>
      <c r="M85" s="47">
        <v>2.6</v>
      </c>
      <c r="N85" s="54" t="s">
        <v>105</v>
      </c>
      <c r="O85" s="55" t="s">
        <v>473</v>
      </c>
      <c r="P85" s="46" t="s">
        <v>93</v>
      </c>
      <c r="Q85" s="47" t="s">
        <v>431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474</v>
      </c>
      <c r="C86" s="52" t="s">
        <v>255</v>
      </c>
      <c r="D86" s="46" t="s">
        <v>91</v>
      </c>
      <c r="E86" s="53" t="s">
        <v>475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416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476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477</v>
      </c>
      <c r="C87" s="52" t="s">
        <v>576</v>
      </c>
      <c r="D87" s="46" t="s">
        <v>91</v>
      </c>
      <c r="E87" s="53" t="s">
        <v>478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479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480</v>
      </c>
      <c r="C88" s="52" t="s">
        <v>576</v>
      </c>
      <c r="D88" s="46" t="s">
        <v>91</v>
      </c>
      <c r="E88" s="53" t="s">
        <v>481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479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482</v>
      </c>
      <c r="C89" s="52" t="s">
        <v>576</v>
      </c>
      <c r="D89" s="46" t="s">
        <v>91</v>
      </c>
      <c r="E89" s="53" t="s">
        <v>483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479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484</v>
      </c>
      <c r="C90" s="52" t="s">
        <v>576</v>
      </c>
      <c r="D90" s="46" t="s">
        <v>91</v>
      </c>
      <c r="E90" s="53" t="s">
        <v>483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479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485</v>
      </c>
      <c r="C91" s="52" t="s">
        <v>576</v>
      </c>
      <c r="D91" s="46" t="s">
        <v>91</v>
      </c>
      <c r="E91" s="53" t="s">
        <v>486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479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487</v>
      </c>
      <c r="C92" s="52" t="s">
        <v>333</v>
      </c>
      <c r="D92" s="46" t="s">
        <v>91</v>
      </c>
      <c r="E92" s="59" t="s">
        <v>488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416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489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490</v>
      </c>
      <c r="C93" s="52" t="s">
        <v>336</v>
      </c>
      <c r="D93" s="46" t="s">
        <v>91</v>
      </c>
      <c r="E93" s="59" t="s">
        <v>491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416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489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492</v>
      </c>
      <c r="C94" s="52" t="s">
        <v>328</v>
      </c>
      <c r="D94" s="46" t="s">
        <v>91</v>
      </c>
      <c r="E94" s="59" t="s">
        <v>818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416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493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494</v>
      </c>
      <c r="C95" s="52" t="s">
        <v>342</v>
      </c>
      <c r="D95" s="46" t="s">
        <v>91</v>
      </c>
      <c r="E95" s="59" t="s">
        <v>495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496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497</v>
      </c>
      <c r="C96" s="52" t="s">
        <v>354</v>
      </c>
      <c r="D96" s="46" t="s">
        <v>91</v>
      </c>
      <c r="E96" s="59" t="s">
        <v>498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499</v>
      </c>
      <c r="P96" s="46" t="s">
        <v>93</v>
      </c>
      <c r="Q96" s="47" t="s">
        <v>500</v>
      </c>
      <c r="R96" s="46" t="s">
        <v>501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502</v>
      </c>
      <c r="C97" s="52" t="s">
        <v>816</v>
      </c>
      <c r="D97" s="46" t="s">
        <v>91</v>
      </c>
      <c r="E97" s="59" t="s">
        <v>817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496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753</v>
      </c>
      <c r="C98" s="61" t="s">
        <v>181</v>
      </c>
      <c r="D98" s="46" t="s">
        <v>91</v>
      </c>
      <c r="E98" s="53" t="s">
        <v>508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416</v>
      </c>
      <c r="M98" s="47">
        <v>11</v>
      </c>
      <c r="N98" s="54" t="s">
        <v>105</v>
      </c>
      <c r="O98" s="55" t="s">
        <v>509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754</v>
      </c>
      <c r="C99" s="61" t="s">
        <v>181</v>
      </c>
      <c r="D99" s="46" t="s">
        <v>91</v>
      </c>
      <c r="E99" s="53" t="s">
        <v>510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416</v>
      </c>
      <c r="M99" s="47">
        <v>11</v>
      </c>
      <c r="N99" s="54" t="s">
        <v>105</v>
      </c>
      <c r="O99" s="55" t="s">
        <v>509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514</v>
      </c>
      <c r="C100" s="52" t="s">
        <v>741</v>
      </c>
      <c r="D100" s="46" t="s">
        <v>91</v>
      </c>
      <c r="E100" s="59" t="s">
        <v>515</v>
      </c>
      <c r="F100" s="63" t="s">
        <v>511</v>
      </c>
      <c r="G100" s="64" t="s">
        <v>490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479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512</v>
      </c>
      <c r="X100" s="46" t="s">
        <v>147</v>
      </c>
      <c r="Y100" s="47" t="s">
        <v>513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516</v>
      </c>
      <c r="C101" s="52" t="s">
        <v>742</v>
      </c>
      <c r="D101" s="46" t="s">
        <v>91</v>
      </c>
      <c r="E101" s="59" t="s">
        <v>517</v>
      </c>
      <c r="F101" s="63" t="s">
        <v>511</v>
      </c>
      <c r="G101" s="64" t="s">
        <v>490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479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512</v>
      </c>
      <c r="X101" s="46" t="s">
        <v>147</v>
      </c>
      <c r="Y101" s="47" t="s">
        <v>513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518</v>
      </c>
      <c r="C102" s="52" t="s">
        <v>807</v>
      </c>
      <c r="D102" s="46" t="s">
        <v>91</v>
      </c>
      <c r="E102" s="59" t="s">
        <v>519</v>
      </c>
      <c r="F102" s="63" t="s">
        <v>511</v>
      </c>
      <c r="G102" s="64" t="s">
        <v>492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479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512</v>
      </c>
      <c r="X102" s="46" t="s">
        <v>147</v>
      </c>
      <c r="Y102" s="47" t="s">
        <v>513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520</v>
      </c>
      <c r="C103" s="52" t="s">
        <v>745</v>
      </c>
      <c r="D103" s="46" t="s">
        <v>91</v>
      </c>
      <c r="E103" s="59" t="s">
        <v>521</v>
      </c>
      <c r="F103" s="63" t="s">
        <v>511</v>
      </c>
      <c r="G103" s="65" t="s">
        <v>494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479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512</v>
      </c>
      <c r="X103" s="46" t="s">
        <v>147</v>
      </c>
      <c r="Y103" s="47" t="s">
        <v>513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522</v>
      </c>
      <c r="C104" s="52" t="s">
        <v>743</v>
      </c>
      <c r="D104" s="46" t="s">
        <v>91</v>
      </c>
      <c r="E104" s="59" t="s">
        <v>815</v>
      </c>
      <c r="F104" s="63" t="s">
        <v>511</v>
      </c>
      <c r="G104" s="65" t="s">
        <v>502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479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512</v>
      </c>
      <c r="X104" s="46" t="s">
        <v>147</v>
      </c>
      <c r="Y104" s="47" t="s">
        <v>513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523</v>
      </c>
      <c r="C105" s="52" t="s">
        <v>737</v>
      </c>
      <c r="D105" s="46" t="s">
        <v>91</v>
      </c>
      <c r="E105" s="59" t="s">
        <v>524</v>
      </c>
      <c r="F105" s="63" t="s">
        <v>525</v>
      </c>
      <c r="G105" s="65" t="s">
        <v>474</v>
      </c>
      <c r="H105" s="63" t="s">
        <v>526</v>
      </c>
      <c r="I105" s="65" t="s">
        <v>474</v>
      </c>
      <c r="J105" s="63" t="s">
        <v>527</v>
      </c>
      <c r="K105" s="66" t="s">
        <v>112</v>
      </c>
      <c r="L105" s="46" t="s">
        <v>9</v>
      </c>
      <c r="M105" s="47" t="s">
        <v>9</v>
      </c>
      <c r="N105" s="46" t="s">
        <v>528</v>
      </c>
      <c r="O105" s="47">
        <v>60</v>
      </c>
      <c r="P105" s="46" t="s">
        <v>93</v>
      </c>
      <c r="Q105" s="47" t="s">
        <v>479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512</v>
      </c>
      <c r="X105" s="46" t="s">
        <v>147</v>
      </c>
      <c r="Y105" s="47" t="s">
        <v>513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529</v>
      </c>
      <c r="C106" s="52" t="s">
        <v>737</v>
      </c>
      <c r="D106" s="46" t="s">
        <v>91</v>
      </c>
      <c r="E106" s="59" t="s">
        <v>530</v>
      </c>
      <c r="F106" s="63" t="s">
        <v>525</v>
      </c>
      <c r="G106" s="65" t="s">
        <v>474</v>
      </c>
      <c r="H106" s="63" t="s">
        <v>531</v>
      </c>
      <c r="I106" s="65" t="s">
        <v>474</v>
      </c>
      <c r="J106" s="63" t="s">
        <v>527</v>
      </c>
      <c r="K106" s="66" t="s">
        <v>112</v>
      </c>
      <c r="L106" s="46" t="s">
        <v>9</v>
      </c>
      <c r="M106" s="47" t="s">
        <v>9</v>
      </c>
      <c r="N106" s="46" t="s">
        <v>528</v>
      </c>
      <c r="O106" s="47">
        <v>120</v>
      </c>
      <c r="P106" s="46" t="s">
        <v>93</v>
      </c>
      <c r="Q106" s="47" t="s">
        <v>479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512</v>
      </c>
      <c r="X106" s="46" t="s">
        <v>147</v>
      </c>
      <c r="Y106" s="47" t="s">
        <v>513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532</v>
      </c>
      <c r="C107" s="52" t="s">
        <v>737</v>
      </c>
      <c r="D107" s="46" t="s">
        <v>91</v>
      </c>
      <c r="E107" s="59" t="s">
        <v>530</v>
      </c>
      <c r="F107" s="63" t="s">
        <v>525</v>
      </c>
      <c r="G107" s="65" t="s">
        <v>471</v>
      </c>
      <c r="H107" s="63" t="s">
        <v>531</v>
      </c>
      <c r="I107" s="65" t="s">
        <v>471</v>
      </c>
      <c r="J107" s="63" t="s">
        <v>527</v>
      </c>
      <c r="K107" s="66" t="s">
        <v>112</v>
      </c>
      <c r="L107" s="46" t="s">
        <v>9</v>
      </c>
      <c r="M107" s="47" t="s">
        <v>9</v>
      </c>
      <c r="N107" s="46" t="s">
        <v>528</v>
      </c>
      <c r="O107" s="47">
        <v>120</v>
      </c>
      <c r="P107" s="46" t="s">
        <v>93</v>
      </c>
      <c r="Q107" s="47" t="s">
        <v>479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512</v>
      </c>
      <c r="X107" s="46" t="s">
        <v>147</v>
      </c>
      <c r="Y107" s="47" t="s">
        <v>513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533</v>
      </c>
      <c r="C108" s="52" t="s">
        <v>737</v>
      </c>
      <c r="D108" s="46" t="s">
        <v>91</v>
      </c>
      <c r="E108" s="53" t="s">
        <v>534</v>
      </c>
      <c r="F108" s="63" t="s">
        <v>525</v>
      </c>
      <c r="G108" s="67" t="s">
        <v>433</v>
      </c>
      <c r="H108" s="63" t="s">
        <v>526</v>
      </c>
      <c r="I108" s="67" t="s">
        <v>433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479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512</v>
      </c>
      <c r="X108" s="46" t="s">
        <v>147</v>
      </c>
      <c r="Y108" s="47" t="s">
        <v>513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535</v>
      </c>
      <c r="C109" s="52" t="s">
        <v>737</v>
      </c>
      <c r="D109" s="46" t="s">
        <v>91</v>
      </c>
      <c r="E109" s="53" t="s">
        <v>534</v>
      </c>
      <c r="F109" s="63" t="s">
        <v>525</v>
      </c>
      <c r="G109" s="67" t="s">
        <v>433</v>
      </c>
      <c r="H109" s="63" t="s">
        <v>526</v>
      </c>
      <c r="I109" s="67" t="s">
        <v>433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479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512</v>
      </c>
      <c r="X109" s="46" t="s">
        <v>147</v>
      </c>
      <c r="Y109" s="47" t="s">
        <v>513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536</v>
      </c>
      <c r="C110" s="52" t="s">
        <v>737</v>
      </c>
      <c r="D110" s="46" t="s">
        <v>91</v>
      </c>
      <c r="E110" s="53" t="s">
        <v>534</v>
      </c>
      <c r="F110" s="63" t="s">
        <v>525</v>
      </c>
      <c r="G110" s="67" t="s">
        <v>433</v>
      </c>
      <c r="H110" s="63" t="s">
        <v>526</v>
      </c>
      <c r="I110" s="67" t="s">
        <v>433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479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512</v>
      </c>
      <c r="X110" s="46" t="s">
        <v>147</v>
      </c>
      <c r="Y110" s="47" t="s">
        <v>513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537</v>
      </c>
      <c r="C111" s="52" t="s">
        <v>737</v>
      </c>
      <c r="D111" s="46" t="s">
        <v>91</v>
      </c>
      <c r="E111" s="53" t="s">
        <v>534</v>
      </c>
      <c r="F111" s="63" t="s">
        <v>525</v>
      </c>
      <c r="G111" s="67" t="s">
        <v>433</v>
      </c>
      <c r="H111" s="63" t="s">
        <v>526</v>
      </c>
      <c r="I111" s="67" t="s">
        <v>433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479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512</v>
      </c>
      <c r="X111" s="46" t="s">
        <v>147</v>
      </c>
      <c r="Y111" s="47" t="s">
        <v>513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538</v>
      </c>
      <c r="C112" s="52" t="s">
        <v>737</v>
      </c>
      <c r="D112" s="46" t="s">
        <v>91</v>
      </c>
      <c r="E112" s="53" t="s">
        <v>539</v>
      </c>
      <c r="F112" s="63" t="s">
        <v>525</v>
      </c>
      <c r="G112" s="67" t="s">
        <v>433</v>
      </c>
      <c r="H112" s="63" t="s">
        <v>526</v>
      </c>
      <c r="I112" s="67" t="s">
        <v>433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479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512</v>
      </c>
      <c r="X112" s="46" t="s">
        <v>147</v>
      </c>
      <c r="Y112" s="47" t="s">
        <v>513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540</v>
      </c>
      <c r="C113" s="52" t="s">
        <v>737</v>
      </c>
      <c r="D113" s="46" t="s">
        <v>91</v>
      </c>
      <c r="E113" s="53" t="s">
        <v>539</v>
      </c>
      <c r="F113" s="63" t="s">
        <v>525</v>
      </c>
      <c r="G113" s="67" t="s">
        <v>433</v>
      </c>
      <c r="H113" s="63" t="s">
        <v>526</v>
      </c>
      <c r="I113" s="67" t="s">
        <v>433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479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512</v>
      </c>
      <c r="X113" s="46" t="s">
        <v>147</v>
      </c>
      <c r="Y113" s="47" t="s">
        <v>513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541</v>
      </c>
      <c r="C114" s="52" t="s">
        <v>737</v>
      </c>
      <c r="D114" s="46" t="s">
        <v>91</v>
      </c>
      <c r="E114" s="53" t="s">
        <v>539</v>
      </c>
      <c r="F114" s="63" t="s">
        <v>525</v>
      </c>
      <c r="G114" s="67" t="s">
        <v>433</v>
      </c>
      <c r="H114" s="63" t="s">
        <v>526</v>
      </c>
      <c r="I114" s="67" t="s">
        <v>433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479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512</v>
      </c>
      <c r="X114" s="46" t="s">
        <v>147</v>
      </c>
      <c r="Y114" s="47" t="s">
        <v>513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542</v>
      </c>
      <c r="C115" s="52" t="s">
        <v>737</v>
      </c>
      <c r="D115" s="46" t="s">
        <v>91</v>
      </c>
      <c r="E115" s="53" t="s">
        <v>539</v>
      </c>
      <c r="F115" s="63" t="s">
        <v>525</v>
      </c>
      <c r="G115" s="67" t="s">
        <v>433</v>
      </c>
      <c r="H115" s="63" t="s">
        <v>526</v>
      </c>
      <c r="I115" s="67" t="s">
        <v>433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479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512</v>
      </c>
      <c r="X115" s="46" t="s">
        <v>147</v>
      </c>
      <c r="Y115" s="47" t="s">
        <v>513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543</v>
      </c>
      <c r="C116" s="52" t="s">
        <v>737</v>
      </c>
      <c r="D116" s="46" t="s">
        <v>91</v>
      </c>
      <c r="E116" s="53" t="s">
        <v>544</v>
      </c>
      <c r="F116" s="63" t="s">
        <v>525</v>
      </c>
      <c r="G116" s="65" t="s">
        <v>465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479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512</v>
      </c>
      <c r="X116" s="46" t="s">
        <v>147</v>
      </c>
      <c r="Y116" s="47" t="s">
        <v>513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545</v>
      </c>
      <c r="C117" s="52" t="s">
        <v>737</v>
      </c>
      <c r="D117" s="46" t="s">
        <v>91</v>
      </c>
      <c r="E117" s="53" t="s">
        <v>546</v>
      </c>
      <c r="F117" s="63" t="s">
        <v>525</v>
      </c>
      <c r="G117" s="65" t="s">
        <v>468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479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512</v>
      </c>
      <c r="X117" s="46" t="s">
        <v>147</v>
      </c>
      <c r="Y117" s="47" t="s">
        <v>513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2025-09-26T22:27:40Z</dcterms:modified>
  <dc:language>pt-BR</dc:language>
</cp:coreProperties>
</file>