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894D1A48-B176-47DC-AA53-3E6835A5A487}" xr6:coauthVersionLast="47" xr6:coauthVersionMax="47" xr10:uidLastSave="{00000000-0000-0000-0000-000000000000}"/>
  <bookViews>
    <workbookView xWindow="-103" yWindow="-103" windowWidth="22149" windowHeight="1320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8" r:id="rId5"/>
  </sheets>
  <definedNames>
    <definedName name="_xlnm._FilterDatabase" localSheetId="4" hidden="1">FatosIn!$M$1:$M$525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8" l="1"/>
  <c r="C49" i="8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6" i="8"/>
  <c r="C13" i="8"/>
  <c r="C14" i="8"/>
  <c r="C21" i="8"/>
  <c r="C25" i="8"/>
  <c r="C32" i="8"/>
  <c r="C36" i="8"/>
  <c r="C37" i="8"/>
  <c r="C38" i="8"/>
  <c r="C45" i="8"/>
  <c r="C48" i="8"/>
  <c r="C59" i="8"/>
  <c r="C67" i="8"/>
  <c r="C71" i="8"/>
  <c r="C75" i="8"/>
  <c r="C84" i="8"/>
  <c r="C85" i="8"/>
  <c r="C101" i="8"/>
  <c r="C106" i="8"/>
  <c r="C107" i="8"/>
  <c r="C117" i="8"/>
  <c r="C118" i="8"/>
  <c r="C119" i="8"/>
  <c r="C120" i="8"/>
  <c r="C121" i="8"/>
  <c r="C142" i="8"/>
  <c r="C145" i="8"/>
  <c r="C148" i="8"/>
  <c r="C156" i="8"/>
  <c r="C157" i="8"/>
  <c r="C171" i="8"/>
  <c r="C210" i="8"/>
  <c r="C235" i="8"/>
  <c r="C236" i="8"/>
  <c r="C238" i="8"/>
  <c r="C247" i="8"/>
  <c r="C253" i="8"/>
  <c r="C254" i="8"/>
  <c r="C262" i="8"/>
  <c r="C270" i="8"/>
  <c r="C298" i="8"/>
  <c r="C312" i="8"/>
  <c r="C341" i="8"/>
  <c r="C342" i="8"/>
  <c r="C343" i="8"/>
  <c r="C355" i="8"/>
  <c r="C381" i="8"/>
  <c r="C387" i="8"/>
  <c r="C390" i="8"/>
  <c r="C392" i="8"/>
  <c r="C404" i="8"/>
  <c r="C409" i="8"/>
  <c r="C420" i="8"/>
  <c r="C438" i="8"/>
  <c r="C440" i="8"/>
  <c r="C444" i="8"/>
  <c r="C453" i="8"/>
  <c r="C455" i="8"/>
  <c r="C465" i="8"/>
  <c r="C495" i="8"/>
  <c r="C510" i="8"/>
  <c r="Q524" i="8"/>
  <c r="C524" i="8" s="1"/>
  <c r="Q523" i="8"/>
  <c r="C523" i="8" s="1"/>
  <c r="Q522" i="8"/>
  <c r="C522" i="8" s="1"/>
  <c r="Q521" i="8"/>
  <c r="C521" i="8" s="1"/>
  <c r="Q520" i="8"/>
  <c r="C520" i="8" s="1"/>
  <c r="Q519" i="8"/>
  <c r="C519" i="8" s="1"/>
  <c r="Q518" i="8"/>
  <c r="C518" i="8" s="1"/>
  <c r="Q517" i="8"/>
  <c r="C517" i="8" s="1"/>
  <c r="Q516" i="8"/>
  <c r="C516" i="8" s="1"/>
  <c r="Q515" i="8"/>
  <c r="C515" i="8" s="1"/>
  <c r="Q514" i="8"/>
  <c r="C514" i="8" s="1"/>
  <c r="Q513" i="8"/>
  <c r="C513" i="8" s="1"/>
  <c r="Q512" i="8"/>
  <c r="C512" i="8" s="1"/>
  <c r="Q511" i="8"/>
  <c r="C511" i="8" s="1"/>
  <c r="Q510" i="8"/>
  <c r="Q509" i="8"/>
  <c r="C509" i="8" s="1"/>
  <c r="Q508" i="8"/>
  <c r="C508" i="8" s="1"/>
  <c r="Q507" i="8"/>
  <c r="C507" i="8" s="1"/>
  <c r="Q506" i="8"/>
  <c r="C506" i="8" s="1"/>
  <c r="Q505" i="8"/>
  <c r="C505" i="8" s="1"/>
  <c r="Q504" i="8"/>
  <c r="C504" i="8" s="1"/>
  <c r="Q503" i="8"/>
  <c r="C503" i="8" s="1"/>
  <c r="Q502" i="8"/>
  <c r="C502" i="8" s="1"/>
  <c r="Q501" i="8"/>
  <c r="C501" i="8" s="1"/>
  <c r="Q500" i="8"/>
  <c r="C500" i="8" s="1"/>
  <c r="Q499" i="8"/>
  <c r="C499" i="8" s="1"/>
  <c r="Q498" i="8"/>
  <c r="C498" i="8" s="1"/>
  <c r="Q497" i="8"/>
  <c r="C497" i="8" s="1"/>
  <c r="Q496" i="8"/>
  <c r="C496" i="8" s="1"/>
  <c r="Q495" i="8"/>
  <c r="Q494" i="8"/>
  <c r="C494" i="8" s="1"/>
  <c r="Q493" i="8"/>
  <c r="C493" i="8" s="1"/>
  <c r="Q492" i="8"/>
  <c r="C492" i="8" s="1"/>
  <c r="Q491" i="8"/>
  <c r="C491" i="8" s="1"/>
  <c r="Q490" i="8"/>
  <c r="C490" i="8" s="1"/>
  <c r="Q489" i="8"/>
  <c r="C489" i="8" s="1"/>
  <c r="Q488" i="8"/>
  <c r="C488" i="8" s="1"/>
  <c r="Q487" i="8"/>
  <c r="C487" i="8" s="1"/>
  <c r="Q486" i="8"/>
  <c r="C486" i="8" s="1"/>
  <c r="Q485" i="8"/>
  <c r="C485" i="8" s="1"/>
  <c r="Q484" i="8"/>
  <c r="C484" i="8" s="1"/>
  <c r="Q483" i="8"/>
  <c r="C483" i="8" s="1"/>
  <c r="Q482" i="8"/>
  <c r="C482" i="8" s="1"/>
  <c r="Q481" i="8"/>
  <c r="C481" i="8" s="1"/>
  <c r="Q480" i="8"/>
  <c r="C480" i="8" s="1"/>
  <c r="Q479" i="8"/>
  <c r="C479" i="8" s="1"/>
  <c r="Q478" i="8"/>
  <c r="C478" i="8" s="1"/>
  <c r="Q477" i="8"/>
  <c r="C477" i="8" s="1"/>
  <c r="Q476" i="8"/>
  <c r="C476" i="8" s="1"/>
  <c r="Q475" i="8"/>
  <c r="C475" i="8" s="1"/>
  <c r="Q474" i="8"/>
  <c r="C474" i="8" s="1"/>
  <c r="Q473" i="8"/>
  <c r="C473" i="8" s="1"/>
  <c r="Q472" i="8"/>
  <c r="C472" i="8" s="1"/>
  <c r="Q471" i="8"/>
  <c r="C471" i="8" s="1"/>
  <c r="Q470" i="8"/>
  <c r="C470" i="8" s="1"/>
  <c r="Q469" i="8"/>
  <c r="C469" i="8" s="1"/>
  <c r="Q468" i="8"/>
  <c r="C468" i="8" s="1"/>
  <c r="Q467" i="8"/>
  <c r="C467" i="8" s="1"/>
  <c r="Q466" i="8"/>
  <c r="C466" i="8" s="1"/>
  <c r="Q465" i="8"/>
  <c r="Q464" i="8"/>
  <c r="C464" i="8" s="1"/>
  <c r="Q463" i="8"/>
  <c r="C463" i="8" s="1"/>
  <c r="Q462" i="8"/>
  <c r="C462" i="8" s="1"/>
  <c r="Q461" i="8"/>
  <c r="C461" i="8" s="1"/>
  <c r="Q460" i="8"/>
  <c r="C460" i="8" s="1"/>
  <c r="Q459" i="8"/>
  <c r="C459" i="8" s="1"/>
  <c r="Q458" i="8"/>
  <c r="C458" i="8" s="1"/>
  <c r="Q457" i="8"/>
  <c r="C457" i="8" s="1"/>
  <c r="Q456" i="8"/>
  <c r="C456" i="8" s="1"/>
  <c r="Q455" i="8"/>
  <c r="Q454" i="8"/>
  <c r="C454" i="8" s="1"/>
  <c r="Q453" i="8"/>
  <c r="Q452" i="8"/>
  <c r="C452" i="8" s="1"/>
  <c r="Q451" i="8"/>
  <c r="C451" i="8" s="1"/>
  <c r="Q450" i="8"/>
  <c r="C450" i="8" s="1"/>
  <c r="Q449" i="8"/>
  <c r="C449" i="8" s="1"/>
  <c r="Q448" i="8"/>
  <c r="C448" i="8" s="1"/>
  <c r="Q447" i="8"/>
  <c r="C447" i="8" s="1"/>
  <c r="Q446" i="8"/>
  <c r="C446" i="8" s="1"/>
  <c r="Q445" i="8"/>
  <c r="C445" i="8" s="1"/>
  <c r="Q444" i="8"/>
  <c r="Q443" i="8"/>
  <c r="C443" i="8" s="1"/>
  <c r="Q442" i="8"/>
  <c r="C442" i="8" s="1"/>
  <c r="Q441" i="8"/>
  <c r="C441" i="8" s="1"/>
  <c r="Q440" i="8"/>
  <c r="Q439" i="8"/>
  <c r="C439" i="8" s="1"/>
  <c r="Q438" i="8"/>
  <c r="Q437" i="8"/>
  <c r="C437" i="8" s="1"/>
  <c r="Q436" i="8"/>
  <c r="C436" i="8" s="1"/>
  <c r="Q435" i="8"/>
  <c r="C435" i="8" s="1"/>
  <c r="Q434" i="8"/>
  <c r="C434" i="8" s="1"/>
  <c r="Q433" i="8"/>
  <c r="C433" i="8" s="1"/>
  <c r="Q432" i="8"/>
  <c r="C432" i="8" s="1"/>
  <c r="Q431" i="8"/>
  <c r="C431" i="8" s="1"/>
  <c r="Q430" i="8"/>
  <c r="C430" i="8" s="1"/>
  <c r="Q429" i="8"/>
  <c r="C429" i="8" s="1"/>
  <c r="Q428" i="8"/>
  <c r="C428" i="8" s="1"/>
  <c r="Q427" i="8"/>
  <c r="C427" i="8" s="1"/>
  <c r="Q426" i="8"/>
  <c r="C426" i="8" s="1"/>
  <c r="Q425" i="8"/>
  <c r="C425" i="8" s="1"/>
  <c r="Q424" i="8"/>
  <c r="C424" i="8" s="1"/>
  <c r="Q423" i="8"/>
  <c r="C423" i="8" s="1"/>
  <c r="Q422" i="8"/>
  <c r="C422" i="8" s="1"/>
  <c r="Q421" i="8"/>
  <c r="C421" i="8" s="1"/>
  <c r="Q420" i="8"/>
  <c r="Q419" i="8"/>
  <c r="C419" i="8" s="1"/>
  <c r="Q418" i="8"/>
  <c r="C418" i="8" s="1"/>
  <c r="Q417" i="8"/>
  <c r="C417" i="8" s="1"/>
  <c r="Q416" i="8"/>
  <c r="C416" i="8" s="1"/>
  <c r="Q415" i="8"/>
  <c r="C415" i="8" s="1"/>
  <c r="Q414" i="8"/>
  <c r="C414" i="8" s="1"/>
  <c r="Q413" i="8"/>
  <c r="C413" i="8" s="1"/>
  <c r="Q412" i="8"/>
  <c r="C412" i="8" s="1"/>
  <c r="Q411" i="8"/>
  <c r="C411" i="8" s="1"/>
  <c r="Q410" i="8"/>
  <c r="C410" i="8" s="1"/>
  <c r="Q409" i="8"/>
  <c r="Q408" i="8"/>
  <c r="C408" i="8" s="1"/>
  <c r="Q407" i="8"/>
  <c r="C407" i="8" s="1"/>
  <c r="Q406" i="8"/>
  <c r="C406" i="8" s="1"/>
  <c r="Q405" i="8"/>
  <c r="C405" i="8" s="1"/>
  <c r="Q404" i="8"/>
  <c r="Q403" i="8"/>
  <c r="C403" i="8" s="1"/>
  <c r="Q402" i="8"/>
  <c r="C402" i="8" s="1"/>
  <c r="Q401" i="8"/>
  <c r="C401" i="8" s="1"/>
  <c r="Q400" i="8"/>
  <c r="C400" i="8" s="1"/>
  <c r="Q399" i="8"/>
  <c r="C399" i="8" s="1"/>
  <c r="Q398" i="8"/>
  <c r="C398" i="8" s="1"/>
  <c r="Q397" i="8"/>
  <c r="C397" i="8" s="1"/>
  <c r="Q396" i="8"/>
  <c r="C396" i="8" s="1"/>
  <c r="Q395" i="8"/>
  <c r="C395" i="8" s="1"/>
  <c r="Q394" i="8"/>
  <c r="C394" i="8" s="1"/>
  <c r="Q393" i="8"/>
  <c r="C393" i="8" s="1"/>
  <c r="Q392" i="8"/>
  <c r="Q391" i="8"/>
  <c r="C391" i="8" s="1"/>
  <c r="Q390" i="8"/>
  <c r="Q389" i="8"/>
  <c r="C389" i="8" s="1"/>
  <c r="Q388" i="8"/>
  <c r="C388" i="8" s="1"/>
  <c r="Q387" i="8"/>
  <c r="Q386" i="8"/>
  <c r="C386" i="8" s="1"/>
  <c r="Q385" i="8"/>
  <c r="C385" i="8" s="1"/>
  <c r="Q384" i="8"/>
  <c r="C384" i="8" s="1"/>
  <c r="Q383" i="8"/>
  <c r="C383" i="8" s="1"/>
  <c r="Q382" i="8"/>
  <c r="C382" i="8" s="1"/>
  <c r="Q381" i="8"/>
  <c r="Q380" i="8"/>
  <c r="C380" i="8" s="1"/>
  <c r="Q379" i="8"/>
  <c r="C379" i="8" s="1"/>
  <c r="Q378" i="8"/>
  <c r="C378" i="8" s="1"/>
  <c r="Q377" i="8"/>
  <c r="C377" i="8" s="1"/>
  <c r="Q376" i="8"/>
  <c r="C376" i="8" s="1"/>
  <c r="Q375" i="8"/>
  <c r="C375" i="8" s="1"/>
  <c r="Q374" i="8"/>
  <c r="C374" i="8" s="1"/>
  <c r="Q373" i="8"/>
  <c r="C373" i="8" s="1"/>
  <c r="Q372" i="8"/>
  <c r="C372" i="8" s="1"/>
  <c r="Q371" i="8"/>
  <c r="C371" i="8" s="1"/>
  <c r="Q370" i="8"/>
  <c r="C370" i="8" s="1"/>
  <c r="Q369" i="8"/>
  <c r="C369" i="8" s="1"/>
  <c r="Q368" i="8"/>
  <c r="C368" i="8" s="1"/>
  <c r="Q367" i="8"/>
  <c r="C367" i="8" s="1"/>
  <c r="Q366" i="8"/>
  <c r="C366" i="8" s="1"/>
  <c r="Q365" i="8"/>
  <c r="C365" i="8" s="1"/>
  <c r="Q364" i="8"/>
  <c r="C364" i="8" s="1"/>
  <c r="Q363" i="8"/>
  <c r="C363" i="8" s="1"/>
  <c r="Q362" i="8"/>
  <c r="C362" i="8" s="1"/>
  <c r="Q361" i="8"/>
  <c r="C361" i="8" s="1"/>
  <c r="Q360" i="8"/>
  <c r="C360" i="8" s="1"/>
  <c r="Q359" i="8"/>
  <c r="C359" i="8" s="1"/>
  <c r="Q358" i="8"/>
  <c r="C358" i="8" s="1"/>
  <c r="Q357" i="8"/>
  <c r="C357" i="8" s="1"/>
  <c r="Q356" i="8"/>
  <c r="C356" i="8" s="1"/>
  <c r="Q355" i="8"/>
  <c r="Q354" i="8"/>
  <c r="C354" i="8" s="1"/>
  <c r="Q353" i="8"/>
  <c r="C353" i="8" s="1"/>
  <c r="Q352" i="8"/>
  <c r="C352" i="8" s="1"/>
  <c r="Q351" i="8"/>
  <c r="C351" i="8" s="1"/>
  <c r="Q350" i="8"/>
  <c r="C350" i="8" s="1"/>
  <c r="Q349" i="8"/>
  <c r="C349" i="8" s="1"/>
  <c r="Q348" i="8"/>
  <c r="C348" i="8" s="1"/>
  <c r="Q347" i="8"/>
  <c r="C347" i="8" s="1"/>
  <c r="Q346" i="8"/>
  <c r="C346" i="8" s="1"/>
  <c r="Q345" i="8"/>
  <c r="C345" i="8" s="1"/>
  <c r="Q344" i="8"/>
  <c r="C344" i="8" s="1"/>
  <c r="Q343" i="8"/>
  <c r="Q342" i="8"/>
  <c r="Q341" i="8"/>
  <c r="Q340" i="8"/>
  <c r="C340" i="8" s="1"/>
  <c r="Q339" i="8"/>
  <c r="C339" i="8" s="1"/>
  <c r="Q338" i="8"/>
  <c r="C338" i="8" s="1"/>
  <c r="Q337" i="8"/>
  <c r="C337" i="8" s="1"/>
  <c r="Q336" i="8"/>
  <c r="C336" i="8" s="1"/>
  <c r="Q335" i="8"/>
  <c r="C335" i="8" s="1"/>
  <c r="Q334" i="8"/>
  <c r="C334" i="8" s="1"/>
  <c r="Q333" i="8"/>
  <c r="C333" i="8" s="1"/>
  <c r="Q332" i="8"/>
  <c r="C332" i="8" s="1"/>
  <c r="Q331" i="8"/>
  <c r="C331" i="8" s="1"/>
  <c r="Q330" i="8"/>
  <c r="C330" i="8" s="1"/>
  <c r="Q329" i="8"/>
  <c r="C329" i="8" s="1"/>
  <c r="Q328" i="8"/>
  <c r="C328" i="8" s="1"/>
  <c r="Q327" i="8"/>
  <c r="C327" i="8" s="1"/>
  <c r="Q326" i="8"/>
  <c r="C326" i="8" s="1"/>
  <c r="Q325" i="8"/>
  <c r="C325" i="8" s="1"/>
  <c r="Q324" i="8"/>
  <c r="C324" i="8" s="1"/>
  <c r="Q323" i="8"/>
  <c r="C323" i="8" s="1"/>
  <c r="Q322" i="8"/>
  <c r="C322" i="8" s="1"/>
  <c r="Q321" i="8"/>
  <c r="C321" i="8" s="1"/>
  <c r="Q320" i="8"/>
  <c r="C320" i="8" s="1"/>
  <c r="Q319" i="8"/>
  <c r="C319" i="8" s="1"/>
  <c r="Q318" i="8"/>
  <c r="C318" i="8" s="1"/>
  <c r="Q317" i="8"/>
  <c r="C317" i="8" s="1"/>
  <c r="Q316" i="8"/>
  <c r="C316" i="8" s="1"/>
  <c r="Q315" i="8"/>
  <c r="C315" i="8" s="1"/>
  <c r="Q314" i="8"/>
  <c r="C314" i="8" s="1"/>
  <c r="Q313" i="8"/>
  <c r="C313" i="8" s="1"/>
  <c r="Q312" i="8"/>
  <c r="Q311" i="8"/>
  <c r="C311" i="8" s="1"/>
  <c r="Q310" i="8"/>
  <c r="C310" i="8" s="1"/>
  <c r="Q309" i="8"/>
  <c r="C309" i="8" s="1"/>
  <c r="Q308" i="8"/>
  <c r="C308" i="8" s="1"/>
  <c r="Q307" i="8"/>
  <c r="C307" i="8" s="1"/>
  <c r="Q306" i="8"/>
  <c r="C306" i="8" s="1"/>
  <c r="Q305" i="8"/>
  <c r="C305" i="8" s="1"/>
  <c r="Q304" i="8"/>
  <c r="C304" i="8" s="1"/>
  <c r="Q303" i="8"/>
  <c r="C303" i="8" s="1"/>
  <c r="Q302" i="8"/>
  <c r="C302" i="8" s="1"/>
  <c r="Q301" i="8"/>
  <c r="C301" i="8" s="1"/>
  <c r="Q300" i="8"/>
  <c r="C300" i="8" s="1"/>
  <c r="Q299" i="8"/>
  <c r="C299" i="8" s="1"/>
  <c r="Q298" i="8"/>
  <c r="Q297" i="8"/>
  <c r="C297" i="8" s="1"/>
  <c r="Q296" i="8"/>
  <c r="C296" i="8" s="1"/>
  <c r="Q295" i="8"/>
  <c r="C295" i="8" s="1"/>
  <c r="Q294" i="8"/>
  <c r="C294" i="8" s="1"/>
  <c r="Q293" i="8"/>
  <c r="C293" i="8" s="1"/>
  <c r="Q292" i="8"/>
  <c r="C292" i="8" s="1"/>
  <c r="Q291" i="8"/>
  <c r="C291" i="8" s="1"/>
  <c r="Q290" i="8"/>
  <c r="C290" i="8" s="1"/>
  <c r="Q289" i="8"/>
  <c r="C289" i="8" s="1"/>
  <c r="Q288" i="8"/>
  <c r="C288" i="8" s="1"/>
  <c r="Q287" i="8"/>
  <c r="C287" i="8" s="1"/>
  <c r="Q286" i="8"/>
  <c r="C286" i="8" s="1"/>
  <c r="Q285" i="8"/>
  <c r="C285" i="8" s="1"/>
  <c r="Q284" i="8"/>
  <c r="C284" i="8" s="1"/>
  <c r="Q283" i="8"/>
  <c r="C283" i="8" s="1"/>
  <c r="Q282" i="8"/>
  <c r="C282" i="8" s="1"/>
  <c r="Q281" i="8"/>
  <c r="C281" i="8" s="1"/>
  <c r="Q280" i="8"/>
  <c r="C280" i="8" s="1"/>
  <c r="Q279" i="8"/>
  <c r="C279" i="8" s="1"/>
  <c r="Q278" i="8"/>
  <c r="C278" i="8" s="1"/>
  <c r="Q277" i="8"/>
  <c r="C277" i="8" s="1"/>
  <c r="Q276" i="8"/>
  <c r="C276" i="8" s="1"/>
  <c r="Q275" i="8"/>
  <c r="C275" i="8" s="1"/>
  <c r="Q274" i="8"/>
  <c r="C274" i="8" s="1"/>
  <c r="Q273" i="8"/>
  <c r="C273" i="8" s="1"/>
  <c r="Q272" i="8"/>
  <c r="C272" i="8" s="1"/>
  <c r="Q271" i="8"/>
  <c r="C271" i="8" s="1"/>
  <c r="Q270" i="8"/>
  <c r="Q269" i="8"/>
  <c r="C269" i="8" s="1"/>
  <c r="Q268" i="8"/>
  <c r="C268" i="8" s="1"/>
  <c r="Q267" i="8"/>
  <c r="C267" i="8" s="1"/>
  <c r="Q266" i="8"/>
  <c r="C266" i="8" s="1"/>
  <c r="Q265" i="8"/>
  <c r="C265" i="8" s="1"/>
  <c r="Q264" i="8"/>
  <c r="C264" i="8" s="1"/>
  <c r="Q263" i="8"/>
  <c r="C263" i="8" s="1"/>
  <c r="Q262" i="8"/>
  <c r="Q261" i="8"/>
  <c r="C261" i="8" s="1"/>
  <c r="Q260" i="8"/>
  <c r="C260" i="8" s="1"/>
  <c r="Q259" i="8"/>
  <c r="C259" i="8" s="1"/>
  <c r="Q258" i="8"/>
  <c r="C258" i="8" s="1"/>
  <c r="Q257" i="8"/>
  <c r="C257" i="8" s="1"/>
  <c r="Q256" i="8"/>
  <c r="C256" i="8" s="1"/>
  <c r="Q255" i="8"/>
  <c r="C255" i="8" s="1"/>
  <c r="Q254" i="8"/>
  <c r="Q253" i="8"/>
  <c r="Q252" i="8"/>
  <c r="C252" i="8" s="1"/>
  <c r="Q251" i="8"/>
  <c r="C251" i="8" s="1"/>
  <c r="Q250" i="8"/>
  <c r="C250" i="8" s="1"/>
  <c r="Q249" i="8"/>
  <c r="C249" i="8" s="1"/>
  <c r="Q248" i="8"/>
  <c r="C248" i="8" s="1"/>
  <c r="Q247" i="8"/>
  <c r="Q246" i="8"/>
  <c r="C246" i="8" s="1"/>
  <c r="Q245" i="8"/>
  <c r="C245" i="8" s="1"/>
  <c r="Q244" i="8"/>
  <c r="C244" i="8" s="1"/>
  <c r="Q243" i="8"/>
  <c r="C243" i="8" s="1"/>
  <c r="Q242" i="8"/>
  <c r="C242" i="8" s="1"/>
  <c r="Q241" i="8"/>
  <c r="C241" i="8" s="1"/>
  <c r="Q240" i="8"/>
  <c r="C240" i="8" s="1"/>
  <c r="Q239" i="8"/>
  <c r="C239" i="8" s="1"/>
  <c r="Q238" i="8"/>
  <c r="Q237" i="8"/>
  <c r="C237" i="8" s="1"/>
  <c r="Q236" i="8"/>
  <c r="Q235" i="8"/>
  <c r="Q234" i="8"/>
  <c r="C234" i="8" s="1"/>
  <c r="Q233" i="8"/>
  <c r="C233" i="8" s="1"/>
  <c r="Q232" i="8"/>
  <c r="C232" i="8" s="1"/>
  <c r="Q231" i="8"/>
  <c r="C231" i="8" s="1"/>
  <c r="Q230" i="8"/>
  <c r="C230" i="8" s="1"/>
  <c r="Q229" i="8"/>
  <c r="C229" i="8" s="1"/>
  <c r="Q228" i="8"/>
  <c r="C228" i="8" s="1"/>
  <c r="Q227" i="8"/>
  <c r="C227" i="8" s="1"/>
  <c r="Q226" i="8"/>
  <c r="C226" i="8" s="1"/>
  <c r="Q225" i="8"/>
  <c r="C225" i="8" s="1"/>
  <c r="Q224" i="8"/>
  <c r="C224" i="8" s="1"/>
  <c r="Q223" i="8"/>
  <c r="C223" i="8" s="1"/>
  <c r="Q222" i="8"/>
  <c r="C222" i="8" s="1"/>
  <c r="Q221" i="8"/>
  <c r="C221" i="8" s="1"/>
  <c r="Q220" i="8"/>
  <c r="C220" i="8" s="1"/>
  <c r="Q219" i="8"/>
  <c r="C219" i="8" s="1"/>
  <c r="Q218" i="8"/>
  <c r="C218" i="8" s="1"/>
  <c r="Q217" i="8"/>
  <c r="C217" i="8" s="1"/>
  <c r="Q216" i="8"/>
  <c r="C216" i="8" s="1"/>
  <c r="Q215" i="8"/>
  <c r="C215" i="8" s="1"/>
  <c r="Q214" i="8"/>
  <c r="C214" i="8" s="1"/>
  <c r="Q213" i="8"/>
  <c r="C213" i="8" s="1"/>
  <c r="Q212" i="8"/>
  <c r="C212" i="8" s="1"/>
  <c r="Q211" i="8"/>
  <c r="C211" i="8" s="1"/>
  <c r="Q210" i="8"/>
  <c r="Q209" i="8"/>
  <c r="C209" i="8" s="1"/>
  <c r="Q208" i="8"/>
  <c r="C208" i="8" s="1"/>
  <c r="Q207" i="8"/>
  <c r="C207" i="8" s="1"/>
  <c r="Q206" i="8"/>
  <c r="C206" i="8" s="1"/>
  <c r="Q205" i="8"/>
  <c r="C205" i="8" s="1"/>
  <c r="Q204" i="8"/>
  <c r="C204" i="8" s="1"/>
  <c r="Q203" i="8"/>
  <c r="C203" i="8" s="1"/>
  <c r="Q202" i="8"/>
  <c r="C202" i="8" s="1"/>
  <c r="Q201" i="8"/>
  <c r="C201" i="8" s="1"/>
  <c r="Q200" i="8"/>
  <c r="C200" i="8" s="1"/>
  <c r="Q199" i="8"/>
  <c r="C199" i="8" s="1"/>
  <c r="Q198" i="8"/>
  <c r="C198" i="8" s="1"/>
  <c r="Q197" i="8"/>
  <c r="C197" i="8" s="1"/>
  <c r="Q196" i="8"/>
  <c r="C196" i="8" s="1"/>
  <c r="Q195" i="8"/>
  <c r="C195" i="8" s="1"/>
  <c r="Q194" i="8"/>
  <c r="C194" i="8" s="1"/>
  <c r="Q193" i="8"/>
  <c r="C193" i="8" s="1"/>
  <c r="Q192" i="8"/>
  <c r="C192" i="8" s="1"/>
  <c r="Q191" i="8"/>
  <c r="C191" i="8" s="1"/>
  <c r="Q190" i="8"/>
  <c r="C190" i="8" s="1"/>
  <c r="Q189" i="8"/>
  <c r="C189" i="8" s="1"/>
  <c r="Q188" i="8"/>
  <c r="C188" i="8" s="1"/>
  <c r="Q187" i="8"/>
  <c r="C187" i="8" s="1"/>
  <c r="Q186" i="8"/>
  <c r="C186" i="8" s="1"/>
  <c r="Q185" i="8"/>
  <c r="C185" i="8" s="1"/>
  <c r="Q184" i="8"/>
  <c r="C184" i="8" s="1"/>
  <c r="Q183" i="8"/>
  <c r="C183" i="8" s="1"/>
  <c r="Q182" i="8"/>
  <c r="C182" i="8" s="1"/>
  <c r="Q181" i="8"/>
  <c r="C181" i="8" s="1"/>
  <c r="Q180" i="8"/>
  <c r="C180" i="8" s="1"/>
  <c r="Q179" i="8"/>
  <c r="C179" i="8" s="1"/>
  <c r="Q178" i="8"/>
  <c r="C178" i="8" s="1"/>
  <c r="Q177" i="8"/>
  <c r="C177" i="8" s="1"/>
  <c r="Q176" i="8"/>
  <c r="C176" i="8" s="1"/>
  <c r="Q175" i="8"/>
  <c r="C175" i="8" s="1"/>
  <c r="Q174" i="8"/>
  <c r="C174" i="8" s="1"/>
  <c r="Q173" i="8"/>
  <c r="C173" i="8" s="1"/>
  <c r="Q172" i="8"/>
  <c r="C172" i="8" s="1"/>
  <c r="Q171" i="8"/>
  <c r="Q170" i="8"/>
  <c r="C170" i="8" s="1"/>
  <c r="Q169" i="8"/>
  <c r="C169" i="8" s="1"/>
  <c r="Q168" i="8"/>
  <c r="C168" i="8" s="1"/>
  <c r="Q167" i="8"/>
  <c r="C167" i="8" s="1"/>
  <c r="Q166" i="8"/>
  <c r="C166" i="8" s="1"/>
  <c r="Q165" i="8"/>
  <c r="C165" i="8" s="1"/>
  <c r="Q164" i="8"/>
  <c r="C164" i="8" s="1"/>
  <c r="Q163" i="8"/>
  <c r="C163" i="8" s="1"/>
  <c r="Q162" i="8"/>
  <c r="C162" i="8" s="1"/>
  <c r="Q161" i="8"/>
  <c r="C161" i="8" s="1"/>
  <c r="Q160" i="8"/>
  <c r="C160" i="8" s="1"/>
  <c r="Q159" i="8"/>
  <c r="C159" i="8" s="1"/>
  <c r="Q158" i="8"/>
  <c r="C158" i="8" s="1"/>
  <c r="Q157" i="8"/>
  <c r="Q156" i="8"/>
  <c r="Q155" i="8"/>
  <c r="C155" i="8" s="1"/>
  <c r="Q154" i="8"/>
  <c r="C154" i="8" s="1"/>
  <c r="Q153" i="8"/>
  <c r="C153" i="8" s="1"/>
  <c r="Q152" i="8"/>
  <c r="C152" i="8" s="1"/>
  <c r="Q151" i="8"/>
  <c r="C151" i="8" s="1"/>
  <c r="Q150" i="8"/>
  <c r="C150" i="8" s="1"/>
  <c r="Q149" i="8"/>
  <c r="C149" i="8" s="1"/>
  <c r="Q148" i="8"/>
  <c r="Q147" i="8"/>
  <c r="C147" i="8" s="1"/>
  <c r="Q146" i="8"/>
  <c r="C146" i="8" s="1"/>
  <c r="Q145" i="8"/>
  <c r="Q144" i="8"/>
  <c r="C144" i="8" s="1"/>
  <c r="Q143" i="8"/>
  <c r="C143" i="8" s="1"/>
  <c r="Q142" i="8"/>
  <c r="Q141" i="8"/>
  <c r="C141" i="8" s="1"/>
  <c r="Q140" i="8"/>
  <c r="C140" i="8" s="1"/>
  <c r="Q139" i="8"/>
  <c r="C139" i="8" s="1"/>
  <c r="Q138" i="8"/>
  <c r="C138" i="8" s="1"/>
  <c r="Q137" i="8"/>
  <c r="C137" i="8" s="1"/>
  <c r="Q136" i="8"/>
  <c r="C136" i="8" s="1"/>
  <c r="Q135" i="8"/>
  <c r="C135" i="8" s="1"/>
  <c r="Q134" i="8"/>
  <c r="C134" i="8" s="1"/>
  <c r="Q133" i="8"/>
  <c r="C133" i="8" s="1"/>
  <c r="Q132" i="8"/>
  <c r="C132" i="8" s="1"/>
  <c r="Q131" i="8"/>
  <c r="C131" i="8" s="1"/>
  <c r="Q130" i="8"/>
  <c r="C130" i="8" s="1"/>
  <c r="Q129" i="8"/>
  <c r="C129" i="8" s="1"/>
  <c r="Q128" i="8"/>
  <c r="C128" i="8" s="1"/>
  <c r="Q127" i="8"/>
  <c r="C127" i="8" s="1"/>
  <c r="Q126" i="8"/>
  <c r="C126" i="8" s="1"/>
  <c r="Q125" i="8"/>
  <c r="C125" i="8" s="1"/>
  <c r="Q124" i="8"/>
  <c r="C124" i="8" s="1"/>
  <c r="Q123" i="8"/>
  <c r="C123" i="8" s="1"/>
  <c r="Q122" i="8"/>
  <c r="C122" i="8" s="1"/>
  <c r="Q121" i="8"/>
  <c r="Q120" i="8"/>
  <c r="Q119" i="8"/>
  <c r="Q118" i="8"/>
  <c r="Q117" i="8"/>
  <c r="Q116" i="8"/>
  <c r="C116" i="8" s="1"/>
  <c r="Q115" i="8"/>
  <c r="C115" i="8" s="1"/>
  <c r="Q114" i="8"/>
  <c r="C114" i="8" s="1"/>
  <c r="Q113" i="8"/>
  <c r="C113" i="8" s="1"/>
  <c r="Q112" i="8"/>
  <c r="C112" i="8" s="1"/>
  <c r="Q111" i="8"/>
  <c r="C111" i="8" s="1"/>
  <c r="Q110" i="8"/>
  <c r="C110" i="8" s="1"/>
  <c r="Q109" i="8"/>
  <c r="C109" i="8" s="1"/>
  <c r="Q108" i="8"/>
  <c r="C108" i="8" s="1"/>
  <c r="Q107" i="8"/>
  <c r="Q106" i="8"/>
  <c r="Q105" i="8"/>
  <c r="C105" i="8" s="1"/>
  <c r="Q104" i="8"/>
  <c r="C104" i="8" s="1"/>
  <c r="Q103" i="8"/>
  <c r="C103" i="8" s="1"/>
  <c r="Q102" i="8"/>
  <c r="C102" i="8" s="1"/>
  <c r="Q101" i="8"/>
  <c r="Q100" i="8"/>
  <c r="C100" i="8" s="1"/>
  <c r="Q99" i="8"/>
  <c r="C99" i="8" s="1"/>
  <c r="Q98" i="8"/>
  <c r="C98" i="8" s="1"/>
  <c r="Q97" i="8"/>
  <c r="C97" i="8" s="1"/>
  <c r="Q96" i="8"/>
  <c r="C96" i="8" s="1"/>
  <c r="Q95" i="8"/>
  <c r="C95" i="8" s="1"/>
  <c r="Q94" i="8"/>
  <c r="C94" i="8" s="1"/>
  <c r="Q93" i="8"/>
  <c r="C93" i="8" s="1"/>
  <c r="Q92" i="8"/>
  <c r="C92" i="8" s="1"/>
  <c r="Q91" i="8"/>
  <c r="C91" i="8" s="1"/>
  <c r="Q90" i="8"/>
  <c r="C90" i="8" s="1"/>
  <c r="Q89" i="8"/>
  <c r="C89" i="8" s="1"/>
  <c r="Q88" i="8"/>
  <c r="C88" i="8" s="1"/>
  <c r="Q87" i="8"/>
  <c r="C87" i="8" s="1"/>
  <c r="Q86" i="8"/>
  <c r="C86" i="8" s="1"/>
  <c r="Q85" i="8"/>
  <c r="Q84" i="8"/>
  <c r="Q83" i="8"/>
  <c r="C83" i="8" s="1"/>
  <c r="Q82" i="8"/>
  <c r="C82" i="8" s="1"/>
  <c r="Q81" i="8"/>
  <c r="C81" i="8" s="1"/>
  <c r="Q80" i="8"/>
  <c r="C80" i="8" s="1"/>
  <c r="Q79" i="8"/>
  <c r="C79" i="8" s="1"/>
  <c r="Q78" i="8"/>
  <c r="C78" i="8" s="1"/>
  <c r="Q77" i="8"/>
  <c r="C77" i="8" s="1"/>
  <c r="Q76" i="8"/>
  <c r="C76" i="8" s="1"/>
  <c r="Q75" i="8"/>
  <c r="Q74" i="8"/>
  <c r="C74" i="8" s="1"/>
  <c r="Q73" i="8"/>
  <c r="C73" i="8" s="1"/>
  <c r="Q72" i="8"/>
  <c r="C72" i="8" s="1"/>
  <c r="Q71" i="8"/>
  <c r="Q70" i="8"/>
  <c r="C70" i="8" s="1"/>
  <c r="Q69" i="8"/>
  <c r="C69" i="8" s="1"/>
  <c r="Q68" i="8"/>
  <c r="C68" i="8" s="1"/>
  <c r="Q67" i="8"/>
  <c r="Q66" i="8"/>
  <c r="C66" i="8" s="1"/>
  <c r="Q65" i="8"/>
  <c r="C65" i="8" s="1"/>
  <c r="Q64" i="8"/>
  <c r="C64" i="8" s="1"/>
  <c r="Q63" i="8"/>
  <c r="C63" i="8" s="1"/>
  <c r="Q62" i="8"/>
  <c r="C62" i="8" s="1"/>
  <c r="Q61" i="8"/>
  <c r="C61" i="8" s="1"/>
  <c r="Q60" i="8"/>
  <c r="C60" i="8" s="1"/>
  <c r="Q59" i="8"/>
  <c r="Q58" i="8"/>
  <c r="C58" i="8" s="1"/>
  <c r="Q57" i="8"/>
  <c r="C57" i="8" s="1"/>
  <c r="Q56" i="8"/>
  <c r="C56" i="8" s="1"/>
  <c r="Q55" i="8"/>
  <c r="C55" i="8" s="1"/>
  <c r="Q54" i="8"/>
  <c r="C54" i="8" s="1"/>
  <c r="Q53" i="8"/>
  <c r="C53" i="8" s="1"/>
  <c r="Q52" i="8"/>
  <c r="C52" i="8" s="1"/>
  <c r="Q51" i="8"/>
  <c r="C51" i="8" s="1"/>
  <c r="Q50" i="8"/>
  <c r="C50" i="8" s="1"/>
  <c r="Q48" i="8"/>
  <c r="Q47" i="8"/>
  <c r="C47" i="8" s="1"/>
  <c r="Q46" i="8"/>
  <c r="C46" i="8" s="1"/>
  <c r="Q45" i="8"/>
  <c r="Q44" i="8"/>
  <c r="C44" i="8" s="1"/>
  <c r="Q43" i="8"/>
  <c r="C43" i="8" s="1"/>
  <c r="Q42" i="8"/>
  <c r="C42" i="8" s="1"/>
  <c r="Q41" i="8"/>
  <c r="C41" i="8" s="1"/>
  <c r="Q40" i="8"/>
  <c r="C40" i="8" s="1"/>
  <c r="Q39" i="8"/>
  <c r="C39" i="8" s="1"/>
  <c r="Q38" i="8"/>
  <c r="Q37" i="8"/>
  <c r="Q36" i="8"/>
  <c r="Q35" i="8"/>
  <c r="C35" i="8" s="1"/>
  <c r="Q34" i="8"/>
  <c r="C34" i="8" s="1"/>
  <c r="Q33" i="8"/>
  <c r="C33" i="8" s="1"/>
  <c r="Q32" i="8"/>
  <c r="Q31" i="8"/>
  <c r="C31" i="8" s="1"/>
  <c r="Q30" i="8"/>
  <c r="C30" i="8" s="1"/>
  <c r="Q29" i="8"/>
  <c r="C29" i="8" s="1"/>
  <c r="Q28" i="8"/>
  <c r="C28" i="8" s="1"/>
  <c r="Q27" i="8"/>
  <c r="C27" i="8" s="1"/>
  <c r="Q26" i="8"/>
  <c r="C26" i="8" s="1"/>
  <c r="Q25" i="8"/>
  <c r="Q24" i="8"/>
  <c r="C24" i="8" s="1"/>
  <c r="Q23" i="8"/>
  <c r="C23" i="8" s="1"/>
  <c r="Q22" i="8"/>
  <c r="C22" i="8" s="1"/>
  <c r="Q21" i="8"/>
  <c r="Q20" i="8"/>
  <c r="C20" i="8" s="1"/>
  <c r="Q19" i="8"/>
  <c r="C19" i="8" s="1"/>
  <c r="Q18" i="8"/>
  <c r="C18" i="8" s="1"/>
  <c r="Q17" i="8"/>
  <c r="C17" i="8" s="1"/>
  <c r="Q16" i="8"/>
  <c r="C16" i="8" s="1"/>
  <c r="Q15" i="8"/>
  <c r="C15" i="8" s="1"/>
  <c r="Q14" i="8"/>
  <c r="Q13" i="8"/>
  <c r="Q12" i="8"/>
  <c r="C12" i="8" s="1"/>
  <c r="Q11" i="8"/>
  <c r="C11" i="8" s="1"/>
  <c r="Q10" i="8"/>
  <c r="C10" i="8" s="1"/>
  <c r="Q9" i="8"/>
  <c r="C9" i="8" s="1"/>
  <c r="Q8" i="8"/>
  <c r="C8" i="8" s="1"/>
  <c r="Q7" i="8"/>
  <c r="C7" i="8" s="1"/>
  <c r="Q6" i="8"/>
  <c r="C6" i="8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" i="4"/>
  <c r="W18" i="4"/>
  <c r="O18" i="4"/>
  <c r="N18" i="4"/>
  <c r="M18" i="4"/>
  <c r="L18" i="4"/>
  <c r="W17" i="4"/>
  <c r="O17" i="4"/>
  <c r="N17" i="4"/>
  <c r="M17" i="4"/>
  <c r="L17" i="4"/>
  <c r="W16" i="4"/>
  <c r="O16" i="4"/>
  <c r="N16" i="4"/>
  <c r="M16" i="4"/>
  <c r="L16" i="4"/>
  <c r="W15" i="4"/>
  <c r="O15" i="4"/>
  <c r="N15" i="4"/>
  <c r="M15" i="4"/>
  <c r="L15" i="4"/>
  <c r="W14" i="4"/>
  <c r="O14" i="4"/>
  <c r="N14" i="4"/>
  <c r="M14" i="4"/>
  <c r="L14" i="4"/>
  <c r="W13" i="4"/>
  <c r="O13" i="4"/>
  <c r="N13" i="4"/>
  <c r="M13" i="4"/>
  <c r="L13" i="4"/>
  <c r="W12" i="4"/>
  <c r="O12" i="4"/>
  <c r="N12" i="4"/>
  <c r="M12" i="4"/>
  <c r="L12" i="4"/>
  <c r="W11" i="4"/>
  <c r="O11" i="4"/>
  <c r="N11" i="4"/>
  <c r="M11" i="4"/>
  <c r="L11" i="4"/>
  <c r="W10" i="4"/>
  <c r="O10" i="4"/>
  <c r="N10" i="4"/>
  <c r="M10" i="4"/>
  <c r="L10" i="4"/>
  <c r="W9" i="4"/>
  <c r="O9" i="4"/>
  <c r="N9" i="4"/>
  <c r="M9" i="4"/>
  <c r="L9" i="4"/>
  <c r="W8" i="4"/>
  <c r="O8" i="4"/>
  <c r="N8" i="4"/>
  <c r="M8" i="4"/>
  <c r="L8" i="4"/>
  <c r="W7" i="4"/>
  <c r="O7" i="4"/>
  <c r="N7" i="4"/>
  <c r="M7" i="4"/>
  <c r="L7" i="4"/>
  <c r="W6" i="4"/>
  <c r="O6" i="4"/>
  <c r="N6" i="4"/>
  <c r="M6" i="4"/>
  <c r="L6" i="4"/>
  <c r="W5" i="4"/>
  <c r="O5" i="4"/>
  <c r="N5" i="4"/>
  <c r="M5" i="4"/>
  <c r="L5" i="4"/>
  <c r="W4" i="4"/>
  <c r="O4" i="4"/>
  <c r="N4" i="4"/>
  <c r="M4" i="4"/>
  <c r="L4" i="4"/>
  <c r="W3" i="4"/>
  <c r="O3" i="4"/>
  <c r="N3" i="4"/>
  <c r="M3" i="4"/>
  <c r="L3" i="4"/>
  <c r="W2" i="4"/>
  <c r="O2" i="4"/>
  <c r="N2" i="4"/>
  <c r="M2" i="4"/>
  <c r="L2" i="4"/>
  <c r="B18" i="2" l="1"/>
  <c r="B6" i="2" l="1"/>
  <c r="B5" i="2"/>
</calcChain>
</file>

<file path=xl/sharedStrings.xml><?xml version="1.0" encoding="utf-8"?>
<sst xmlns="http://schemas.openxmlformats.org/spreadsheetml/2006/main" count="6721" uniqueCount="1207">
  <si>
    <t>Indivíduo</t>
  </si>
  <si>
    <t>Fato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</si>
  <si>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</si>
  <si>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</si>
  <si>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</si>
  <si>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</si>
  <si>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</si>
  <si>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</si>
  <si>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</si>
  <si>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</si>
  <si>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</si>
  <si>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</si>
  <si>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Prédio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</si>
  <si>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</si>
  <si>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</si>
  <si>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</si>
  <si>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</si>
  <si>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</si>
  <si>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</si>
  <si>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</si>
  <si>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</si>
  <si>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</si>
  <si>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</si>
  <si>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</si>
  <si>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</si>
  <si>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</si>
  <si>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null</t>
  </si>
  <si>
    <t>https://github.com/JLMenegotto/RepoOnto#</t>
  </si>
  <si>
    <t>Explicação</t>
  </si>
  <si>
    <t>Explicación</t>
  </si>
  <si>
    <t>EQU.001</t>
  </si>
  <si>
    <t>EQU.002</t>
  </si>
  <si>
    <t>EQU.003</t>
  </si>
  <si>
    <t>EQU.004</t>
  </si>
  <si>
    <t>EQU.005</t>
  </si>
  <si>
    <t>EQU.006</t>
  </si>
  <si>
    <t>EQU.007</t>
  </si>
  <si>
    <t>EQU.008</t>
  </si>
  <si>
    <t>EQU.009</t>
  </si>
  <si>
    <t>EQU.010</t>
  </si>
  <si>
    <t>EQU.011</t>
  </si>
  <si>
    <t>EQU.012</t>
  </si>
  <si>
    <t>EQU.013</t>
  </si>
  <si>
    <t>EQU.014</t>
  </si>
  <si>
    <t>EQU.015</t>
  </si>
  <si>
    <t>EQU.016</t>
  </si>
  <si>
    <t>EQU.017</t>
  </si>
  <si>
    <t>EQU.018</t>
  </si>
  <si>
    <t>EQU.019</t>
  </si>
  <si>
    <t>EQU.020</t>
  </si>
  <si>
    <t>EQU.021</t>
  </si>
  <si>
    <t>EQU.022</t>
  </si>
  <si>
    <t>EQU.023</t>
  </si>
  <si>
    <t>EQU.024</t>
  </si>
  <si>
    <t>EQU.025</t>
  </si>
  <si>
    <t>EQU.026</t>
  </si>
  <si>
    <t>EQU.027</t>
  </si>
  <si>
    <t>EQU.028</t>
  </si>
  <si>
    <t>EQU.029</t>
  </si>
  <si>
    <t>EQU.030</t>
  </si>
  <si>
    <t>EQU.031</t>
  </si>
  <si>
    <t>EQU.032</t>
  </si>
  <si>
    <t>EQU.033</t>
  </si>
  <si>
    <t>EQU.034</t>
  </si>
  <si>
    <t>EQU.035</t>
  </si>
  <si>
    <t>EQU.036</t>
  </si>
  <si>
    <t>EQU.037</t>
  </si>
  <si>
    <t>EQU.038</t>
  </si>
  <si>
    <t>EQU.039</t>
  </si>
  <si>
    <t>EQU.040</t>
  </si>
  <si>
    <t>EQU.041</t>
  </si>
  <si>
    <t>EQU.042</t>
  </si>
  <si>
    <t>EQU.043</t>
  </si>
  <si>
    <t>EQU.044</t>
  </si>
  <si>
    <t>EQU.045</t>
  </si>
  <si>
    <t>EQU.046</t>
  </si>
  <si>
    <t>EQU.047</t>
  </si>
  <si>
    <t>EQU.048</t>
  </si>
  <si>
    <t>EQU.049</t>
  </si>
  <si>
    <t>EQU.050</t>
  </si>
  <si>
    <t>EQU.051</t>
  </si>
  <si>
    <t>EQU.052</t>
  </si>
  <si>
    <t>EQU.053</t>
  </si>
  <si>
    <t>EQU.054</t>
  </si>
  <si>
    <t>EQU.055</t>
  </si>
  <si>
    <t>EQU.056</t>
  </si>
  <si>
    <t>EQU.057</t>
  </si>
  <si>
    <t>EQU.058</t>
  </si>
  <si>
    <t>EQU.059</t>
  </si>
  <si>
    <t>EQU.060</t>
  </si>
  <si>
    <t>EQU.061</t>
  </si>
  <si>
    <t>EQU.062</t>
  </si>
  <si>
    <t>EQU.063</t>
  </si>
  <si>
    <t>EQU.064</t>
  </si>
  <si>
    <t>EQU.065</t>
  </si>
  <si>
    <t>EQU.066</t>
  </si>
  <si>
    <t>EQU.067</t>
  </si>
  <si>
    <t>EQU.068</t>
  </si>
  <si>
    <t>EQU.069</t>
  </si>
  <si>
    <t>EQU.070</t>
  </si>
  <si>
    <t>EQU.071</t>
  </si>
  <si>
    <t>EQU.072</t>
  </si>
  <si>
    <t>EQU.073</t>
  </si>
  <si>
    <t>EQU.074</t>
  </si>
  <si>
    <t>EQU.075</t>
  </si>
  <si>
    <t>EQU.076</t>
  </si>
  <si>
    <t>EQU.077</t>
  </si>
  <si>
    <t>EQU.078</t>
  </si>
  <si>
    <t>EQU.079</t>
  </si>
  <si>
    <t>EQU.080</t>
  </si>
  <si>
    <t>EQU.081</t>
  </si>
  <si>
    <t>EQU.082</t>
  </si>
  <si>
    <t>EQU.083</t>
  </si>
  <si>
    <t>EQU.084</t>
  </si>
  <si>
    <t>EQU.085</t>
  </si>
  <si>
    <t>EQU.086</t>
  </si>
  <si>
    <t>EQU.087</t>
  </si>
  <si>
    <t>EQU.088</t>
  </si>
  <si>
    <t>EQU.089</t>
  </si>
  <si>
    <t>EQU.090</t>
  </si>
  <si>
    <t>EQU.091</t>
  </si>
  <si>
    <t>EQU.092</t>
  </si>
  <si>
    <t>EQU.093</t>
  </si>
  <si>
    <t>EQU.094</t>
  </si>
  <si>
    <t>EQU.095</t>
  </si>
  <si>
    <t>EQU.096</t>
  </si>
  <si>
    <t>EQU.097</t>
  </si>
  <si>
    <t>EQU.098</t>
  </si>
  <si>
    <t>EQU.099</t>
  </si>
  <si>
    <t>EQU.100</t>
  </si>
  <si>
    <t>EQU.101</t>
  </si>
  <si>
    <t>EQU.102</t>
  </si>
  <si>
    <t>EQU.103</t>
  </si>
  <si>
    <t>EQU.104</t>
  </si>
  <si>
    <t>EQU.105</t>
  </si>
  <si>
    <t>EQU.106</t>
  </si>
  <si>
    <t>EQU.107</t>
  </si>
  <si>
    <t>EQU.108</t>
  </si>
  <si>
    <t>EQU.109</t>
  </si>
  <si>
    <t>EQU.110</t>
  </si>
  <si>
    <t>EQU.111</t>
  </si>
  <si>
    <t>EQU.112</t>
  </si>
  <si>
    <t>EQU.113</t>
  </si>
  <si>
    <t>EQU.114</t>
  </si>
  <si>
    <t>EQU.115</t>
  </si>
  <si>
    <t>EQU.116</t>
  </si>
  <si>
    <t>EQU.117</t>
  </si>
  <si>
    <t>EQU.118</t>
  </si>
  <si>
    <t>EQU.119</t>
  </si>
  <si>
    <t>EQU.120</t>
  </si>
  <si>
    <t>EQU.121</t>
  </si>
  <si>
    <t>EQU.122</t>
  </si>
  <si>
    <t>EQU.123</t>
  </si>
  <si>
    <t>EQU.124</t>
  </si>
  <si>
    <t>EQU.125</t>
  </si>
  <si>
    <t>EQU.126</t>
  </si>
  <si>
    <t>EQU.127</t>
  </si>
  <si>
    <t>EQU.128</t>
  </si>
  <si>
    <t>EQU.129</t>
  </si>
  <si>
    <t>EQU.130</t>
  </si>
  <si>
    <t>EQU.131</t>
  </si>
  <si>
    <t>EQU.132</t>
  </si>
  <si>
    <t>EQU.133</t>
  </si>
  <si>
    <t>EQU.134</t>
  </si>
  <si>
    <t>EQU.135</t>
  </si>
  <si>
    <t>EQU.136</t>
  </si>
  <si>
    <t>EQU.137</t>
  </si>
  <si>
    <t>EQU.138</t>
  </si>
  <si>
    <t>EQU.139</t>
  </si>
  <si>
    <t>EQU.140</t>
  </si>
  <si>
    <t>EQU.141</t>
  </si>
  <si>
    <t>EQU.142</t>
  </si>
  <si>
    <t>EQU.143</t>
  </si>
  <si>
    <t>EQU.144</t>
  </si>
  <si>
    <t>EQU.145</t>
  </si>
  <si>
    <t>EQU.146</t>
  </si>
  <si>
    <t>EQU.147</t>
  </si>
  <si>
    <t>EQU.148</t>
  </si>
  <si>
    <t>EQU.149</t>
  </si>
  <si>
    <t>EQU.150</t>
  </si>
  <si>
    <t>EQU.151</t>
  </si>
  <si>
    <t>EQU.152</t>
  </si>
  <si>
    <t>EQU.153</t>
  </si>
  <si>
    <t>EQU.154</t>
  </si>
  <si>
    <t>EQU.155</t>
  </si>
  <si>
    <t>EQU.156</t>
  </si>
  <si>
    <t>EQU.157</t>
  </si>
  <si>
    <t>EQU.158</t>
  </si>
  <si>
    <t>EQU.159</t>
  </si>
  <si>
    <t>EQU.160</t>
  </si>
  <si>
    <t>EQU.161</t>
  </si>
  <si>
    <t>EQU.162</t>
  </si>
  <si>
    <t>EQU.163</t>
  </si>
  <si>
    <t>EQU.164</t>
  </si>
  <si>
    <t>EQU.165</t>
  </si>
  <si>
    <t>EQU.166</t>
  </si>
  <si>
    <t>EQU.167</t>
  </si>
  <si>
    <t>EQU.168</t>
  </si>
  <si>
    <t>EQU.169</t>
  </si>
  <si>
    <t>EQU.170</t>
  </si>
  <si>
    <t>EQU.171</t>
  </si>
  <si>
    <t>EQU.172</t>
  </si>
  <si>
    <t>EQU.173</t>
  </si>
  <si>
    <t>EQU.174</t>
  </si>
  <si>
    <t>EQU.175</t>
  </si>
  <si>
    <t>EQU.176</t>
  </si>
  <si>
    <t>EQU.177</t>
  </si>
  <si>
    <t>EQU.178</t>
  </si>
  <si>
    <t>EQU.179</t>
  </si>
  <si>
    <t>EQU.180</t>
  </si>
  <si>
    <t>EQU.181</t>
  </si>
  <si>
    <t>EQU.182</t>
  </si>
  <si>
    <t>EQU.183</t>
  </si>
  <si>
    <t>EQU.184</t>
  </si>
  <si>
    <t>EQU.185</t>
  </si>
  <si>
    <t>EQU.186</t>
  </si>
  <si>
    <t>EQU.187</t>
  </si>
  <si>
    <t>EQU.188</t>
  </si>
  <si>
    <t>EQU.189</t>
  </si>
  <si>
    <t>EQU.190</t>
  </si>
  <si>
    <t>EQU.191</t>
  </si>
  <si>
    <t>EQU.192</t>
  </si>
  <si>
    <t>EQU.193</t>
  </si>
  <si>
    <t>EQU.194</t>
  </si>
  <si>
    <t>EQU.195</t>
  </si>
  <si>
    <t>EQU.196</t>
  </si>
  <si>
    <t>EQU.197</t>
  </si>
  <si>
    <t>EQU.198</t>
  </si>
  <si>
    <t>EQU.199</t>
  </si>
  <si>
    <t>EQU.200</t>
  </si>
  <si>
    <t>EQU.201</t>
  </si>
  <si>
    <t>EQU.202</t>
  </si>
  <si>
    <t>EQU.203</t>
  </si>
  <si>
    <t>EQU.204</t>
  </si>
  <si>
    <t>EQU.205</t>
  </si>
  <si>
    <t>EQU.206</t>
  </si>
  <si>
    <t>EQU.207</t>
  </si>
  <si>
    <t>EQU.208</t>
  </si>
  <si>
    <t>EQU.209</t>
  </si>
  <si>
    <t>EQU.210</t>
  </si>
  <si>
    <t>EQU.211</t>
  </si>
  <si>
    <t>EQU.212</t>
  </si>
  <si>
    <t>EQU.213</t>
  </si>
  <si>
    <t>EQU.214</t>
  </si>
  <si>
    <t>EQU.215</t>
  </si>
  <si>
    <t>EQU.216</t>
  </si>
  <si>
    <t>EQU.217</t>
  </si>
  <si>
    <t>EQU.218</t>
  </si>
  <si>
    <t>EQU.219</t>
  </si>
  <si>
    <t>EQU.220</t>
  </si>
  <si>
    <t>EQU.221</t>
  </si>
  <si>
    <t>EQU.222</t>
  </si>
  <si>
    <t>EQU.223</t>
  </si>
  <si>
    <t>EQU.224</t>
  </si>
  <si>
    <t>EQU.225</t>
  </si>
  <si>
    <t>EQU.226</t>
  </si>
  <si>
    <t>EQU.227</t>
  </si>
  <si>
    <t>EQU.228</t>
  </si>
  <si>
    <t>EQU.229</t>
  </si>
  <si>
    <t>EQU.230</t>
  </si>
  <si>
    <t>EQU.231</t>
  </si>
  <si>
    <t>EQU.232</t>
  </si>
  <si>
    <t>EQU.233</t>
  </si>
  <si>
    <t>EQU.234</t>
  </si>
  <si>
    <t>EQU.235</t>
  </si>
  <si>
    <t>EQU.236</t>
  </si>
  <si>
    <t>EQU.237</t>
  </si>
  <si>
    <t>EQU.238</t>
  </si>
  <si>
    <t>EQU.239</t>
  </si>
  <si>
    <t>EQU.240</t>
  </si>
  <si>
    <t>EQU.241</t>
  </si>
  <si>
    <t>EQU.242</t>
  </si>
  <si>
    <t>EQU.243</t>
  </si>
  <si>
    <t>EQU.244</t>
  </si>
  <si>
    <t>EQU.245</t>
  </si>
  <si>
    <t>EQU.246</t>
  </si>
  <si>
    <t>EQU.247</t>
  </si>
  <si>
    <t>EQU.248</t>
  </si>
  <si>
    <t>EQU.249</t>
  </si>
  <si>
    <t>EQU.250</t>
  </si>
  <si>
    <t>EQU.251</t>
  </si>
  <si>
    <t>EQU.252</t>
  </si>
  <si>
    <t>EQU.253</t>
  </si>
  <si>
    <t>EQU.254</t>
  </si>
  <si>
    <t>EQU.255</t>
  </si>
  <si>
    <t>EQU.256</t>
  </si>
  <si>
    <t>EQU.257</t>
  </si>
  <si>
    <t>EQU.258</t>
  </si>
  <si>
    <t>EQU.259</t>
  </si>
  <si>
    <t>EQU.260</t>
  </si>
  <si>
    <t>EQU.261</t>
  </si>
  <si>
    <t>EQU.262</t>
  </si>
  <si>
    <t>EQU.263</t>
  </si>
  <si>
    <t>EQU.264</t>
  </si>
  <si>
    <t>EQU.265</t>
  </si>
  <si>
    <t>EQU.266</t>
  </si>
  <si>
    <t>EQU.267</t>
  </si>
  <si>
    <t>EQU.268</t>
  </si>
  <si>
    <t>EQU.269</t>
  </si>
  <si>
    <t>EQU.270</t>
  </si>
  <si>
    <t>EQU.271</t>
  </si>
  <si>
    <t>EQU.272</t>
  </si>
  <si>
    <t>EQU.273</t>
  </si>
  <si>
    <t>EQU.274</t>
  </si>
  <si>
    <t>EQU.275</t>
  </si>
  <si>
    <t>EQU.276</t>
  </si>
  <si>
    <t>EQU.277</t>
  </si>
  <si>
    <t>EQU.278</t>
  </si>
  <si>
    <t>EQU.279</t>
  </si>
  <si>
    <t>EQU.280</t>
  </si>
  <si>
    <t>EQU.281</t>
  </si>
  <si>
    <t>EQU.282</t>
  </si>
  <si>
    <t>EQU.283</t>
  </si>
  <si>
    <t>EQU.284</t>
  </si>
  <si>
    <t>EQU.285</t>
  </si>
  <si>
    <t>EQU.286</t>
  </si>
  <si>
    <t>EQU.287</t>
  </si>
  <si>
    <t>EQU.288</t>
  </si>
  <si>
    <t>EQU.289</t>
  </si>
  <si>
    <t>EQU.290</t>
  </si>
  <si>
    <t>EQU.291</t>
  </si>
  <si>
    <t>EQU.292</t>
  </si>
  <si>
    <t>EQU.293</t>
  </si>
  <si>
    <t>EQU.294</t>
  </si>
  <si>
    <t>EQU.295</t>
  </si>
  <si>
    <t>EQU.296</t>
  </si>
  <si>
    <t>EQU.297</t>
  </si>
  <si>
    <t>EQU.298</t>
  </si>
  <si>
    <t>EQU.299</t>
  </si>
  <si>
    <t>EQU.300</t>
  </si>
  <si>
    <t>EQU.301</t>
  </si>
  <si>
    <t>EQU.302</t>
  </si>
  <si>
    <t>EQU.303</t>
  </si>
  <si>
    <t>EQU.304</t>
  </si>
  <si>
    <t>EQU.305</t>
  </si>
  <si>
    <t>EQU.306</t>
  </si>
  <si>
    <t>EQU.307</t>
  </si>
  <si>
    <t>EQU.308</t>
  </si>
  <si>
    <t>EQU.309</t>
  </si>
  <si>
    <t>EQU.310</t>
  </si>
  <si>
    <t>EQU.311</t>
  </si>
  <si>
    <t>EQU.312</t>
  </si>
  <si>
    <t>EQU.313</t>
  </si>
  <si>
    <t>EQU.314</t>
  </si>
  <si>
    <t>EQU.315</t>
  </si>
  <si>
    <t>EQU.316</t>
  </si>
  <si>
    <t>EQU.317</t>
  </si>
  <si>
    <t>EQU.318</t>
  </si>
  <si>
    <t>EQU.319</t>
  </si>
  <si>
    <t>EQU.320</t>
  </si>
  <si>
    <t>EQU.321</t>
  </si>
  <si>
    <t>EQU.322</t>
  </si>
  <si>
    <t>EQU.323</t>
  </si>
  <si>
    <t>EQU.324</t>
  </si>
  <si>
    <t>EQU.325</t>
  </si>
  <si>
    <t>EQU.326</t>
  </si>
  <si>
    <t>EQU.327</t>
  </si>
  <si>
    <t>EQU.328</t>
  </si>
  <si>
    <t>EQU.329</t>
  </si>
  <si>
    <t>EQU.330</t>
  </si>
  <si>
    <t>EQU.331</t>
  </si>
  <si>
    <t>EQU.332</t>
  </si>
  <si>
    <t>EQU.333</t>
  </si>
  <si>
    <t>EQU.334</t>
  </si>
  <si>
    <t>EQU.335</t>
  </si>
  <si>
    <t>EQU.336</t>
  </si>
  <si>
    <t>EQU.337</t>
  </si>
  <si>
    <t>EQU.338</t>
  </si>
  <si>
    <t>EQU.339</t>
  </si>
  <si>
    <t>EQU.340</t>
  </si>
  <si>
    <t>EQU.341</t>
  </si>
  <si>
    <t>EQU.342</t>
  </si>
  <si>
    <t>EQU.343</t>
  </si>
  <si>
    <t>EQU.344</t>
  </si>
  <si>
    <t>EQU.345</t>
  </si>
  <si>
    <t>EQU.346</t>
  </si>
  <si>
    <t>EQU.347</t>
  </si>
  <si>
    <t>EQU.348</t>
  </si>
  <si>
    <t>EQU.349</t>
  </si>
  <si>
    <t>EQU.350</t>
  </si>
  <si>
    <t>EQU.351</t>
  </si>
  <si>
    <t>EQU.352</t>
  </si>
  <si>
    <t>EQU.353</t>
  </si>
  <si>
    <t>EQU.354</t>
  </si>
  <si>
    <t>EQU.355</t>
  </si>
  <si>
    <t>EQU.356</t>
  </si>
  <si>
    <t>EQU.357</t>
  </si>
  <si>
    <t>EQU.358</t>
  </si>
  <si>
    <t>EQU.359</t>
  </si>
  <si>
    <t>EQU.360</t>
  </si>
  <si>
    <t>EQU.361</t>
  </si>
  <si>
    <t>EQU.362</t>
  </si>
  <si>
    <t>EQU.363</t>
  </si>
  <si>
    <t>EQU.364</t>
  </si>
  <si>
    <t>EQU.365</t>
  </si>
  <si>
    <t>EQU.366</t>
  </si>
  <si>
    <t>EQU.367</t>
  </si>
  <si>
    <t>EQU.368</t>
  </si>
  <si>
    <t>EQU.369</t>
  </si>
  <si>
    <t>EQU.370</t>
  </si>
  <si>
    <t>EQU.371</t>
  </si>
  <si>
    <t>EQU.372</t>
  </si>
  <si>
    <t>EQU.373</t>
  </si>
  <si>
    <t>EQU.374</t>
  </si>
  <si>
    <t>EQU.375</t>
  </si>
  <si>
    <t>EQU.376</t>
  </si>
  <si>
    <t>EQU.377</t>
  </si>
  <si>
    <t>EQU.378</t>
  </si>
  <si>
    <t>EQU.379</t>
  </si>
  <si>
    <t>EQU.380</t>
  </si>
  <si>
    <t>EQU.381</t>
  </si>
  <si>
    <t>EQU.382</t>
  </si>
  <si>
    <t>EQU.383</t>
  </si>
  <si>
    <t>EQU.384</t>
  </si>
  <si>
    <t>EQU.385</t>
  </si>
  <si>
    <t>EQU.386</t>
  </si>
  <si>
    <t>EQU.387</t>
  </si>
  <si>
    <t>EQU.388</t>
  </si>
  <si>
    <t>EQU.389</t>
  </si>
  <si>
    <t>EQU.390</t>
  </si>
  <si>
    <t>EQU.391</t>
  </si>
  <si>
    <t>EQU.392</t>
  </si>
  <si>
    <t>EQU.393</t>
  </si>
  <si>
    <t>EQU.394</t>
  </si>
  <si>
    <t>EQU.395</t>
  </si>
  <si>
    <t>EQU.396</t>
  </si>
  <si>
    <t>EQU.397</t>
  </si>
  <si>
    <t>EQU.398</t>
  </si>
  <si>
    <t>EQU.399</t>
  </si>
  <si>
    <t>EQU.400</t>
  </si>
  <si>
    <t>EQU.401</t>
  </si>
  <si>
    <t>EQU.402</t>
  </si>
  <si>
    <t>EQU.403</t>
  </si>
  <si>
    <t>EQU.404</t>
  </si>
  <si>
    <t>EQU.405</t>
  </si>
  <si>
    <t>EQU.406</t>
  </si>
  <si>
    <t>EQU.407</t>
  </si>
  <si>
    <t>EQU.408</t>
  </si>
  <si>
    <t>EQU.409</t>
  </si>
  <si>
    <t>EQU.410</t>
  </si>
  <si>
    <t>EQU.411</t>
  </si>
  <si>
    <t>EQU.412</t>
  </si>
  <si>
    <t>EQU.413</t>
  </si>
  <si>
    <t>EQU.414</t>
  </si>
  <si>
    <t>EQU.415</t>
  </si>
  <si>
    <t>EQU.416</t>
  </si>
  <si>
    <t>EQU.417</t>
  </si>
  <si>
    <t>EQU.418</t>
  </si>
  <si>
    <t>EQU.419</t>
  </si>
  <si>
    <t>EQU.420</t>
  </si>
  <si>
    <t>EQU.421</t>
  </si>
  <si>
    <t>EQU.422</t>
  </si>
  <si>
    <t>EQU.423</t>
  </si>
  <si>
    <t>EQU.424</t>
  </si>
  <si>
    <t>EQU.425</t>
  </si>
  <si>
    <t>EQU.426</t>
  </si>
  <si>
    <t>EQU.427</t>
  </si>
  <si>
    <t>EQU.428</t>
  </si>
  <si>
    <t>EQU.429</t>
  </si>
  <si>
    <t>EQU.430</t>
  </si>
  <si>
    <t>EQU.431</t>
  </si>
  <si>
    <t>EQU.432</t>
  </si>
  <si>
    <t>EQU.433</t>
  </si>
  <si>
    <t>EQU.434</t>
  </si>
  <si>
    <t>EQU.435</t>
  </si>
  <si>
    <t>EQU.436</t>
  </si>
  <si>
    <t>EQU.437</t>
  </si>
  <si>
    <t>EQU.438</t>
  </si>
  <si>
    <t>EQU.439</t>
  </si>
  <si>
    <t>EQU.440</t>
  </si>
  <si>
    <t>EQU.441</t>
  </si>
  <si>
    <t>EQU.442</t>
  </si>
  <si>
    <t>EQU.443</t>
  </si>
  <si>
    <t>EQU.444</t>
  </si>
  <si>
    <t>EQU.445</t>
  </si>
  <si>
    <t>EQU.446</t>
  </si>
  <si>
    <t>EQU.447</t>
  </si>
  <si>
    <t>EQU.448</t>
  </si>
  <si>
    <t>EQU.449</t>
  </si>
  <si>
    <t>EQU.450</t>
  </si>
  <si>
    <t>EQU.451</t>
  </si>
  <si>
    <t>EQU.452</t>
  </si>
  <si>
    <t>EQU.453</t>
  </si>
  <si>
    <t>EQU.454</t>
  </si>
  <si>
    <t>EQU.455</t>
  </si>
  <si>
    <t>EQU.456</t>
  </si>
  <si>
    <t>EQU.457</t>
  </si>
  <si>
    <t>EQU.458</t>
  </si>
  <si>
    <t>EQU.459</t>
  </si>
  <si>
    <t>EQU.460</t>
  </si>
  <si>
    <t>EQU.461</t>
  </si>
  <si>
    <t>EQU.462</t>
  </si>
  <si>
    <t>EQU.463</t>
  </si>
  <si>
    <t>EQU.464</t>
  </si>
  <si>
    <t>EQU.465</t>
  </si>
  <si>
    <t>EQU.466</t>
  </si>
  <si>
    <t>EQU.467</t>
  </si>
  <si>
    <t>EQU.468</t>
  </si>
  <si>
    <t>EQU.469</t>
  </si>
  <si>
    <t>EQU.470</t>
  </si>
  <si>
    <t>EQU.471</t>
  </si>
  <si>
    <t>EQU.472</t>
  </si>
  <si>
    <t>EQU.473</t>
  </si>
  <si>
    <t>EQU.474</t>
  </si>
  <si>
    <t>EQU.475</t>
  </si>
  <si>
    <t>EQU.476</t>
  </si>
  <si>
    <t>EQU.477</t>
  </si>
  <si>
    <t>EQU.478</t>
  </si>
  <si>
    <t>EQU.479</t>
  </si>
  <si>
    <t>EQU.480</t>
  </si>
  <si>
    <t>EQU.481</t>
  </si>
  <si>
    <t>EQU.482</t>
  </si>
  <si>
    <t>EQU.483</t>
  </si>
  <si>
    <t>EQU.484</t>
  </si>
  <si>
    <t>EQU.485</t>
  </si>
  <si>
    <t>EQU.486</t>
  </si>
  <si>
    <t>EQU.487</t>
  </si>
  <si>
    <t>EQU.488</t>
  </si>
  <si>
    <t>EQU.489</t>
  </si>
  <si>
    <t>EQU.490</t>
  </si>
  <si>
    <t>EQU.491</t>
  </si>
  <si>
    <t>EQU.492</t>
  </si>
  <si>
    <t>EQU.493</t>
  </si>
  <si>
    <t>EQU.494</t>
  </si>
  <si>
    <t>EQU.495</t>
  </si>
  <si>
    <t>EQU.496</t>
  </si>
  <si>
    <t>EQU.497</t>
  </si>
  <si>
    <t>EQU.498</t>
  </si>
  <si>
    <t>EQU.499</t>
  </si>
  <si>
    <t>EQU.500</t>
  </si>
  <si>
    <t>EQU.501</t>
  </si>
  <si>
    <t>EQU.502</t>
  </si>
  <si>
    <t>EQU.503</t>
  </si>
  <si>
    <t>EQU.504</t>
  </si>
  <si>
    <t>EQU.505</t>
  </si>
  <si>
    <t>EQU.506</t>
  </si>
  <si>
    <t>EQU.507</t>
  </si>
  <si>
    <t>EQU.508</t>
  </si>
  <si>
    <t>EQU.509</t>
  </si>
  <si>
    <t>EQU.510</t>
  </si>
  <si>
    <t>EQU.511</t>
  </si>
  <si>
    <t>EQU.512</t>
  </si>
  <si>
    <t>EQU.513</t>
  </si>
  <si>
    <t>EQU.514</t>
  </si>
  <si>
    <t>EQU.515</t>
  </si>
  <si>
    <t>EQU.516</t>
  </si>
  <si>
    <t>EQU.517</t>
  </si>
  <si>
    <t>EQU.518</t>
  </si>
  <si>
    <t>EQU.519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</si>
  <si>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</si>
  <si>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</si>
  <si>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</si>
  <si>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</si>
  <si>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</si>
  <si>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</si>
  <si>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</si>
  <si>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</si>
  <si>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</si>
  <si>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</si>
  <si>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</si>
  <si>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</si>
  <si>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</si>
  <si>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</si>
  <si>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</si>
  <si>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</si>
  <si>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</si>
  <si>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</si>
  <si>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</si>
  <si>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</si>
  <si>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</si>
  <si>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</si>
  <si>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</si>
  <si>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</si>
  <si>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</si>
  <si>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</si>
  <si>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</si>
  <si>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</si>
  <si>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</si>
  <si>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</si>
  <si>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</si>
  <si>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</si>
  <si>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</si>
  <si>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</si>
  <si>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</si>
  <si>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</si>
  <si>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</si>
  <si>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</si>
  <si>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</si>
  <si>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</si>
  <si>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</si>
  <si>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</si>
  <si>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</si>
  <si>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</si>
  <si>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SomaSUS</t>
  </si>
  <si>
    <t>José Luis Menegotto</t>
  </si>
  <si>
    <t>Caderno SomaSUS elaborado pelo Sistema Único de Saúde</t>
  </si>
  <si>
    <t xml:space="preserve">Formalizar Caderno SomaSUS elaborado pelo Sistema Único de Saúde. </t>
  </si>
  <si>
    <t xml:space="preserve">Formalizar el Cuaderno SomaSUS elaborado por el Sistema Único de Salud de Brasil. </t>
  </si>
  <si>
    <t>SomaSUS_Equipamentos</t>
  </si>
  <si>
    <t>Equipamentos do Caderno SUS</t>
  </si>
  <si>
    <t>"Analisador de ouvido médio"</t>
  </si>
  <si>
    <t>"Aparelho fotopolimerizador de resinas"</t>
  </si>
  <si>
    <t>"Analisador automático para hematologia"</t>
  </si>
  <si>
    <t>"Aspirador portátil"</t>
  </si>
  <si>
    <t>"Autoclave odontológica"</t>
  </si>
  <si>
    <t>"Avental plumbífero"</t>
  </si>
  <si>
    <t>"Balança antropométrica"</t>
  </si>
  <si>
    <t>"Balança pediátrica e neonatal"</t>
  </si>
  <si>
    <t>"Biombo plumbífero"</t>
  </si>
  <si>
    <t>"Braçadeira de injeção"</t>
  </si>
  <si>
    <t>"Cadeira de rodas"</t>
  </si>
  <si>
    <t>"Cadeira otorrinológica"</t>
  </si>
  <si>
    <t>"Cadeira oftalmológica"</t>
  </si>
  <si>
    <t>"Caixa térmica"</t>
  </si>
  <si>
    <t>"Cama hospitalar fawler com colchão"</t>
  </si>
  <si>
    <t>"Carro de curativos"</t>
  </si>
  <si>
    <t>"Coluna oftalmológica"</t>
  </si>
  <si>
    <t>"Conjunto para nebulização contínua"</t>
  </si>
  <si>
    <t>"Conjunto odontológico"</t>
  </si>
  <si>
    <t>"Comadre"</t>
  </si>
  <si>
    <t>"Amnioscópio"</t>
  </si>
  <si>
    <t>"Capnógrafo"</t>
  </si>
  <si>
    <t>"Dinamômetro"</t>
  </si>
  <si>
    <t>"Bisturi elétrico ambulatorial"</t>
  </si>
  <si>
    <t>"Umidificador aquecedor"</t>
  </si>
  <si>
    <t>"Escada com dois degraus"</t>
  </si>
  <si>
    <t>"Esfigmomanômetro"</t>
  </si>
  <si>
    <t>"Esfignomanômetro de pedestal"</t>
  </si>
  <si>
    <t>"Cuba em aço inox"</t>
  </si>
  <si>
    <t>"Espelho frontal de ziegler"</t>
  </si>
  <si>
    <t>"Balança eletrônica de precisão"</t>
  </si>
  <si>
    <t>"Estetoscópio"</t>
  </si>
  <si>
    <t>"Balcão térmico para alimentos"</t>
  </si>
  <si>
    <t>"Balde a chute"</t>
  </si>
  <si>
    <t>"Estimulador transcutâneo"</t>
  </si>
  <si>
    <t>"Bebedouro"</t>
  </si>
  <si>
    <t>"Glicosímetro"</t>
  </si>
  <si>
    <t>"Goniômetro plástico"</t>
  </si>
  <si>
    <t>"Impressora"</t>
  </si>
  <si>
    <t>"Instrumentais cirúrgicos – caixa básica"</t>
  </si>
  <si>
    <t>"Lâmpada de fenda"</t>
  </si>
  <si>
    <t>"Lanterna clínica"</t>
  </si>
  <si>
    <t>"Lensômetro"</t>
  </si>
  <si>
    <t>"Lupa binocular"</t>
  </si>
  <si>
    <t>"Maca para transporte"</t>
  </si>
  <si>
    <t>"Berço hospitalar aquecido"</t>
  </si>
  <si>
    <t>"Martelo de percussão"</t>
  </si>
  <si>
    <t>"Mesa para exames"</t>
  </si>
  <si>
    <t>"Mesa auxiliar para instrumental"</t>
  </si>
  <si>
    <t>"Microcomputador"</t>
  </si>
  <si>
    <t>"Microscópio para otologia"</t>
  </si>
  <si>
    <t>"Berço hospitalar com colchão"</t>
  </si>
  <si>
    <t>"Negatoscópio"</t>
  </si>
  <si>
    <t>"Oftalmoscópio binocular indireto"</t>
  </si>
  <si>
    <t>"Oftalmoscópio"</t>
  </si>
  <si>
    <t>"Bisturi elétrico"</t>
  </si>
  <si>
    <t>"Otoscópio"</t>
  </si>
  <si>
    <t>"Oxímetro de pulso portátil"</t>
  </si>
  <si>
    <t>"Papagaio"</t>
  </si>
  <si>
    <t>"Projetor de optotipos"</t>
  </si>
  <si>
    <t>"Projetor multimídia"</t>
  </si>
  <si>
    <t>"Pupilômetro digital"</t>
  </si>
  <si>
    <t>"Refletor parabólico de luz fria"</t>
  </si>
  <si>
    <t>"Refrator de greens"</t>
  </si>
  <si>
    <t>"Régua de gases"</t>
  </si>
  <si>
    <t>"Relógio de parede"</t>
  </si>
  <si>
    <t>"Retroprojetor"</t>
  </si>
  <si>
    <t>"Suporte de hamper"</t>
  </si>
  <si>
    <t>"Suporte de soro de chão"</t>
  </si>
  <si>
    <t>"Tela de projeção"</t>
  </si>
  <si>
    <t>"Televisor"</t>
  </si>
  <si>
    <t>"Tonômetro de aplanação"</t>
  </si>
  <si>
    <t>"Ventilômetro"</t>
  </si>
  <si>
    <t>"Videocassete"</t>
  </si>
  <si>
    <t>"Bomba de infusão"</t>
  </si>
  <si>
    <t>"Mesa auxiliar"</t>
  </si>
  <si>
    <t>"Cama hospitalar infantil com colchão"</t>
  </si>
  <si>
    <t>"Cardioversor"</t>
  </si>
  <si>
    <t>"Carro de anestesia"</t>
  </si>
  <si>
    <t>"Carro de emergência"</t>
  </si>
  <si>
    <t>"Rampa com degraus"</t>
  </si>
  <si>
    <t>"Balcão refrigerado para alimentos"</t>
  </si>
  <si>
    <t>"Colar cervical philadelphia"</t>
  </si>
  <si>
    <t>"Desfibrilador"</t>
  </si>
  <si>
    <t>"Detector de batimentos cardíacos fetais"</t>
  </si>
  <si>
    <t>"Eletrocardiógrafo"</t>
  </si>
  <si>
    <t>"Mesa para refeição"</t>
  </si>
  <si>
    <t>"Balança analítica"</t>
  </si>
  <si>
    <t>"Estetoscópio de pinard"</t>
  </si>
  <si>
    <t>"Foco cirúrgico fixo"</t>
  </si>
  <si>
    <t>"Foco cirúrgico móvel"</t>
  </si>
  <si>
    <t>"Unidade de fototerapia"</t>
  </si>
  <si>
    <t>"Incubadora"</t>
  </si>
  <si>
    <t>"Incubadora de transporte"</t>
  </si>
  <si>
    <t>"Laringoscópio"</t>
  </si>
  <si>
    <t>"Agitador magnético com aquecimento"</t>
  </si>
  <si>
    <t>"Maletas de vias aéreas"</t>
  </si>
  <si>
    <t>"Mesa antropométrica"</t>
  </si>
  <si>
    <t>"Mesa cirúrgica"</t>
  </si>
  <si>
    <t>"Mesa de mayo"</t>
  </si>
  <si>
    <t>"Mesa ginecológica"</t>
  </si>
  <si>
    <t>"Cadeira para coleta com braçadeira acoplada"</t>
  </si>
  <si>
    <t>"Monitor de pressão arterial não invasiva"</t>
  </si>
  <si>
    <t>"Monitor de pressão intracraniana PIC"</t>
  </si>
  <si>
    <t>"Monitor multiparâmetros"</t>
  </si>
  <si>
    <t>"Oto oftalmoscópio"</t>
  </si>
  <si>
    <t>"Oxicapnógrafo"</t>
  </si>
  <si>
    <t>"Gerador de ozônio"</t>
  </si>
  <si>
    <t>"Maca de morgani"</t>
  </si>
  <si>
    <t>"Ressuscitador manual"</t>
  </si>
  <si>
    <t>"Escarradeira"</t>
  </si>
  <si>
    <t>"Serra elétrica para cortar gesso"</t>
  </si>
  <si>
    <t>"Caldeira"</t>
  </si>
  <si>
    <t>"Carro para transporte de material"</t>
  </si>
  <si>
    <t>"Termômetro clínico"</t>
  </si>
  <si>
    <t>"Unidade de cuidados intensivos"</t>
  </si>
  <si>
    <t>"Ventilador pulmonar"</t>
  </si>
  <si>
    <t>"Lavadora automática de pipetas"</t>
  </si>
  <si>
    <t>"Estufa de secagem"</t>
  </si>
  <si>
    <t>"Autoclave vertical"</t>
  </si>
  <si>
    <t>"Centrífuga de mesa"</t>
  </si>
  <si>
    <t>"Centrífuga de micro hematócrito"</t>
  </si>
  <si>
    <t>"Citocentrífuga"</t>
  </si>
  <si>
    <t>"Contador de células sanguíneas"</t>
  </si>
  <si>
    <t>"Espectrofotômetro"</t>
  </si>
  <si>
    <t>"Estufa bacteriológica"</t>
  </si>
  <si>
    <t>"Freezer científico vertical"</t>
  </si>
  <si>
    <t>"Homogeneizador de sangue"</t>
  </si>
  <si>
    <t>"Microscópio biológico binocular"</t>
  </si>
  <si>
    <t>"Bomba de vácuo e ar comprimido"</t>
  </si>
  <si>
    <t>"Trombo elastógrafo"</t>
  </si>
  <si>
    <t>"Analisador de gases sanguíneos"</t>
  </si>
  <si>
    <t>"Osmômetro"</t>
  </si>
  <si>
    <t>"Refratômetro"</t>
  </si>
  <si>
    <t>"Marcapasso cardíaco externo"</t>
  </si>
  <si>
    <t>"Máscara de venturi"</t>
  </si>
  <si>
    <t>"Destilador de água"</t>
  </si>
  <si>
    <t>"Bandeja para instrumentais"</t>
  </si>
  <si>
    <t>"Hemodinâmica"</t>
  </si>
  <si>
    <t>"Autoclave a óxido de etileno"</t>
  </si>
  <si>
    <t>"Bebê conforto"</t>
  </si>
  <si>
    <t>"Código de equipamento SUS disponível"</t>
  </si>
  <si>
    <t>"Divã clínico"</t>
  </si>
  <si>
    <t>"Eletromiógrafo"</t>
  </si>
  <si>
    <t>"Cicloergômetro"</t>
  </si>
  <si>
    <t>"Bacia inox"</t>
  </si>
  <si>
    <t>"Jarra inox"</t>
  </si>
  <si>
    <t>"Esteira ergométrica"</t>
  </si>
  <si>
    <t>"Audiômetro"</t>
  </si>
  <si>
    <t>"Audiômetro automático de bekesy"</t>
  </si>
  <si>
    <t>"Eletrococleógrafo"</t>
  </si>
  <si>
    <t>"Gravador de voz portátil"</t>
  </si>
  <si>
    <t>"Audiômetro de tronco cerebral"</t>
  </si>
  <si>
    <t>"Cadeira pendular otoneurológica"</t>
  </si>
  <si>
    <t>"Cadeira rotatória tipo gyrus nistagmógrafo"</t>
  </si>
  <si>
    <t>"Central de óxido nitroso"</t>
  </si>
  <si>
    <t>"Central concentradora de oxigênio"</t>
  </si>
  <si>
    <t>"Eletronistagmógrafo de dois canais"</t>
  </si>
  <si>
    <t>"Resfriador elétrico"</t>
  </si>
  <si>
    <t>"Termômetro"</t>
  </si>
  <si>
    <t>"Cronômetro"</t>
  </si>
  <si>
    <t>"Diapasão"</t>
  </si>
  <si>
    <t>"Eletroencefalógrafo digital"</t>
  </si>
  <si>
    <t>"Máquinas cicladoras para diálise peritonial"</t>
  </si>
  <si>
    <t>"Rotor de punho"</t>
  </si>
  <si>
    <t>"Capela de fluxo laminar"</t>
  </si>
  <si>
    <t>"Medidor geiger"</t>
  </si>
  <si>
    <t>"Termo higrômetro"</t>
  </si>
  <si>
    <t>"Sistema digital de armazenamento de imagens"</t>
  </si>
  <si>
    <t>"Coluna cromatográfica"</t>
  </si>
  <si>
    <t>"Sistema de eletroforese"</t>
  </si>
  <si>
    <t>"Freezer doméstico"</t>
  </si>
  <si>
    <t>"Arco cirúrgico"</t>
  </si>
  <si>
    <t>"Aquecedor de sangue"</t>
  </si>
  <si>
    <t>"Estimulador de nervo periférico"</t>
  </si>
  <si>
    <t>"Jogo de polias"</t>
  </si>
  <si>
    <t>"Escada para ombro e dedo"</t>
  </si>
  <si>
    <t>"Bicicleta ergométrica"</t>
  </si>
  <si>
    <t>"Roda de ombro"</t>
  </si>
  <si>
    <t>"Jogo de halteres"</t>
  </si>
  <si>
    <t>"Rolo de punho"</t>
  </si>
  <si>
    <t>"Central de vácuo clínico"</t>
  </si>
  <si>
    <t>"Jogo de muletas canadenses"</t>
  </si>
  <si>
    <t>"Motogerador"</t>
  </si>
  <si>
    <t>"Câmara hiperbárica"</t>
  </si>
  <si>
    <t>"Aparelho de DVD"</t>
  </si>
  <si>
    <t>"Agitador kline"</t>
  </si>
  <si>
    <t>"Agitador de plaquetas"</t>
  </si>
  <si>
    <t>"Agitador de tubos"</t>
  </si>
  <si>
    <t>"Analisador automático para bioquímica"</t>
  </si>
  <si>
    <t>"Analisador para Ca++ e pH"</t>
  </si>
  <si>
    <t>"Fotômetro de chama"</t>
  </si>
  <si>
    <t>"Fotômetro para leitura em microplacas"</t>
  </si>
  <si>
    <t>"Mesa para exames em madeira"</t>
  </si>
  <si>
    <t>"Espectrofotômetro de absorção atômica"</t>
  </si>
  <si>
    <t>"Analisador de pH"</t>
  </si>
  <si>
    <t>"Secador de lâminas"</t>
  </si>
  <si>
    <t>"Titulador"</t>
  </si>
  <si>
    <t>"Pipetador automático"</t>
  </si>
  <si>
    <t>"Processadora de filmes"</t>
  </si>
  <si>
    <t>"Mamógrafo"</t>
  </si>
  <si>
    <t>"Ultrassom diagnóstico"</t>
  </si>
  <si>
    <t>"Modelo anatômico"</t>
  </si>
  <si>
    <t>"Suporte para tv e vídeo"</t>
  </si>
  <si>
    <t>"Tomógrafo computadorizado multislice"</t>
  </si>
  <si>
    <t>"Bomba injetora de contraste"</t>
  </si>
  <si>
    <t>"Bilirrubinômetro"</t>
  </si>
  <si>
    <t>"Relógio de ponto"</t>
  </si>
  <si>
    <t>"Aparelho de fax"</t>
  </si>
  <si>
    <t>"Arquivo deslizante mecânico"</t>
  </si>
  <si>
    <t>"Carro de prontuários"</t>
  </si>
  <si>
    <t>"Cofre de segurança"</t>
  </si>
  <si>
    <t>"Relógio protocolador de documentos"</t>
  </si>
  <si>
    <t>"Centrífuga refrigerada"</t>
  </si>
  <si>
    <t>"Pia de escovação"</t>
  </si>
  <si>
    <t>"Ecocardiógrafo"</t>
  </si>
  <si>
    <t>"Escada de canto"</t>
  </si>
  <si>
    <t>"Espelho de postura"</t>
  </si>
  <si>
    <t>"Tatame"</t>
  </si>
  <si>
    <t>"Coagulômetro"</t>
  </si>
  <si>
    <t>"Deionizador"</t>
  </si>
  <si>
    <t>"Diluidor para contador de células"</t>
  </si>
  <si>
    <t>"Afiador de facas"</t>
  </si>
  <si>
    <t>"Autoclave rápida"</t>
  </si>
  <si>
    <t>"Maca de transferência"</t>
  </si>
  <si>
    <t>"Mesa auxiliar com cuba"</t>
  </si>
  <si>
    <t>"Cadeira para turbilhão"</t>
  </si>
  <si>
    <t>"Par pronosupinador"</t>
  </si>
  <si>
    <t>"Podoscópio"</t>
  </si>
  <si>
    <t>"Recursos para crioterapia"</t>
  </si>
  <si>
    <t>"Tábua de quadríceps"</t>
  </si>
  <si>
    <t>"Tanque de hubbard"</t>
  </si>
  <si>
    <t>"Tens e Fes"</t>
  </si>
  <si>
    <t>"Timer"</t>
  </si>
  <si>
    <t>"Turbilhão para membros inferiores"</t>
  </si>
  <si>
    <t>"Turbilhão para membros superiores"</t>
  </si>
  <si>
    <t>"Mesa cirúrgica obstétrica"</t>
  </si>
  <si>
    <t>"Cardiotocógrafo"</t>
  </si>
  <si>
    <t>"Aparelho de tração lombar e cervical"</t>
  </si>
  <si>
    <t>"Barra de ling"</t>
  </si>
  <si>
    <t>"Andadeira"</t>
  </si>
  <si>
    <t>"Eletroestimulador com corrente galvânica farádica"</t>
  </si>
  <si>
    <t>"Exercitador de membros inferiores"</t>
  </si>
  <si>
    <t>"Aspirador de pó"</t>
  </si>
  <si>
    <t>"Balança tipo plataforma"</t>
  </si>
  <si>
    <t>"Bigorna"</t>
  </si>
  <si>
    <t>"Bomba de vácuo com rotor de paletas"</t>
  </si>
  <si>
    <t>"Cabine para pintura"</t>
  </si>
  <si>
    <t>"Calandra horizontal"</t>
  </si>
  <si>
    <t>"Carregador de bateria"</t>
  </si>
  <si>
    <t>"Carro pallets"</t>
  </si>
  <si>
    <t>"Carro para transporte de roupa limpa"</t>
  </si>
  <si>
    <t>"Carro para transporte de roupa molhada"</t>
  </si>
  <si>
    <t>"Carro para transporte de roupa seca"</t>
  </si>
  <si>
    <t>"Carro para transporte de roupa suja"</t>
  </si>
  <si>
    <t>"Centrífuga de roupas"</t>
  </si>
  <si>
    <t>"Conjunto de ferramentas para eletrônica"</t>
  </si>
  <si>
    <t>"Conjunto de ferramentas para mecânica"</t>
  </si>
  <si>
    <t>"Conjunto de ferramentas para refrigeração"</t>
  </si>
  <si>
    <t>"Engraxadeira"</t>
  </si>
  <si>
    <t>"Equipamento de solda elétrico"</t>
  </si>
  <si>
    <t>"Esmerilhadeira de bancada"</t>
  </si>
  <si>
    <t>"Esmerilhadeira"</t>
  </si>
  <si>
    <t>"Fonte de alimentação elétrica"</t>
  </si>
  <si>
    <t>"Frequencímetro"</t>
  </si>
  <si>
    <t>"Fresadora universal"</t>
  </si>
  <si>
    <t>"Furadeira de bancada"</t>
  </si>
  <si>
    <t>"Furadeira de coluna"</t>
  </si>
  <si>
    <t>"Furadeira elétrica de impacto"</t>
  </si>
  <si>
    <t>"Gerador de sinais"</t>
  </si>
  <si>
    <t>"Grampeador"</t>
  </si>
  <si>
    <t>"Guilhotina"</t>
  </si>
  <si>
    <t>"Macaco hidráulico"</t>
  </si>
  <si>
    <t>"Máquina de costura industrial"</t>
  </si>
  <si>
    <t>"Máquina de overloque"</t>
  </si>
  <si>
    <t>"Carro plataforma"</t>
  </si>
  <si>
    <t>"Flangeadeira"</t>
  </si>
  <si>
    <t>"Megômetro"</t>
  </si>
  <si>
    <t>"Morsa para bancada"</t>
  </si>
  <si>
    <t>"Amperímetro"</t>
  </si>
  <si>
    <t>"Multímetro"</t>
  </si>
  <si>
    <t>"Multímetro digital"</t>
  </si>
  <si>
    <t>"Painel de ferramentas"</t>
  </si>
  <si>
    <t>"Pistola para pintura"</t>
  </si>
  <si>
    <t>"Plaina elétrica"</t>
  </si>
  <si>
    <t>"Plaina limadora"</t>
  </si>
  <si>
    <t>"Policorte"</t>
  </si>
  <si>
    <t>"Prensa hidráulica"</t>
  </si>
  <si>
    <t>"Seladora de embalagens"</t>
  </si>
  <si>
    <t>"Serra circular de mesa"</t>
  </si>
  <si>
    <t>"Serra de fita"</t>
  </si>
  <si>
    <t>"Serra elétrica"</t>
  </si>
  <si>
    <t>"Serra tico tico"</t>
  </si>
  <si>
    <t>"Tacômetro"</t>
  </si>
  <si>
    <t>"Torno de bancada"</t>
  </si>
  <si>
    <t>"Torno para tubos"</t>
  </si>
  <si>
    <t>"Tupia moldureira"</t>
  </si>
  <si>
    <t>"Lavadora de roupas"</t>
  </si>
  <si>
    <t>"Prensa para roupas"</t>
  </si>
  <si>
    <t>"Osciloscópio"</t>
  </si>
  <si>
    <t>"Conjunto de solda oxiacetileno"</t>
  </si>
  <si>
    <t>"Lixadeira de fita"</t>
  </si>
  <si>
    <t>"Garrote pneumático"</t>
  </si>
  <si>
    <t>"Amaciador de carne"</t>
  </si>
  <si>
    <t>"Batedeira elétrica"</t>
  </si>
  <si>
    <t>"Batedeira industrial"</t>
  </si>
  <si>
    <t>"Cafeteira elétrica"</t>
  </si>
  <si>
    <t>"Cafeteira industrial"</t>
  </si>
  <si>
    <t>"Carro para transporte de material contaminado"</t>
  </si>
  <si>
    <t>"Carro fechado para transporte de material"</t>
  </si>
  <si>
    <t>"Chapa para grelhados"</t>
  </si>
  <si>
    <t>"Descascador de alimentos"</t>
  </si>
  <si>
    <t>"Desumidificador de ambiente"</t>
  </si>
  <si>
    <t>"Estornador de tambor"</t>
  </si>
  <si>
    <t>"Espectrofotômetro ultravioleta"</t>
  </si>
  <si>
    <t>"Extrator de suco"</t>
  </si>
  <si>
    <t>"Filtro de água"</t>
  </si>
  <si>
    <t>"Fogão industrial"</t>
  </si>
  <si>
    <t>"Fogão"</t>
  </si>
  <si>
    <t>"Forno elétrico"</t>
  </si>
  <si>
    <t>"Forno industrial"</t>
  </si>
  <si>
    <t>"Fritadeira elétrica"</t>
  </si>
  <si>
    <t>"Geladeira industrial"</t>
  </si>
  <si>
    <t>"Lavadora de louça"</t>
  </si>
  <si>
    <t>"Lavadora por ultrassom"</t>
  </si>
  <si>
    <t>"Liquidificador industrial"</t>
  </si>
  <si>
    <t>"Liquidificador"</t>
  </si>
  <si>
    <t>"Processador de alimentos"</t>
  </si>
  <si>
    <t>"Torneira acionada sem as mãos"</t>
  </si>
  <si>
    <t>"Triturador de detritos"</t>
  </si>
  <si>
    <t>"Aparelho de corrente interferencial"</t>
  </si>
  <si>
    <t>"Polarímetro"</t>
  </si>
  <si>
    <t>"Aparelho de jateamento"</t>
  </si>
  <si>
    <t>"Banho de parafina em aço inoxidável"</t>
  </si>
  <si>
    <t>"Câmara mortuária"</t>
  </si>
  <si>
    <t>"Carro para transporte de cadáveres"</t>
  </si>
  <si>
    <t>"Fluorímetro"</t>
  </si>
  <si>
    <t>"Mesa de passar roupa"</t>
  </si>
  <si>
    <t>"Mesa para autópsia"</t>
  </si>
  <si>
    <t>"Secadora de roupas"</t>
  </si>
  <si>
    <t>"Carro para transporte de detritos"</t>
  </si>
  <si>
    <t>"Estufa para secagem e esterilização"</t>
  </si>
  <si>
    <t>"Câmara multiformato à laser ou câmara à laser"</t>
  </si>
  <si>
    <t>"Carro para transporte de urna funerária"</t>
  </si>
  <si>
    <t>"Impressora a seco"</t>
  </si>
  <si>
    <t>"Aparelho de litotripsia extracorpórea"</t>
  </si>
  <si>
    <t>"Carro para transporte de alimento"</t>
  </si>
  <si>
    <t>"Autoclave para central de esterilização"</t>
  </si>
  <si>
    <t>"Carro para transporte de medicamentos"</t>
  </si>
  <si>
    <t>"Mesa para dobradura de roupas"</t>
  </si>
  <si>
    <t>"Lavadora de vidraria para laboratório"</t>
  </si>
  <si>
    <t>"Protetor de tireóide"</t>
  </si>
  <si>
    <t>"Sistema de videoendoscopia digestiva"</t>
  </si>
  <si>
    <t>"Microscópio trinocular"</t>
  </si>
  <si>
    <t>"Serra para esterno e osso"</t>
  </si>
  <si>
    <t>"Topógrafo de córnea"</t>
  </si>
  <si>
    <t>"Faixas elásticas"</t>
  </si>
  <si>
    <t>"Ganho de inserção"</t>
  </si>
  <si>
    <t>"Microcentrífuga"</t>
  </si>
  <si>
    <t>"Biômetro"</t>
  </si>
  <si>
    <t>"Extrator de plasma"</t>
  </si>
  <si>
    <t>"Hemoglobinômetro"</t>
  </si>
  <si>
    <t>"Máquina de circulação extracorpórea"</t>
  </si>
  <si>
    <t>"Passa chassi"</t>
  </si>
  <si>
    <t>"Retinógrafo computadorizado"</t>
  </si>
  <si>
    <t>"Ultrassom oftalmológico"</t>
  </si>
  <si>
    <t>"Notebook"</t>
  </si>
  <si>
    <t>"Moedor de carne"</t>
  </si>
  <si>
    <t>"Aparelho de hemodiálise"</t>
  </si>
  <si>
    <t>"Bomba para sucção de leite"</t>
  </si>
  <si>
    <t>"Cadeira para doador de sangue"</t>
  </si>
  <si>
    <t>"Campímetro computadorizado"</t>
  </si>
  <si>
    <t>"Carro de anestesia simples"</t>
  </si>
  <si>
    <t>"Espirômetro"</t>
  </si>
  <si>
    <t>"Estereomicroscópio"</t>
  </si>
  <si>
    <t>"Jogo de bolas bobath"</t>
  </si>
  <si>
    <t>"Luz infravermelha"</t>
  </si>
  <si>
    <t>"Máquina de gelo"</t>
  </si>
  <si>
    <t>"Máquina fotográfica digital"</t>
  </si>
  <si>
    <t>"Monta carga limpo"</t>
  </si>
  <si>
    <t>"Monta carga sujo"</t>
  </si>
  <si>
    <t>"Acelerador linear de alta energia"</t>
  </si>
  <si>
    <t>"Paquímetro oftalmológico"</t>
  </si>
  <si>
    <t>"Sistema de osmose reversa"</t>
  </si>
  <si>
    <t>"BIPAP"</t>
  </si>
  <si>
    <t>"Cama PPP"</t>
  </si>
  <si>
    <t>"Caixa de chumbo"</t>
  </si>
  <si>
    <t>"CPAP"</t>
  </si>
  <si>
    <t>"Criostato de mesa"</t>
  </si>
  <si>
    <t>"Jogo de rolos de bobath"</t>
  </si>
  <si>
    <t>"Leitor ótico"</t>
  </si>
  <si>
    <t>"Recipiente para água ultrapura"</t>
  </si>
  <si>
    <t>"Sistema de aférese"</t>
  </si>
  <si>
    <t>"Tração cervical mecânica"</t>
  </si>
  <si>
    <t>"Aparelho de som"</t>
  </si>
  <si>
    <t>"Calibrador de doses"</t>
  </si>
  <si>
    <t>"Conjunto de proctologia"</t>
  </si>
  <si>
    <t>"Estimulador tátil"</t>
  </si>
  <si>
    <t>"Pentacam"</t>
  </si>
  <si>
    <t>"Agitador rotativo"</t>
  </si>
  <si>
    <t>"Cabine acústica de campo livre"</t>
  </si>
  <si>
    <t>"Cromatógrafo"</t>
  </si>
  <si>
    <t>"Colchão térmico"</t>
  </si>
  <si>
    <t>"Ecodopler"</t>
  </si>
  <si>
    <t>"Freezer especial"</t>
  </si>
  <si>
    <t>"Massageador terapêutico"</t>
  </si>
  <si>
    <t>"Mesa ortostática elétrica"</t>
  </si>
  <si>
    <t>"Óculos plumbífero"</t>
  </si>
  <si>
    <t>"Foto microscópio"</t>
  </si>
  <si>
    <t>"Liofilizador"</t>
  </si>
  <si>
    <t>"Sistema de ergometria"</t>
  </si>
  <si>
    <t>"Termômetro digital"</t>
  </si>
  <si>
    <t>"Sistema de vídeo laparoscopia"</t>
  </si>
  <si>
    <t>"Sistema de detecção microbial"</t>
  </si>
  <si>
    <t>"Carro para transporte de sangue"</t>
  </si>
  <si>
    <t>"Mesa cirúrgica ortopédica"</t>
  </si>
  <si>
    <t>"Régua antropométrica"</t>
  </si>
  <si>
    <t>"Sistema de foto documentação"</t>
  </si>
  <si>
    <t>"Tijolo de chumbo"</t>
  </si>
  <si>
    <t>"Vecto eletronistagmógrafo"</t>
  </si>
  <si>
    <t>"Maca não magnética"</t>
  </si>
  <si>
    <t>"Máquina interlock"</t>
  </si>
  <si>
    <t>"Sensor de corpos magnéticos"</t>
  </si>
  <si>
    <t>"Suporte de cestos"</t>
  </si>
  <si>
    <t>"Visor plumbífero"</t>
  </si>
  <si>
    <t>"Subestação elétrica"</t>
  </si>
  <si>
    <t>descrição</t>
  </si>
  <si>
    <t>"Microscópio para pesquisa em fotomicrografia"</t>
  </si>
  <si>
    <t>"Maca hospitalar de transporte com cilindro de O"</t>
  </si>
  <si>
    <t>"Conjunto CPAP nasal"</t>
  </si>
  <si>
    <t>"Analisador para imunoensaio com fluorescência"</t>
  </si>
  <si>
    <t>"Estufa de CO"</t>
  </si>
  <si>
    <t>"Ressonância nuclear magnética"</t>
  </si>
  <si>
    <t>"Retinoscópio"</t>
  </si>
  <si>
    <t>"Carro porta talheres e bandeja"</t>
  </si>
  <si>
    <t>"Bomba de infusão de seringa"</t>
  </si>
  <si>
    <t>"Monitor cardíaco"</t>
  </si>
  <si>
    <t>"Monitor multiparâmetro com capnografia"</t>
  </si>
  <si>
    <t>"Umidificador de O"</t>
  </si>
  <si>
    <t>"Microscópio biológico invertido"</t>
  </si>
  <si>
    <t>"Central de gases medicinais"</t>
  </si>
  <si>
    <t>"Microscópio trinocular com imunofluorescência"</t>
  </si>
  <si>
    <t>"Tambor giratório de barany"</t>
  </si>
  <si>
    <t>"Fotoestimulador digital"</t>
  </si>
  <si>
    <t>"Bico de bunsen com válvula reguladora"</t>
  </si>
  <si>
    <t>"Analisador automático para Na+ - K+ e Cl"</t>
  </si>
  <si>
    <t>"Refrigerador laboratorial"</t>
  </si>
  <si>
    <t>"Fita métrica"</t>
  </si>
  <si>
    <t>"Exercitador de mãos"</t>
  </si>
  <si>
    <t>"Compressor de ar"</t>
  </si>
  <si>
    <t>"Grampeador pneumático"</t>
  </si>
  <si>
    <t>"Lixadeira de disco"</t>
  </si>
  <si>
    <t>"Micrótomo de congelação"</t>
  </si>
  <si>
    <t>"Aparelho de Karl Fischer"</t>
  </si>
  <si>
    <t>"Balança eletrônica"</t>
  </si>
  <si>
    <t>"Centrífuga para alimentos"</t>
  </si>
  <si>
    <t>"Forno de micro-ondas"</t>
  </si>
  <si>
    <t>"Ventilador volumétrico móvel"</t>
  </si>
  <si>
    <t>"Dobradeira de tubos coluna fixa"</t>
  </si>
  <si>
    <t>"Carro para transporte de material limpo"</t>
  </si>
  <si>
    <t>"Refrator computadorizado"</t>
  </si>
  <si>
    <t>"Processadora de tecidos"</t>
  </si>
  <si>
    <t>"Carro blindado para transporte de rejeitos radioativos"</t>
  </si>
  <si>
    <t>"Seladora para bolsa de sangue"</t>
  </si>
  <si>
    <t>"Central de ar condicionado"</t>
  </si>
  <si>
    <t>"Microscópio cirúrgico"</t>
  </si>
  <si>
    <t>"Microscópio especular de córnea de não contato"</t>
  </si>
  <si>
    <t>"Refrigerador para conservação de sangue"</t>
  </si>
  <si>
    <t>"Aparelho de densitometria"</t>
  </si>
  <si>
    <t>"Sistema de recalque de reservatórios elevados"</t>
  </si>
  <si>
    <t>tema</t>
  </si>
  <si>
    <t>Arquitetura hospitalar</t>
  </si>
  <si>
    <t>Interop</t>
  </si>
  <si>
    <t>Projeto</t>
  </si>
  <si>
    <t>SUS.Area</t>
  </si>
  <si>
    <t>SUS.Unidade.Funcional</t>
  </si>
  <si>
    <t>SUS.Setor</t>
  </si>
  <si>
    <t>SUS.Zoneamento</t>
  </si>
  <si>
    <t>SUS.Equipamento</t>
  </si>
  <si>
    <t>SUS.Dispositivo</t>
  </si>
  <si>
    <t>SUS.Mobília</t>
  </si>
  <si>
    <t>código</t>
  </si>
  <si>
    <t>equipamento</t>
  </si>
  <si>
    <t>dispositivo</t>
  </si>
  <si>
    <t>mobiliário</t>
  </si>
  <si>
    <t>"Refrigerador para vacinas"</t>
  </si>
  <si>
    <t>"Aparelho de raio X odontológico"</t>
  </si>
  <si>
    <t>Val</t>
  </si>
  <si>
    <t>"Monitor de coagulação ativada TCA"</t>
  </si>
  <si>
    <t>"Aparelho de raio X fixo"</t>
  </si>
  <si>
    <t>"Aparelho de raio X móvel"</t>
  </si>
  <si>
    <t>"Irrigador termoelétrico"</t>
  </si>
  <si>
    <t>"Ferro elétrico industrial"</t>
  </si>
  <si>
    <t>"Evaporador de tubos rotativo"</t>
  </si>
  <si>
    <t>"Câmara Gama"</t>
  </si>
  <si>
    <t>"Amalgamador"</t>
  </si>
  <si>
    <t>"Biombo"</t>
  </si>
  <si>
    <t>"Geladeira"</t>
  </si>
  <si>
    <t>"Ceratômetro"</t>
  </si>
  <si>
    <t>SUS</t>
  </si>
  <si>
    <t>Classe</t>
  </si>
  <si>
    <t>Equivalente a</t>
  </si>
  <si>
    <t>SUS.Volume</t>
  </si>
  <si>
    <t>bim:</t>
  </si>
  <si>
    <t>CategoriaRvt</t>
  </si>
  <si>
    <t>ClasseIfc</t>
  </si>
  <si>
    <t>ABNT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</si>
  <si>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</si>
  <si>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</si>
  <si>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</si>
  <si>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</si>
  <si>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</si>
  <si>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</si>
  <si>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</si>
  <si>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IfcMedicalDevice</t>
  </si>
  <si>
    <t>2C.74</t>
  </si>
  <si>
    <t>5I.10.54.12.16</t>
  </si>
  <si>
    <t>Volumes do Caderno SomaSUS. Sistema Único de Saúde do Brasil.</t>
  </si>
  <si>
    <t>Volúmenes del Cuaderno SomaSUS. Sistema Único de Salud de Brasil.</t>
  </si>
  <si>
    <t>Se refere a um ambiente não totalmente enclausurado.</t>
  </si>
  <si>
    <t>Se refiere a un entorno que no está totalmente enclaustrado.</t>
  </si>
  <si>
    <t>SUS.Box</t>
  </si>
  <si>
    <t>Se refere a um ambiente fechado e pequeno, normalmente para atender pacientes.</t>
  </si>
  <si>
    <t>Se refiere a un entorno cerrado y pequeño, generalmente para atender a los pacientes.</t>
  </si>
  <si>
    <t>SUS.Consultório</t>
  </si>
  <si>
    <t>Se refere a um ambiente de tipo consultório médico.</t>
  </si>
  <si>
    <t>Se refiere a un entorno tipo consultorio médico.</t>
  </si>
  <si>
    <t>SUS.Enfermaria</t>
  </si>
  <si>
    <t>Se refere a um ambiente equipado para cumprir funcões de enfermaria.</t>
  </si>
  <si>
    <t>SUS.Laboratório</t>
  </si>
  <si>
    <t>Se refere a um ambiente equipado para cumprir funcões laboratoriais.</t>
  </si>
  <si>
    <t>Se refiere a un entorno equipado para realizar funciones de laboratorio.</t>
  </si>
  <si>
    <t>SUS.Piscina</t>
  </si>
  <si>
    <t>Se refere a um ambiente fechado ou aberto para piscinas de tratamento médico.</t>
  </si>
  <si>
    <t>Se refiere a un entorno cerrado o abierto para piscinas de tratamiento médico.</t>
  </si>
  <si>
    <t>SUS.Posto</t>
  </si>
  <si>
    <t>SUS.Quarto</t>
  </si>
  <si>
    <t>Se refere a um quarto de internação.</t>
  </si>
  <si>
    <t>Se refiere a una sala de hospitalización.</t>
  </si>
  <si>
    <t>SUS.Sala</t>
  </si>
  <si>
    <t>Se refere a uma sala para funcionar como atendimento administrativo ou técnico.</t>
  </si>
  <si>
    <t>Se refiere a una sala para funcionar como servicio administrativo o técnico.</t>
  </si>
  <si>
    <t>Equipamentos médicos usados nos hospitais do Sistema Único de Saúde do Brasil.</t>
  </si>
  <si>
    <t>Equipos médicos utilizados en hospitales del Sistema Único de Salud de Brasil.</t>
  </si>
  <si>
    <t>Dispositivos médicos usados nos hospitais do Sistema Único de Saúde do Brasil.</t>
  </si>
  <si>
    <t>Dispositivos médicos utilizados en hospitales del Sistema Único de Salud Brasileño.</t>
  </si>
  <si>
    <t>Mobiliários médicos usados nos hospitais do Sistema Único de Saúde do Brasil.</t>
  </si>
  <si>
    <t>Mobiliario médico utilizado en hospitales del Sistema Único de Salud de Brasil.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</si>
  <si>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</si>
  <si>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</si>
  <si>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</si>
  <si>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</si>
  <si>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</si>
  <si>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</si>
  <si>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SUS.Caderno</t>
  </si>
  <si>
    <t>SUS.Ocupação</t>
  </si>
  <si>
    <t>SUS.Ambientes</t>
  </si>
  <si>
    <t>SUS.Funcional</t>
  </si>
  <si>
    <t>SUS.Equipamentos</t>
  </si>
  <si>
    <t>SUS.Assistência.Médica</t>
  </si>
  <si>
    <t>Se refiere a un entorno equipado para cumplir funciones de enfermería.</t>
  </si>
  <si>
    <t>Se refere a um posto de enfermagem associado a uma enfermaria.</t>
  </si>
  <si>
    <t>Se refiere a un puesto de enfermería asociado a una enfermería.</t>
  </si>
  <si>
    <t>Se refere a um zoneamento definido.</t>
  </si>
  <si>
    <t>Se refiere a una zonificación definida.</t>
  </si>
  <si>
    <t xml:space="preserve">São as Unidades funcionais do Sistema Único de Saúde do Brasil. </t>
  </si>
  <si>
    <t>Son las Unidades funcionales del Sistema Único de Salud Brasileño.</t>
  </si>
  <si>
    <t>São os Setores do Sistema Único de Saúde do Brasil.</t>
  </si>
  <si>
    <t>Son los Sectores del Sistema Único de Salud de Brasil.</t>
  </si>
  <si>
    <t>OST_Furniture</t>
  </si>
  <si>
    <t>OST_MedicalEquipment</t>
  </si>
  <si>
    <t>IfcFurniture</t>
  </si>
  <si>
    <t>OST_MedicalEquipment, OST_NurseCallDevices</t>
  </si>
  <si>
    <t>Tipo</t>
  </si>
  <si>
    <t>0 Valor</t>
  </si>
  <si>
    <t>"Banho Maria"</t>
  </si>
  <si>
    <t>"Banho Maria tipo metabólico"</t>
  </si>
  <si>
    <t>"Banho Maria para descongelar plasma"</t>
  </si>
  <si>
    <t>"Banho Maria histológico"</t>
  </si>
  <si>
    <t>"Banho Maria sorológico"</t>
  </si>
  <si>
    <t>"Barra de apóio"</t>
  </si>
  <si>
    <t>"Central de gases, cilindros"</t>
  </si>
  <si>
    <t>"Politriz lixadeira"</t>
  </si>
  <si>
    <t>EQU.PES</t>
  </si>
  <si>
    <t>"É um equipamento que precisa isolamento radiológico"</t>
  </si>
  <si>
    <t>"É um dispositico pessoal para pacientes"</t>
  </si>
  <si>
    <t>EQU.MED</t>
  </si>
  <si>
    <t>EQU.RAD</t>
  </si>
  <si>
    <t>"É um dispositico de trabalho para usar por médicos"</t>
  </si>
  <si>
    <t>"É um equipamento de exame importante, como tomógrafos"</t>
  </si>
  <si>
    <t>é.máquina.isolada</t>
  </si>
  <si>
    <t>EQU.ISO</t>
  </si>
  <si>
    <t>é.instrumento.médico</t>
  </si>
  <si>
    <t>é.dispositivo.pessoal</t>
  </si>
  <si>
    <t>é.máquina.radiológica</t>
  </si>
  <si>
    <t>0 0 Val</t>
  </si>
  <si>
    <t>mobília</t>
  </si>
  <si>
    <t>"Móbiliário"</t>
  </si>
  <si>
    <t>"Móbiliário de exame"</t>
  </si>
  <si>
    <t>"Móbiliário de transporte"</t>
  </si>
  <si>
    <t>"Móbiliário neonatal"</t>
  </si>
  <si>
    <t>"Móbiliário cirúrgico"</t>
  </si>
  <si>
    <t>"Móbiliário pediátrico"</t>
  </si>
  <si>
    <t>"Móbiliário de transporte de hoteleria"</t>
  </si>
  <si>
    <t>"Móbiliário de hoteleria"</t>
  </si>
  <si>
    <t>"Equipamento cirúrgico"</t>
  </si>
  <si>
    <t>"Dispositivo cirúrgico"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</si>
</sst>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color theme="1"/>
      <name val="Calibri"/>
      <family val="2"/>
    </font>
    <font>
      <sz val="8"/>
      <name val="Calibri"/>
      <family val="2"/>
    </font>
    <font>
      <b/>
      <sz val="6"/>
      <color rgb="FF000000"/>
      <name val="Arial Nova Cond Light"/>
      <family val="2"/>
    </font>
    <font>
      <sz val="8"/>
      <color theme="1"/>
      <name val="Arial Nova Cond Light"/>
      <family val="2"/>
    </font>
    <font>
      <sz val="6"/>
      <color rgb="FF000000"/>
      <name val="Arial Nova Cond Light"/>
      <family val="2"/>
    </font>
    <font>
      <sz val="6"/>
      <color theme="1"/>
      <name val="Arial Nova Cond Light"/>
      <family val="2"/>
    </font>
    <font>
      <b/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11"/>
      <color theme="1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FFDE7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4" borderId="1" xfId="0" applyFont="1" applyFill="1" applyBorder="1" applyAlignment="1">
      <alignment vertical="center"/>
    </xf>
    <xf numFmtId="0" fontId="3" fillId="0" borderId="0" xfId="0" applyFont="1"/>
    <xf numFmtId="0" fontId="4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11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9" fillId="10" borderId="2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12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7" fillId="18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vertical="center" wrapText="1"/>
    </xf>
    <xf numFmtId="0" fontId="6" fillId="20" borderId="0" xfId="0" applyFont="1" applyFill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19" sqref="B19"/>
    </sheetView>
  </sheetViews>
  <sheetFormatPr defaultColWidth="11.5" defaultRowHeight="10.3" x14ac:dyDescent="0.25"/>
  <cols>
    <col min="1" max="1" width="13.5" style="2" bestFit="1" customWidth="1"/>
    <col min="2" max="2" width="49.69921875" style="2" customWidth="1"/>
    <col min="3" max="16384" width="11.5" style="2"/>
  </cols>
  <sheetData>
    <row r="1" spans="1:2" ht="21" customHeight="1" x14ac:dyDescent="0.25">
      <c r="A1" s="1" t="s">
        <v>3</v>
      </c>
      <c r="B1" s="1" t="s">
        <v>2</v>
      </c>
    </row>
    <row r="2" spans="1:2" s="20" customFormat="1" ht="9.75" customHeight="1" x14ac:dyDescent="0.35">
      <c r="A2" s="21" t="s">
        <v>13</v>
      </c>
      <c r="B2" s="21" t="s">
        <v>1103</v>
      </c>
    </row>
    <row r="3" spans="1:2" s="20" customFormat="1" ht="9.75" customHeight="1" x14ac:dyDescent="0.35">
      <c r="A3" s="21" t="s">
        <v>14</v>
      </c>
      <c r="B3" s="3" t="s">
        <v>598</v>
      </c>
    </row>
    <row r="4" spans="1:2" s="20" customFormat="1" ht="9.75" customHeight="1" x14ac:dyDescent="0.35">
      <c r="A4" s="21" t="s">
        <v>4</v>
      </c>
      <c r="B4" s="21" t="s">
        <v>549</v>
      </c>
    </row>
    <row r="5" spans="1:2" s="20" customFormat="1" ht="9.75" customHeight="1" x14ac:dyDescent="0.35">
      <c r="A5" s="21" t="s">
        <v>5</v>
      </c>
      <c r="B5" s="21" t="str">
        <f>_xlfn.CONCAT(B4,"Prop")</f>
        <v>BIMProp</v>
      </c>
    </row>
    <row r="6" spans="1:2" s="20" customFormat="1" ht="9.75" customHeight="1" x14ac:dyDescent="0.35">
      <c r="A6" s="21" t="s">
        <v>6</v>
      </c>
      <c r="B6" s="21" t="str">
        <f>_xlfn.CONCAT(B4,"Data")</f>
        <v>BIMData</v>
      </c>
    </row>
    <row r="7" spans="1:2" s="20" customFormat="1" ht="9.75" customHeight="1" x14ac:dyDescent="0.35">
      <c r="A7" s="21" t="s">
        <v>7</v>
      </c>
      <c r="B7" s="21" t="s">
        <v>27</v>
      </c>
    </row>
    <row r="8" spans="1:2" s="20" customFormat="1" ht="9.75" customHeight="1" x14ac:dyDescent="0.35">
      <c r="A8" s="21" t="s">
        <v>8</v>
      </c>
      <c r="B8" s="21" t="s">
        <v>594</v>
      </c>
    </row>
    <row r="9" spans="1:2" s="20" customFormat="1" ht="9.75" customHeight="1" x14ac:dyDescent="0.35">
      <c r="A9" s="21" t="s">
        <v>15</v>
      </c>
      <c r="B9" s="21" t="s">
        <v>16</v>
      </c>
    </row>
    <row r="10" spans="1:2" s="20" customFormat="1" ht="9.75" customHeight="1" x14ac:dyDescent="0.35">
      <c r="A10" s="21" t="s">
        <v>17</v>
      </c>
      <c r="B10" s="21" t="s">
        <v>10</v>
      </c>
    </row>
    <row r="11" spans="1:2" s="20" customFormat="1" ht="9.75" customHeight="1" x14ac:dyDescent="0.35">
      <c r="A11" s="21" t="s">
        <v>18</v>
      </c>
      <c r="B11" s="21" t="s">
        <v>10</v>
      </c>
    </row>
    <row r="12" spans="1:2" s="20" customFormat="1" ht="9.75" customHeight="1" x14ac:dyDescent="0.35">
      <c r="A12" s="21" t="s">
        <v>9</v>
      </c>
      <c r="B12" s="21" t="s">
        <v>10</v>
      </c>
    </row>
    <row r="13" spans="1:2" s="20" customFormat="1" ht="9.75" customHeight="1" x14ac:dyDescent="0.35">
      <c r="A13" s="21" t="s">
        <v>19</v>
      </c>
      <c r="B13" s="4" t="s">
        <v>599</v>
      </c>
    </row>
    <row r="14" spans="1:2" s="20" customFormat="1" ht="9.75" customHeight="1" x14ac:dyDescent="0.35">
      <c r="A14" s="21" t="s">
        <v>20</v>
      </c>
      <c r="B14" s="21" t="s">
        <v>10</v>
      </c>
    </row>
    <row r="15" spans="1:2" s="20" customFormat="1" ht="9.75" customHeight="1" x14ac:dyDescent="0.35">
      <c r="A15" s="21" t="s">
        <v>21</v>
      </c>
      <c r="B15" s="21" t="s">
        <v>10</v>
      </c>
    </row>
    <row r="16" spans="1:2" s="20" customFormat="1" ht="9.75" customHeight="1" x14ac:dyDescent="0.35">
      <c r="A16" s="21" t="s">
        <v>22</v>
      </c>
      <c r="B16" s="21" t="s">
        <v>10</v>
      </c>
    </row>
    <row r="17" spans="1:2" s="20" customFormat="1" ht="9.75" customHeight="1" x14ac:dyDescent="0.35">
      <c r="A17" s="21" t="s">
        <v>11</v>
      </c>
      <c r="B17" s="3" t="s">
        <v>595</v>
      </c>
    </row>
    <row r="18" spans="1:2" s="20" customFormat="1" ht="9.75" customHeight="1" x14ac:dyDescent="0.35">
      <c r="A18" s="21" t="s">
        <v>23</v>
      </c>
      <c r="B18" s="5">
        <f ca="1">NOW()</f>
        <v>45962.522922916665</v>
      </c>
    </row>
    <row r="19" spans="1:2" s="20" customFormat="1" ht="9.75" customHeight="1" x14ac:dyDescent="0.35">
      <c r="A19" s="21" t="s">
        <v>24</v>
      </c>
      <c r="B19" s="21" t="s">
        <v>10</v>
      </c>
    </row>
    <row r="20" spans="1:2" s="20" customFormat="1" ht="9.75" customHeight="1" x14ac:dyDescent="0.35">
      <c r="A20" s="21" t="s">
        <v>12</v>
      </c>
      <c r="B20" s="21" t="s">
        <v>10</v>
      </c>
    </row>
    <row r="21" spans="1:2" s="20" customFormat="1" ht="9.75" customHeight="1" x14ac:dyDescent="0.35">
      <c r="A21" s="21" t="s">
        <v>25</v>
      </c>
      <c r="B21" s="21" t="s">
        <v>10</v>
      </c>
    </row>
    <row r="22" spans="1:2" s="20" customFormat="1" ht="9.75" customHeight="1" x14ac:dyDescent="0.35">
      <c r="A22" s="4" t="s">
        <v>28</v>
      </c>
      <c r="B22" s="22" t="s">
        <v>596</v>
      </c>
    </row>
    <row r="23" spans="1:2" s="20" customFormat="1" ht="9.75" customHeight="1" x14ac:dyDescent="0.35">
      <c r="A23" s="4" t="s">
        <v>29</v>
      </c>
      <c r="B23" s="22" t="s">
        <v>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FB64-75F3-4573-A6F2-8AC25FEAA02B}">
  <dimension ref="A1:Z18"/>
  <sheetViews>
    <sheetView zoomScale="235" zoomScaleNormal="235" workbookViewId="0">
      <pane ySplit="1" topLeftCell="A3" activePane="bottomLeft" state="frozen"/>
      <selection pane="bottomLeft" activeCell="E16" sqref="E16"/>
    </sheetView>
  </sheetViews>
  <sheetFormatPr defaultColWidth="11.5" defaultRowHeight="10.95" customHeight="1" x14ac:dyDescent="0.35"/>
  <cols>
    <col min="1" max="1" width="3.69921875" style="20" customWidth="1"/>
    <col min="2" max="2" width="5.296875" style="30" customWidth="1"/>
    <col min="3" max="3" width="5.59765625" style="20" bestFit="1" customWidth="1"/>
    <col min="4" max="4" width="14.59765625" style="20" customWidth="1"/>
    <col min="5" max="5" width="12.59765625" style="20" bestFit="1" customWidth="1"/>
    <col min="6" max="6" width="14" style="20" customWidth="1"/>
    <col min="7" max="11" width="8.3984375" style="20" bestFit="1" customWidth="1"/>
    <col min="12" max="12" width="6.5" style="30" bestFit="1" customWidth="1"/>
    <col min="13" max="13" width="11.69921875" style="30" customWidth="1"/>
    <col min="14" max="14" width="14.8984375" style="30" customWidth="1"/>
    <col min="15" max="15" width="14" style="30" customWidth="1"/>
    <col min="16" max="16" width="42.69921875" style="20" bestFit="1" customWidth="1"/>
    <col min="17" max="17" width="44.09765625" style="20" bestFit="1" customWidth="1"/>
    <col min="18" max="18" width="5.69921875" style="20" customWidth="1"/>
    <col min="19" max="19" width="13.796875" style="20" customWidth="1"/>
    <col min="20" max="20" width="13.69921875" style="20" customWidth="1"/>
    <col min="21" max="21" width="14.59765625" style="20" customWidth="1"/>
    <col min="22" max="22" width="13.19921875" style="20" customWidth="1"/>
    <col min="23" max="23" width="7.8984375" style="38" customWidth="1"/>
    <col min="24" max="24" width="27.3984375" style="20" customWidth="1"/>
    <col min="25" max="25" width="11" style="20" customWidth="1"/>
    <col min="26" max="26" width="8.8984375" style="20" customWidth="1"/>
    <col min="27" max="16384" width="11.5" style="20"/>
  </cols>
  <sheetData>
    <row r="1" spans="1:26" s="29" customFormat="1" ht="41.25" customHeight="1" x14ac:dyDescent="0.3">
      <c r="A1" s="10" t="s">
        <v>550</v>
      </c>
      <c r="B1" s="28" t="s">
        <v>555</v>
      </c>
      <c r="C1" s="28" t="s">
        <v>556</v>
      </c>
      <c r="D1" s="28" t="s">
        <v>557</v>
      </c>
      <c r="E1" s="28" t="s">
        <v>558</v>
      </c>
      <c r="F1" s="28" t="s">
        <v>559</v>
      </c>
      <c r="G1" s="31" t="s">
        <v>560</v>
      </c>
      <c r="H1" s="31" t="s">
        <v>561</v>
      </c>
      <c r="I1" s="31" t="s">
        <v>562</v>
      </c>
      <c r="J1" s="31" t="s">
        <v>563</v>
      </c>
      <c r="K1" s="31" t="s">
        <v>564</v>
      </c>
      <c r="L1" s="11" t="s">
        <v>565</v>
      </c>
      <c r="M1" s="11" t="s">
        <v>566</v>
      </c>
      <c r="N1" s="11" t="s">
        <v>567</v>
      </c>
      <c r="O1" s="11" t="s">
        <v>568</v>
      </c>
      <c r="P1" s="11" t="s">
        <v>569</v>
      </c>
      <c r="Q1" s="11" t="s">
        <v>570</v>
      </c>
      <c r="R1" s="12" t="s">
        <v>1072</v>
      </c>
      <c r="S1" s="11" t="s">
        <v>552</v>
      </c>
      <c r="T1" s="11" t="s">
        <v>571</v>
      </c>
      <c r="U1" s="11" t="s">
        <v>554</v>
      </c>
      <c r="V1" s="11" t="s">
        <v>553</v>
      </c>
      <c r="W1" s="13" t="s">
        <v>572</v>
      </c>
      <c r="X1" s="11" t="s">
        <v>1104</v>
      </c>
      <c r="Y1" s="11" t="s">
        <v>1105</v>
      </c>
      <c r="Z1" s="11" t="s">
        <v>1106</v>
      </c>
    </row>
    <row r="2" spans="1:26" s="30" customFormat="1" ht="7" customHeight="1" x14ac:dyDescent="0.35">
      <c r="A2" s="23">
        <v>2</v>
      </c>
      <c r="B2" s="41" t="s">
        <v>1073</v>
      </c>
      <c r="C2" s="41" t="s">
        <v>1148</v>
      </c>
      <c r="D2" s="41" t="s">
        <v>1149</v>
      </c>
      <c r="E2" s="41" t="s">
        <v>1150</v>
      </c>
      <c r="F2" s="42" t="s">
        <v>1151</v>
      </c>
      <c r="G2" s="35" t="s">
        <v>26</v>
      </c>
      <c r="H2" s="35" t="s">
        <v>26</v>
      </c>
      <c r="I2" s="35" t="s">
        <v>26</v>
      </c>
      <c r="J2" s="35" t="s">
        <v>26</v>
      </c>
      <c r="K2" s="35" t="s">
        <v>26</v>
      </c>
      <c r="L2" s="26" t="str">
        <f t="shared" ref="L2:N18" si="0">CONCATENATE("", C2)</f>
        <v>Gestão</v>
      </c>
      <c r="M2" s="26" t="str">
        <f t="shared" si="0"/>
        <v>Produzido</v>
      </c>
      <c r="N2" s="26" t="str">
        <f t="shared" si="0"/>
        <v>Informação</v>
      </c>
      <c r="O2" s="26" t="str">
        <f t="shared" ref="O2:O18" si="1">F2</f>
        <v>Contêiner</v>
      </c>
      <c r="P2" s="27" t="s">
        <v>1152</v>
      </c>
      <c r="Q2" s="27" t="s">
        <v>1153</v>
      </c>
      <c r="R2" s="39" t="s">
        <v>26</v>
      </c>
      <c r="S2" s="26" t="str">
        <f>SUBSTITUTE(D2, "_", " ")</f>
        <v>Produzido</v>
      </c>
      <c r="T2" s="26" t="str">
        <f>SUBSTITUTE(E2, "_", " ")</f>
        <v>Informação</v>
      </c>
      <c r="U2" s="26" t="str">
        <f>SUBSTITUTE(F2, "_", " ")</f>
        <v>Contêiner</v>
      </c>
      <c r="V2" s="27" t="s">
        <v>1071</v>
      </c>
      <c r="W2" s="37" t="str">
        <f t="shared" ref="W2:W18" si="2">CONCATENATE("Key.",LEFT(C2,3),".",A2)</f>
        <v>Key.Ges.2</v>
      </c>
      <c r="X2" s="27" t="s">
        <v>26</v>
      </c>
      <c r="Y2" s="27" t="s">
        <v>26</v>
      </c>
      <c r="Z2" s="27" t="s">
        <v>26</v>
      </c>
    </row>
    <row r="3" spans="1:26" ht="7" customHeight="1" x14ac:dyDescent="0.35">
      <c r="A3" s="23">
        <v>3</v>
      </c>
      <c r="B3" s="34" t="s">
        <v>1073</v>
      </c>
      <c r="C3" s="24" t="s">
        <v>1099</v>
      </c>
      <c r="D3" s="34" t="s">
        <v>1154</v>
      </c>
      <c r="E3" s="34" t="s">
        <v>593</v>
      </c>
      <c r="F3" s="43" t="s">
        <v>1102</v>
      </c>
      <c r="G3" s="35" t="s">
        <v>26</v>
      </c>
      <c r="H3" s="35" t="s">
        <v>26</v>
      </c>
      <c r="I3" s="35" t="s">
        <v>26</v>
      </c>
      <c r="J3" s="35" t="s">
        <v>26</v>
      </c>
      <c r="K3" s="35" t="s">
        <v>26</v>
      </c>
      <c r="L3" s="26" t="str">
        <f t="shared" si="0"/>
        <v>SUS</v>
      </c>
      <c r="M3" s="26" t="str">
        <f t="shared" si="0"/>
        <v>SUS.Caderno</v>
      </c>
      <c r="N3" s="26" t="str">
        <f t="shared" si="0"/>
        <v>SomaSUS</v>
      </c>
      <c r="O3" s="26" t="str">
        <f t="shared" si="1"/>
        <v>SUS.Volume</v>
      </c>
      <c r="P3" s="26" t="s">
        <v>1117</v>
      </c>
      <c r="Q3" s="26" t="s">
        <v>1118</v>
      </c>
      <c r="R3" s="39" t="s">
        <v>26</v>
      </c>
      <c r="S3" s="26" t="str">
        <f t="shared" ref="S3:S18" si="3">SUBSTITUTE(D3, "_", " ")</f>
        <v>SUS.Caderno</v>
      </c>
      <c r="T3" s="26" t="str">
        <f t="shared" ref="T3:T18" si="4">SUBSTITUTE(E3, "_", " ")</f>
        <v>SomaSUS</v>
      </c>
      <c r="U3" s="26" t="str">
        <f t="shared" ref="U3:U18" si="5">SUBSTITUTE(F3, "_", " ")</f>
        <v>SUS.Volume</v>
      </c>
      <c r="V3" s="27" t="s">
        <v>1071</v>
      </c>
      <c r="W3" s="37" t="str">
        <f t="shared" si="2"/>
        <v>Key.SUS.3</v>
      </c>
      <c r="X3" s="27" t="s">
        <v>26</v>
      </c>
      <c r="Y3" s="27" t="s">
        <v>26</v>
      </c>
      <c r="Z3" s="27" t="s">
        <v>1116</v>
      </c>
    </row>
    <row r="4" spans="1:26" ht="7" customHeight="1" x14ac:dyDescent="0.35">
      <c r="A4" s="23">
        <v>4</v>
      </c>
      <c r="B4" s="24" t="s">
        <v>1073</v>
      </c>
      <c r="C4" s="24" t="s">
        <v>1099</v>
      </c>
      <c r="D4" s="24" t="s">
        <v>1155</v>
      </c>
      <c r="E4" s="24" t="s">
        <v>1156</v>
      </c>
      <c r="F4" s="40" t="s">
        <v>1074</v>
      </c>
      <c r="G4" s="33" t="s">
        <v>26</v>
      </c>
      <c r="H4" s="33" t="s">
        <v>26</v>
      </c>
      <c r="I4" s="33" t="s">
        <v>26</v>
      </c>
      <c r="J4" s="33" t="s">
        <v>26</v>
      </c>
      <c r="K4" s="33" t="s">
        <v>26</v>
      </c>
      <c r="L4" s="26" t="str">
        <f t="shared" si="0"/>
        <v>SUS</v>
      </c>
      <c r="M4" s="26" t="str">
        <f t="shared" si="0"/>
        <v>SUS.Ocupação</v>
      </c>
      <c r="N4" s="26" t="str">
        <f t="shared" si="0"/>
        <v>SUS.Ambientes</v>
      </c>
      <c r="O4" s="26" t="str">
        <f t="shared" si="1"/>
        <v>SUS.Area</v>
      </c>
      <c r="P4" s="26" t="s">
        <v>1119</v>
      </c>
      <c r="Q4" s="26" t="s">
        <v>1120</v>
      </c>
      <c r="R4" s="39" t="s">
        <v>26</v>
      </c>
      <c r="S4" s="26" t="str">
        <f t="shared" si="3"/>
        <v>SUS.Ocupação</v>
      </c>
      <c r="T4" s="26" t="str">
        <f t="shared" si="4"/>
        <v>SUS.Ambientes</v>
      </c>
      <c r="U4" s="26" t="str">
        <f t="shared" si="5"/>
        <v>SUS.Area</v>
      </c>
      <c r="V4" s="27" t="s">
        <v>1071</v>
      </c>
      <c r="W4" s="37" t="str">
        <f t="shared" si="2"/>
        <v>Key.SUS.4</v>
      </c>
      <c r="X4" s="27" t="s">
        <v>1107</v>
      </c>
      <c r="Y4" s="27" t="s">
        <v>1108</v>
      </c>
      <c r="Z4" s="27" t="s">
        <v>1109</v>
      </c>
    </row>
    <row r="5" spans="1:26" ht="7" customHeight="1" x14ac:dyDescent="0.35">
      <c r="A5" s="23">
        <v>5</v>
      </c>
      <c r="B5" s="24" t="s">
        <v>1073</v>
      </c>
      <c r="C5" s="24" t="s">
        <v>1099</v>
      </c>
      <c r="D5" s="24" t="s">
        <v>1155</v>
      </c>
      <c r="E5" s="24" t="s">
        <v>1156</v>
      </c>
      <c r="F5" s="40" t="s">
        <v>1121</v>
      </c>
      <c r="G5" s="33" t="s">
        <v>26</v>
      </c>
      <c r="H5" s="33" t="s">
        <v>26</v>
      </c>
      <c r="I5" s="33" t="s">
        <v>26</v>
      </c>
      <c r="J5" s="33" t="s">
        <v>26</v>
      </c>
      <c r="K5" s="33" t="s">
        <v>26</v>
      </c>
      <c r="L5" s="26" t="str">
        <f t="shared" si="0"/>
        <v>SUS</v>
      </c>
      <c r="M5" s="26" t="str">
        <f t="shared" si="0"/>
        <v>SUS.Ocupação</v>
      </c>
      <c r="N5" s="26" t="str">
        <f t="shared" si="0"/>
        <v>SUS.Ambientes</v>
      </c>
      <c r="O5" s="26" t="str">
        <f t="shared" si="1"/>
        <v>SUS.Box</v>
      </c>
      <c r="P5" s="26" t="s">
        <v>1122</v>
      </c>
      <c r="Q5" s="26" t="s">
        <v>1123</v>
      </c>
      <c r="R5" s="39" t="s">
        <v>26</v>
      </c>
      <c r="S5" s="26" t="str">
        <f t="shared" si="3"/>
        <v>SUS.Ocupação</v>
      </c>
      <c r="T5" s="26" t="str">
        <f t="shared" si="4"/>
        <v>SUS.Ambientes</v>
      </c>
      <c r="U5" s="26" t="str">
        <f t="shared" si="5"/>
        <v>SUS.Box</v>
      </c>
      <c r="V5" s="27" t="s">
        <v>1071</v>
      </c>
      <c r="W5" s="37" t="str">
        <f t="shared" si="2"/>
        <v>Key.SUS.5</v>
      </c>
      <c r="X5" s="27" t="s">
        <v>1110</v>
      </c>
      <c r="Y5" s="27" t="s">
        <v>1108</v>
      </c>
      <c r="Z5" s="27" t="s">
        <v>1109</v>
      </c>
    </row>
    <row r="6" spans="1:26" ht="7" customHeight="1" x14ac:dyDescent="0.35">
      <c r="A6" s="23">
        <v>6</v>
      </c>
      <c r="B6" s="24" t="s">
        <v>1073</v>
      </c>
      <c r="C6" s="24" t="s">
        <v>1099</v>
      </c>
      <c r="D6" s="24" t="s">
        <v>1155</v>
      </c>
      <c r="E6" s="24" t="s">
        <v>1156</v>
      </c>
      <c r="F6" s="40" t="s">
        <v>1124</v>
      </c>
      <c r="G6" s="33" t="s">
        <v>26</v>
      </c>
      <c r="H6" s="33" t="s">
        <v>26</v>
      </c>
      <c r="I6" s="33" t="s">
        <v>26</v>
      </c>
      <c r="J6" s="33" t="s">
        <v>26</v>
      </c>
      <c r="K6" s="33" t="s">
        <v>26</v>
      </c>
      <c r="L6" s="26" t="str">
        <f t="shared" si="0"/>
        <v>SUS</v>
      </c>
      <c r="M6" s="26" t="str">
        <f t="shared" si="0"/>
        <v>SUS.Ocupação</v>
      </c>
      <c r="N6" s="26" t="str">
        <f t="shared" si="0"/>
        <v>SUS.Ambientes</v>
      </c>
      <c r="O6" s="26" t="str">
        <f t="shared" si="1"/>
        <v>SUS.Consultório</v>
      </c>
      <c r="P6" s="26" t="s">
        <v>1125</v>
      </c>
      <c r="Q6" s="26" t="s">
        <v>1126</v>
      </c>
      <c r="R6" s="39" t="s">
        <v>26</v>
      </c>
      <c r="S6" s="26" t="str">
        <f t="shared" si="3"/>
        <v>SUS.Ocupação</v>
      </c>
      <c r="T6" s="26" t="str">
        <f t="shared" si="4"/>
        <v>SUS.Ambientes</v>
      </c>
      <c r="U6" s="26" t="str">
        <f t="shared" si="5"/>
        <v>SUS.Consultório</v>
      </c>
      <c r="V6" s="27" t="s">
        <v>1071</v>
      </c>
      <c r="W6" s="37" t="str">
        <f t="shared" si="2"/>
        <v>Key.SUS.6</v>
      </c>
      <c r="X6" s="27" t="s">
        <v>1110</v>
      </c>
      <c r="Y6" s="27" t="s">
        <v>1108</v>
      </c>
      <c r="Z6" s="27" t="s">
        <v>1109</v>
      </c>
    </row>
    <row r="7" spans="1:26" ht="7" customHeight="1" x14ac:dyDescent="0.35">
      <c r="A7" s="23">
        <v>7</v>
      </c>
      <c r="B7" s="24" t="s">
        <v>1073</v>
      </c>
      <c r="C7" s="24" t="s">
        <v>1099</v>
      </c>
      <c r="D7" s="24" t="s">
        <v>1155</v>
      </c>
      <c r="E7" s="24" t="s">
        <v>1156</v>
      </c>
      <c r="F7" s="40" t="s">
        <v>1127</v>
      </c>
      <c r="G7" s="33" t="s">
        <v>26</v>
      </c>
      <c r="H7" s="33" t="s">
        <v>26</v>
      </c>
      <c r="I7" s="33" t="s">
        <v>26</v>
      </c>
      <c r="J7" s="33" t="s">
        <v>26</v>
      </c>
      <c r="K7" s="33" t="s">
        <v>26</v>
      </c>
      <c r="L7" s="26" t="str">
        <f t="shared" si="0"/>
        <v>SUS</v>
      </c>
      <c r="M7" s="26" t="str">
        <f t="shared" si="0"/>
        <v>SUS.Ocupação</v>
      </c>
      <c r="N7" s="26" t="str">
        <f t="shared" si="0"/>
        <v>SUS.Ambientes</v>
      </c>
      <c r="O7" s="26" t="str">
        <f t="shared" si="1"/>
        <v>SUS.Enfermaria</v>
      </c>
      <c r="P7" s="26" t="s">
        <v>1128</v>
      </c>
      <c r="Q7" s="26" t="s">
        <v>1160</v>
      </c>
      <c r="R7" s="39" t="s">
        <v>26</v>
      </c>
      <c r="S7" s="26" t="str">
        <f t="shared" si="3"/>
        <v>SUS.Ocupação</v>
      </c>
      <c r="T7" s="26" t="str">
        <f t="shared" si="4"/>
        <v>SUS.Ambientes</v>
      </c>
      <c r="U7" s="26" t="str">
        <f t="shared" si="5"/>
        <v>SUS.Enfermaria</v>
      </c>
      <c r="V7" s="27" t="s">
        <v>1071</v>
      </c>
      <c r="W7" s="37" t="str">
        <f t="shared" si="2"/>
        <v>Key.SUS.7</v>
      </c>
      <c r="X7" s="27" t="s">
        <v>1110</v>
      </c>
      <c r="Y7" s="27" t="s">
        <v>1108</v>
      </c>
      <c r="Z7" s="27" t="s">
        <v>1109</v>
      </c>
    </row>
    <row r="8" spans="1:26" ht="7" customHeight="1" x14ac:dyDescent="0.35">
      <c r="A8" s="23">
        <v>8</v>
      </c>
      <c r="B8" s="24" t="s">
        <v>1073</v>
      </c>
      <c r="C8" s="24" t="s">
        <v>1099</v>
      </c>
      <c r="D8" s="24" t="s">
        <v>1155</v>
      </c>
      <c r="E8" s="24" t="s">
        <v>1156</v>
      </c>
      <c r="F8" s="40" t="s">
        <v>1129</v>
      </c>
      <c r="G8" s="33" t="s">
        <v>26</v>
      </c>
      <c r="H8" s="33" t="s">
        <v>26</v>
      </c>
      <c r="I8" s="33" t="s">
        <v>26</v>
      </c>
      <c r="J8" s="33" t="s">
        <v>26</v>
      </c>
      <c r="K8" s="33" t="s">
        <v>26</v>
      </c>
      <c r="L8" s="26" t="str">
        <f t="shared" si="0"/>
        <v>SUS</v>
      </c>
      <c r="M8" s="26" t="str">
        <f t="shared" si="0"/>
        <v>SUS.Ocupação</v>
      </c>
      <c r="N8" s="26" t="str">
        <f t="shared" si="0"/>
        <v>SUS.Ambientes</v>
      </c>
      <c r="O8" s="26" t="str">
        <f t="shared" si="1"/>
        <v>SUS.Laboratório</v>
      </c>
      <c r="P8" s="26" t="s">
        <v>1130</v>
      </c>
      <c r="Q8" s="26" t="s">
        <v>1131</v>
      </c>
      <c r="R8" s="39" t="s">
        <v>26</v>
      </c>
      <c r="S8" s="26" t="str">
        <f t="shared" si="3"/>
        <v>SUS.Ocupação</v>
      </c>
      <c r="T8" s="26" t="str">
        <f t="shared" si="4"/>
        <v>SUS.Ambientes</v>
      </c>
      <c r="U8" s="26" t="str">
        <f t="shared" si="5"/>
        <v>SUS.Laboratório</v>
      </c>
      <c r="V8" s="27" t="s">
        <v>1071</v>
      </c>
      <c r="W8" s="37" t="str">
        <f t="shared" si="2"/>
        <v>Key.SUS.8</v>
      </c>
      <c r="X8" s="27" t="s">
        <v>1107</v>
      </c>
      <c r="Y8" s="27" t="s">
        <v>1108</v>
      </c>
      <c r="Z8" s="27" t="s">
        <v>1109</v>
      </c>
    </row>
    <row r="9" spans="1:26" ht="7" customHeight="1" x14ac:dyDescent="0.35">
      <c r="A9" s="23">
        <v>9</v>
      </c>
      <c r="B9" s="24" t="s">
        <v>1073</v>
      </c>
      <c r="C9" s="24" t="s">
        <v>1099</v>
      </c>
      <c r="D9" s="24" t="s">
        <v>1155</v>
      </c>
      <c r="E9" s="24" t="s">
        <v>1156</v>
      </c>
      <c r="F9" s="40" t="s">
        <v>1132</v>
      </c>
      <c r="G9" s="33" t="s">
        <v>26</v>
      </c>
      <c r="H9" s="33" t="s">
        <v>26</v>
      </c>
      <c r="I9" s="33" t="s">
        <v>26</v>
      </c>
      <c r="J9" s="33" t="s">
        <v>26</v>
      </c>
      <c r="K9" s="33" t="s">
        <v>26</v>
      </c>
      <c r="L9" s="26" t="str">
        <f t="shared" si="0"/>
        <v>SUS</v>
      </c>
      <c r="M9" s="26" t="str">
        <f t="shared" si="0"/>
        <v>SUS.Ocupação</v>
      </c>
      <c r="N9" s="26" t="str">
        <f t="shared" si="0"/>
        <v>SUS.Ambientes</v>
      </c>
      <c r="O9" s="26" t="str">
        <f t="shared" si="1"/>
        <v>SUS.Piscina</v>
      </c>
      <c r="P9" s="26" t="s">
        <v>1133</v>
      </c>
      <c r="Q9" s="26" t="s">
        <v>1134</v>
      </c>
      <c r="R9" s="39" t="s">
        <v>26</v>
      </c>
      <c r="S9" s="26" t="str">
        <f t="shared" si="3"/>
        <v>SUS.Ocupação</v>
      </c>
      <c r="T9" s="26" t="str">
        <f t="shared" si="4"/>
        <v>SUS.Ambientes</v>
      </c>
      <c r="U9" s="26" t="str">
        <f t="shared" si="5"/>
        <v>SUS.Piscina</v>
      </c>
      <c r="V9" s="27" t="s">
        <v>1071</v>
      </c>
      <c r="W9" s="37" t="str">
        <f t="shared" si="2"/>
        <v>Key.SUS.9</v>
      </c>
      <c r="X9" s="27" t="s">
        <v>1110</v>
      </c>
      <c r="Y9" s="27" t="s">
        <v>1108</v>
      </c>
      <c r="Z9" s="27" t="s">
        <v>1109</v>
      </c>
    </row>
    <row r="10" spans="1:26" ht="7" customHeight="1" x14ac:dyDescent="0.35">
      <c r="A10" s="23">
        <v>10</v>
      </c>
      <c r="B10" s="24" t="s">
        <v>1073</v>
      </c>
      <c r="C10" s="24" t="s">
        <v>1099</v>
      </c>
      <c r="D10" s="24" t="s">
        <v>1155</v>
      </c>
      <c r="E10" s="24" t="s">
        <v>1156</v>
      </c>
      <c r="F10" s="40" t="s">
        <v>1135</v>
      </c>
      <c r="G10" s="33" t="s">
        <v>26</v>
      </c>
      <c r="H10" s="33" t="s">
        <v>26</v>
      </c>
      <c r="I10" s="33" t="s">
        <v>26</v>
      </c>
      <c r="J10" s="33" t="s">
        <v>26</v>
      </c>
      <c r="K10" s="33" t="s">
        <v>26</v>
      </c>
      <c r="L10" s="26" t="str">
        <f t="shared" si="0"/>
        <v>SUS</v>
      </c>
      <c r="M10" s="26" t="str">
        <f t="shared" si="0"/>
        <v>SUS.Ocupação</v>
      </c>
      <c r="N10" s="26" t="str">
        <f t="shared" si="0"/>
        <v>SUS.Ambientes</v>
      </c>
      <c r="O10" s="26" t="str">
        <f t="shared" si="1"/>
        <v>SUS.Posto</v>
      </c>
      <c r="P10" s="26" t="s">
        <v>1161</v>
      </c>
      <c r="Q10" s="26" t="s">
        <v>1162</v>
      </c>
      <c r="R10" s="39" t="s">
        <v>26</v>
      </c>
      <c r="S10" s="26" t="str">
        <f t="shared" si="3"/>
        <v>SUS.Ocupação</v>
      </c>
      <c r="T10" s="26" t="str">
        <f t="shared" si="4"/>
        <v>SUS.Ambientes</v>
      </c>
      <c r="U10" s="26" t="str">
        <f t="shared" si="5"/>
        <v>SUS.Posto</v>
      </c>
      <c r="V10" s="27" t="s">
        <v>1071</v>
      </c>
      <c r="W10" s="37" t="str">
        <f t="shared" si="2"/>
        <v>Key.SUS.10</v>
      </c>
      <c r="X10" s="27" t="s">
        <v>1110</v>
      </c>
      <c r="Y10" s="27" t="s">
        <v>1108</v>
      </c>
      <c r="Z10" s="27" t="s">
        <v>1109</v>
      </c>
    </row>
    <row r="11" spans="1:26" ht="7" customHeight="1" x14ac:dyDescent="0.35">
      <c r="A11" s="23">
        <v>11</v>
      </c>
      <c r="B11" s="24" t="s">
        <v>1073</v>
      </c>
      <c r="C11" s="24" t="s">
        <v>1099</v>
      </c>
      <c r="D11" s="24" t="s">
        <v>1155</v>
      </c>
      <c r="E11" s="24" t="s">
        <v>1156</v>
      </c>
      <c r="F11" s="40" t="s">
        <v>1136</v>
      </c>
      <c r="G11" s="33" t="s">
        <v>26</v>
      </c>
      <c r="H11" s="33" t="s">
        <v>26</v>
      </c>
      <c r="I11" s="33" t="s">
        <v>26</v>
      </c>
      <c r="J11" s="33" t="s">
        <v>26</v>
      </c>
      <c r="K11" s="33" t="s">
        <v>26</v>
      </c>
      <c r="L11" s="26" t="str">
        <f t="shared" si="0"/>
        <v>SUS</v>
      </c>
      <c r="M11" s="26" t="str">
        <f t="shared" si="0"/>
        <v>SUS.Ocupação</v>
      </c>
      <c r="N11" s="26" t="str">
        <f t="shared" si="0"/>
        <v>SUS.Ambientes</v>
      </c>
      <c r="O11" s="26" t="str">
        <f t="shared" si="1"/>
        <v>SUS.Quarto</v>
      </c>
      <c r="P11" s="26" t="s">
        <v>1137</v>
      </c>
      <c r="Q11" s="26" t="s">
        <v>1138</v>
      </c>
      <c r="R11" s="39" t="s">
        <v>26</v>
      </c>
      <c r="S11" s="26" t="str">
        <f t="shared" si="3"/>
        <v>SUS.Ocupação</v>
      </c>
      <c r="T11" s="26" t="str">
        <f t="shared" si="4"/>
        <v>SUS.Ambientes</v>
      </c>
      <c r="U11" s="26" t="str">
        <f t="shared" si="5"/>
        <v>SUS.Quarto</v>
      </c>
      <c r="V11" s="27" t="s">
        <v>1071</v>
      </c>
      <c r="W11" s="37" t="str">
        <f t="shared" si="2"/>
        <v>Key.SUS.11</v>
      </c>
      <c r="X11" s="27" t="s">
        <v>1110</v>
      </c>
      <c r="Y11" s="27" t="s">
        <v>1108</v>
      </c>
      <c r="Z11" s="27" t="s">
        <v>1109</v>
      </c>
    </row>
    <row r="12" spans="1:26" ht="7" customHeight="1" x14ac:dyDescent="0.35">
      <c r="A12" s="23">
        <v>12</v>
      </c>
      <c r="B12" s="24" t="s">
        <v>1073</v>
      </c>
      <c r="C12" s="24" t="s">
        <v>1099</v>
      </c>
      <c r="D12" s="24" t="s">
        <v>1155</v>
      </c>
      <c r="E12" s="24" t="s">
        <v>1156</v>
      </c>
      <c r="F12" s="44" t="s">
        <v>1139</v>
      </c>
      <c r="G12" s="33" t="s">
        <v>26</v>
      </c>
      <c r="H12" s="33" t="s">
        <v>26</v>
      </c>
      <c r="I12" s="33" t="s">
        <v>26</v>
      </c>
      <c r="J12" s="33" t="s">
        <v>26</v>
      </c>
      <c r="K12" s="33" t="s">
        <v>26</v>
      </c>
      <c r="L12" s="26" t="str">
        <f t="shared" si="0"/>
        <v>SUS</v>
      </c>
      <c r="M12" s="26" t="str">
        <f t="shared" si="0"/>
        <v>SUS.Ocupação</v>
      </c>
      <c r="N12" s="26" t="str">
        <f t="shared" si="0"/>
        <v>SUS.Ambientes</v>
      </c>
      <c r="O12" s="26" t="str">
        <f t="shared" si="1"/>
        <v>SUS.Sala</v>
      </c>
      <c r="P12" s="26" t="s">
        <v>1140</v>
      </c>
      <c r="Q12" s="26" t="s">
        <v>1141</v>
      </c>
      <c r="R12" s="39" t="s">
        <v>26</v>
      </c>
      <c r="S12" s="26" t="str">
        <f t="shared" si="3"/>
        <v>SUS.Ocupação</v>
      </c>
      <c r="T12" s="26" t="str">
        <f t="shared" si="4"/>
        <v>SUS.Ambientes</v>
      </c>
      <c r="U12" s="26" t="str">
        <f t="shared" si="5"/>
        <v>SUS.Sala</v>
      </c>
      <c r="V12" s="27" t="s">
        <v>1071</v>
      </c>
      <c r="W12" s="37" t="str">
        <f t="shared" si="2"/>
        <v>Key.SUS.12</v>
      </c>
      <c r="X12" s="27" t="s">
        <v>1110</v>
      </c>
      <c r="Y12" s="27" t="s">
        <v>1108</v>
      </c>
      <c r="Z12" s="27" t="s">
        <v>1109</v>
      </c>
    </row>
    <row r="13" spans="1:26" ht="7" customHeight="1" x14ac:dyDescent="0.35">
      <c r="A13" s="23">
        <v>13</v>
      </c>
      <c r="B13" s="24" t="s">
        <v>1073</v>
      </c>
      <c r="C13" s="24" t="s">
        <v>1099</v>
      </c>
      <c r="D13" s="24" t="s">
        <v>1155</v>
      </c>
      <c r="E13" s="24" t="s">
        <v>1157</v>
      </c>
      <c r="F13" s="25" t="s">
        <v>1077</v>
      </c>
      <c r="G13" s="33" t="s">
        <v>26</v>
      </c>
      <c r="H13" s="33" t="s">
        <v>26</v>
      </c>
      <c r="I13" s="33" t="s">
        <v>26</v>
      </c>
      <c r="J13" s="33" t="s">
        <v>26</v>
      </c>
      <c r="K13" s="33" t="s">
        <v>26</v>
      </c>
      <c r="L13" s="26" t="str">
        <f t="shared" si="0"/>
        <v>SUS</v>
      </c>
      <c r="M13" s="26" t="str">
        <f t="shared" si="0"/>
        <v>SUS.Ocupação</v>
      </c>
      <c r="N13" s="26" t="str">
        <f t="shared" si="0"/>
        <v>SUS.Funcional</v>
      </c>
      <c r="O13" s="26" t="str">
        <f t="shared" si="1"/>
        <v>SUS.Zoneamento</v>
      </c>
      <c r="P13" s="26" t="s">
        <v>1163</v>
      </c>
      <c r="Q13" s="26" t="s">
        <v>1164</v>
      </c>
      <c r="R13" s="39" t="s">
        <v>26</v>
      </c>
      <c r="S13" s="26" t="str">
        <f t="shared" si="3"/>
        <v>SUS.Ocupação</v>
      </c>
      <c r="T13" s="26" t="str">
        <f t="shared" si="4"/>
        <v>SUS.Funcional</v>
      </c>
      <c r="U13" s="26" t="str">
        <f t="shared" si="5"/>
        <v>SUS.Zoneamento</v>
      </c>
      <c r="V13" s="27" t="s">
        <v>1071</v>
      </c>
      <c r="W13" s="37" t="str">
        <f t="shared" si="2"/>
        <v>Key.SUS.13</v>
      </c>
      <c r="X13" s="27" t="s">
        <v>1112</v>
      </c>
      <c r="Y13" s="27" t="s">
        <v>1113</v>
      </c>
      <c r="Z13" s="27" t="s">
        <v>1109</v>
      </c>
    </row>
    <row r="14" spans="1:26" ht="7" customHeight="1" x14ac:dyDescent="0.35">
      <c r="A14" s="23">
        <v>14</v>
      </c>
      <c r="B14" s="24" t="s">
        <v>1073</v>
      </c>
      <c r="C14" s="24" t="s">
        <v>1099</v>
      </c>
      <c r="D14" s="24" t="s">
        <v>1155</v>
      </c>
      <c r="E14" s="24" t="s">
        <v>1157</v>
      </c>
      <c r="F14" s="25" t="s">
        <v>1075</v>
      </c>
      <c r="G14" s="33" t="s">
        <v>26</v>
      </c>
      <c r="H14" s="33" t="s">
        <v>26</v>
      </c>
      <c r="I14" s="33" t="s">
        <v>26</v>
      </c>
      <c r="J14" s="33" t="s">
        <v>26</v>
      </c>
      <c r="K14" s="33" t="s">
        <v>26</v>
      </c>
      <c r="L14" s="26" t="str">
        <f t="shared" si="0"/>
        <v>SUS</v>
      </c>
      <c r="M14" s="26" t="str">
        <f t="shared" si="0"/>
        <v>SUS.Ocupação</v>
      </c>
      <c r="N14" s="26" t="str">
        <f t="shared" si="0"/>
        <v>SUS.Funcional</v>
      </c>
      <c r="O14" s="26" t="str">
        <f t="shared" si="1"/>
        <v>SUS.Unidade.Funcional</v>
      </c>
      <c r="P14" s="26" t="s">
        <v>1165</v>
      </c>
      <c r="Q14" s="26" t="s">
        <v>1166</v>
      </c>
      <c r="R14" s="39" t="s">
        <v>26</v>
      </c>
      <c r="S14" s="26" t="str">
        <f t="shared" si="3"/>
        <v>SUS.Ocupação</v>
      </c>
      <c r="T14" s="26" t="str">
        <f t="shared" si="4"/>
        <v>SUS.Funcional</v>
      </c>
      <c r="U14" s="26" t="str">
        <f t="shared" si="5"/>
        <v>SUS.Unidade.Funcional</v>
      </c>
      <c r="V14" s="27" t="s">
        <v>1071</v>
      </c>
      <c r="W14" s="37" t="str">
        <f t="shared" si="2"/>
        <v>Key.SUS.14</v>
      </c>
      <c r="X14" s="27" t="s">
        <v>26</v>
      </c>
      <c r="Y14" s="27" t="s">
        <v>26</v>
      </c>
      <c r="Z14" s="27" t="s">
        <v>1111</v>
      </c>
    </row>
    <row r="15" spans="1:26" ht="7" customHeight="1" x14ac:dyDescent="0.35">
      <c r="A15" s="23">
        <v>15</v>
      </c>
      <c r="B15" s="24" t="s">
        <v>1073</v>
      </c>
      <c r="C15" s="24" t="s">
        <v>1099</v>
      </c>
      <c r="D15" s="24" t="s">
        <v>1155</v>
      </c>
      <c r="E15" s="24" t="s">
        <v>1157</v>
      </c>
      <c r="F15" s="25" t="s">
        <v>1076</v>
      </c>
      <c r="G15" s="33" t="s">
        <v>26</v>
      </c>
      <c r="H15" s="33" t="s">
        <v>26</v>
      </c>
      <c r="I15" s="33" t="s">
        <v>26</v>
      </c>
      <c r="J15" s="33" t="s">
        <v>26</v>
      </c>
      <c r="K15" s="33" t="s">
        <v>26</v>
      </c>
      <c r="L15" s="26" t="str">
        <f t="shared" si="0"/>
        <v>SUS</v>
      </c>
      <c r="M15" s="26" t="str">
        <f t="shared" si="0"/>
        <v>SUS.Ocupação</v>
      </c>
      <c r="N15" s="26" t="str">
        <f t="shared" si="0"/>
        <v>SUS.Funcional</v>
      </c>
      <c r="O15" s="26" t="str">
        <f t="shared" si="1"/>
        <v>SUS.Setor</v>
      </c>
      <c r="P15" s="26" t="s">
        <v>1167</v>
      </c>
      <c r="Q15" s="26" t="s">
        <v>1168</v>
      </c>
      <c r="R15" s="39" t="s">
        <v>26</v>
      </c>
      <c r="S15" s="26" t="str">
        <f t="shared" si="3"/>
        <v>SUS.Ocupação</v>
      </c>
      <c r="T15" s="26" t="str">
        <f t="shared" si="4"/>
        <v>SUS.Funcional</v>
      </c>
      <c r="U15" s="26" t="str">
        <f t="shared" si="5"/>
        <v>SUS.Setor</v>
      </c>
      <c r="V15" s="27" t="s">
        <v>1071</v>
      </c>
      <c r="W15" s="37" t="str">
        <f t="shared" si="2"/>
        <v>Key.SUS.15</v>
      </c>
      <c r="X15" s="27" t="s">
        <v>26</v>
      </c>
      <c r="Y15" s="27" t="s">
        <v>26</v>
      </c>
      <c r="Z15" s="27" t="s">
        <v>1111</v>
      </c>
    </row>
    <row r="16" spans="1:26" ht="7" customHeight="1" x14ac:dyDescent="0.35">
      <c r="A16" s="23">
        <v>16</v>
      </c>
      <c r="B16" s="24" t="s">
        <v>1073</v>
      </c>
      <c r="C16" s="24" t="s">
        <v>1099</v>
      </c>
      <c r="D16" s="24" t="s">
        <v>1159</v>
      </c>
      <c r="E16" s="24" t="s">
        <v>1158</v>
      </c>
      <c r="F16" s="25" t="s">
        <v>1078</v>
      </c>
      <c r="G16" s="33" t="s">
        <v>26</v>
      </c>
      <c r="H16" s="33" t="s">
        <v>26</v>
      </c>
      <c r="I16" s="33" t="s">
        <v>26</v>
      </c>
      <c r="J16" s="33" t="s">
        <v>26</v>
      </c>
      <c r="K16" s="33" t="s">
        <v>26</v>
      </c>
      <c r="L16" s="26" t="str">
        <f t="shared" si="0"/>
        <v>SUS</v>
      </c>
      <c r="M16" s="26" t="str">
        <f t="shared" si="0"/>
        <v>SUS.Assistência.Médica</v>
      </c>
      <c r="N16" s="26" t="str">
        <f t="shared" si="0"/>
        <v>SUS.Equipamentos</v>
      </c>
      <c r="O16" s="26" t="str">
        <f t="shared" si="1"/>
        <v>SUS.Equipamento</v>
      </c>
      <c r="P16" s="26" t="s">
        <v>1142</v>
      </c>
      <c r="Q16" s="26" t="s">
        <v>1143</v>
      </c>
      <c r="R16" s="39" t="s">
        <v>26</v>
      </c>
      <c r="S16" s="26" t="str">
        <f t="shared" si="3"/>
        <v>SUS.Assistência.Médica</v>
      </c>
      <c r="T16" s="26" t="str">
        <f t="shared" si="4"/>
        <v>SUS.Equipamentos</v>
      </c>
      <c r="U16" s="26" t="str">
        <f t="shared" si="5"/>
        <v>SUS.Equipamento</v>
      </c>
      <c r="V16" s="27" t="s">
        <v>1071</v>
      </c>
      <c r="W16" s="37" t="str">
        <f t="shared" si="2"/>
        <v>Key.SUS.16</v>
      </c>
      <c r="X16" s="27" t="s">
        <v>1170</v>
      </c>
      <c r="Y16" s="27" t="s">
        <v>1114</v>
      </c>
      <c r="Z16" s="27" t="s">
        <v>1115</v>
      </c>
    </row>
    <row r="17" spans="1:26" ht="7" customHeight="1" x14ac:dyDescent="0.35">
      <c r="A17" s="23">
        <v>17</v>
      </c>
      <c r="B17" s="24" t="s">
        <v>1073</v>
      </c>
      <c r="C17" s="24" t="s">
        <v>1099</v>
      </c>
      <c r="D17" s="24" t="s">
        <v>1159</v>
      </c>
      <c r="E17" s="24" t="s">
        <v>1158</v>
      </c>
      <c r="F17" s="25" t="s">
        <v>1079</v>
      </c>
      <c r="G17" s="33" t="s">
        <v>26</v>
      </c>
      <c r="H17" s="33" t="s">
        <v>26</v>
      </c>
      <c r="I17" s="33" t="s">
        <v>26</v>
      </c>
      <c r="J17" s="33" t="s">
        <v>26</v>
      </c>
      <c r="K17" s="33" t="s">
        <v>26</v>
      </c>
      <c r="L17" s="26" t="str">
        <f t="shared" si="0"/>
        <v>SUS</v>
      </c>
      <c r="M17" s="26" t="str">
        <f t="shared" si="0"/>
        <v>SUS.Assistência.Médica</v>
      </c>
      <c r="N17" s="26" t="str">
        <f t="shared" si="0"/>
        <v>SUS.Equipamentos</v>
      </c>
      <c r="O17" s="26" t="str">
        <f t="shared" si="1"/>
        <v>SUS.Dispositivo</v>
      </c>
      <c r="P17" s="26" t="s">
        <v>1144</v>
      </c>
      <c r="Q17" s="26" t="s">
        <v>1145</v>
      </c>
      <c r="R17" s="39" t="s">
        <v>26</v>
      </c>
      <c r="S17" s="26" t="str">
        <f t="shared" si="3"/>
        <v>SUS.Assistência.Médica</v>
      </c>
      <c r="T17" s="26" t="str">
        <f t="shared" si="4"/>
        <v>SUS.Equipamentos</v>
      </c>
      <c r="U17" s="26" t="str">
        <f t="shared" si="5"/>
        <v>SUS.Dispositivo</v>
      </c>
      <c r="V17" s="27" t="s">
        <v>1071</v>
      </c>
      <c r="W17" s="37" t="str">
        <f t="shared" si="2"/>
        <v>Key.SUS.17</v>
      </c>
      <c r="X17" s="27" t="s">
        <v>1172</v>
      </c>
      <c r="Y17" s="27" t="s">
        <v>1114</v>
      </c>
      <c r="Z17" s="27" t="s">
        <v>1115</v>
      </c>
    </row>
    <row r="18" spans="1:26" customFormat="1" ht="6" customHeight="1" x14ac:dyDescent="0.3">
      <c r="A18" s="23">
        <v>18</v>
      </c>
      <c r="B18" s="24" t="s">
        <v>1073</v>
      </c>
      <c r="C18" s="24" t="s">
        <v>1099</v>
      </c>
      <c r="D18" s="24" t="s">
        <v>1159</v>
      </c>
      <c r="E18" s="24" t="s">
        <v>1158</v>
      </c>
      <c r="F18" s="25" t="s">
        <v>1080</v>
      </c>
      <c r="G18" s="33" t="s">
        <v>26</v>
      </c>
      <c r="H18" s="33" t="s">
        <v>26</v>
      </c>
      <c r="I18" s="33" t="s">
        <v>26</v>
      </c>
      <c r="J18" s="33" t="s">
        <v>26</v>
      </c>
      <c r="K18" s="33" t="s">
        <v>26</v>
      </c>
      <c r="L18" s="26" t="str">
        <f t="shared" si="0"/>
        <v>SUS</v>
      </c>
      <c r="M18" s="26" t="str">
        <f t="shared" si="0"/>
        <v>SUS.Assistência.Médica</v>
      </c>
      <c r="N18" s="26" t="str">
        <f t="shared" si="0"/>
        <v>SUS.Equipamentos</v>
      </c>
      <c r="O18" s="26" t="str">
        <f t="shared" si="1"/>
        <v>SUS.Mobília</v>
      </c>
      <c r="P18" s="26" t="s">
        <v>1146</v>
      </c>
      <c r="Q18" s="26" t="s">
        <v>1147</v>
      </c>
      <c r="R18" s="39" t="s">
        <v>26</v>
      </c>
      <c r="S18" s="26" t="str">
        <f t="shared" si="3"/>
        <v>SUS.Assistência.Médica</v>
      </c>
      <c r="T18" s="26" t="str">
        <f t="shared" si="4"/>
        <v>SUS.Equipamentos</v>
      </c>
      <c r="U18" s="26" t="str">
        <f t="shared" si="5"/>
        <v>SUS.Mobília</v>
      </c>
      <c r="V18" s="27" t="s">
        <v>1071</v>
      </c>
      <c r="W18" s="37" t="str">
        <f t="shared" si="2"/>
        <v>Key.SUS.18</v>
      </c>
      <c r="X18" s="27" t="s">
        <v>1169</v>
      </c>
      <c r="Y18" s="27" t="s">
        <v>1171</v>
      </c>
      <c r="Z18" s="27" t="s">
        <v>1115</v>
      </c>
    </row>
  </sheetData>
  <conditionalFormatting sqref="B3:R18 A2:A18">
    <cfRule type="cellIs" dxfId="9" priority="3" operator="equal">
      <formula>"null"</formula>
    </cfRule>
  </conditionalFormatting>
  <conditionalFormatting sqref="B2:XFD2 S3:XFD18">
    <cfRule type="cellIs" dxfId="8" priority="1" operator="equal">
      <formula>"null"</formula>
    </cfRule>
  </conditionalFormatting>
  <conditionalFormatting sqref="F2:F17">
    <cfRule type="duplicateValues" dxfId="7" priority="10"/>
  </conditionalFormatting>
  <conditionalFormatting sqref="F18">
    <cfRule type="duplicateValues" dxfId="6" priority="2"/>
    <cfRule type="duplicateValues" dxfId="5" priority="4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W18">
    <cfRule type="duplicateValues" dxfId="0" priority="5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5DE9-BD63-4EDF-814C-ADC7DFAABB6E}">
  <dimension ref="A1:U2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RowHeight="10.75" x14ac:dyDescent="0.3"/>
  <cols>
    <col min="1" max="1" width="3.296875" bestFit="1" customWidth="1"/>
    <col min="2" max="21" width="7.69921875" bestFit="1" customWidth="1"/>
  </cols>
  <sheetData>
    <row r="1" spans="1:21" ht="15.45" x14ac:dyDescent="0.3">
      <c r="A1" s="14" t="s">
        <v>551</v>
      </c>
      <c r="B1" s="15" t="s">
        <v>573</v>
      </c>
      <c r="C1" s="15" t="s">
        <v>574</v>
      </c>
      <c r="D1" s="15" t="s">
        <v>575</v>
      </c>
      <c r="E1" s="15" t="s">
        <v>576</v>
      </c>
      <c r="F1" s="15" t="s">
        <v>577</v>
      </c>
      <c r="G1" s="15" t="s">
        <v>578</v>
      </c>
      <c r="H1" s="15" t="s">
        <v>579</v>
      </c>
      <c r="I1" s="15" t="s">
        <v>580</v>
      </c>
      <c r="J1" s="15" t="s">
        <v>581</v>
      </c>
      <c r="K1" s="15" t="s">
        <v>582</v>
      </c>
      <c r="L1" s="15" t="s">
        <v>583</v>
      </c>
      <c r="M1" s="15" t="s">
        <v>584</v>
      </c>
      <c r="N1" s="15" t="s">
        <v>585</v>
      </c>
      <c r="O1" s="15" t="s">
        <v>586</v>
      </c>
      <c r="P1" s="15" t="s">
        <v>587</v>
      </c>
      <c r="Q1" s="15" t="s">
        <v>588</v>
      </c>
      <c r="R1" s="15" t="s">
        <v>589</v>
      </c>
      <c r="S1" s="15" t="s">
        <v>590</v>
      </c>
      <c r="T1" s="15" t="s">
        <v>591</v>
      </c>
      <c r="U1" s="15" t="s">
        <v>592</v>
      </c>
    </row>
    <row r="2" spans="1:21" x14ac:dyDescent="0.3">
      <c r="A2" s="14">
        <v>2</v>
      </c>
      <c r="B2" s="16" t="s">
        <v>26</v>
      </c>
      <c r="C2" s="16" t="s">
        <v>26</v>
      </c>
      <c r="D2" s="16" t="s">
        <v>26</v>
      </c>
      <c r="E2" s="16" t="s">
        <v>26</v>
      </c>
      <c r="F2" s="16" t="s">
        <v>26</v>
      </c>
      <c r="G2" s="16" t="s">
        <v>26</v>
      </c>
      <c r="H2" s="16" t="s">
        <v>26</v>
      </c>
      <c r="I2" s="16" t="s">
        <v>26</v>
      </c>
      <c r="J2" s="16" t="s">
        <v>26</v>
      </c>
      <c r="K2" s="16" t="s">
        <v>26</v>
      </c>
      <c r="L2" s="16" t="s">
        <v>26</v>
      </c>
      <c r="M2" s="16" t="s">
        <v>26</v>
      </c>
      <c r="N2" s="16" t="s">
        <v>26</v>
      </c>
      <c r="O2" s="16" t="s">
        <v>26</v>
      </c>
      <c r="P2" s="16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 t="s">
        <v>26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1699-AA28-4D60-8669-5674605C36B3}">
  <dimension ref="A1:C2"/>
  <sheetViews>
    <sheetView zoomScale="310" zoomScaleNormal="310" workbookViewId="0">
      <pane ySplit="1" topLeftCell="A2" activePane="bottomLeft" state="frozen"/>
      <selection pane="bottomLeft" activeCell="B1" sqref="B1:C1"/>
    </sheetView>
  </sheetViews>
  <sheetFormatPr defaultRowHeight="10.75" x14ac:dyDescent="0.3"/>
  <cols>
    <col min="1" max="1" width="2.69921875" customWidth="1"/>
    <col min="2" max="3" width="14.69921875" customWidth="1"/>
  </cols>
  <sheetData>
    <row r="1" spans="1:3" x14ac:dyDescent="0.3">
      <c r="A1" s="17">
        <v>1</v>
      </c>
      <c r="B1" s="18" t="s">
        <v>1100</v>
      </c>
      <c r="C1" s="18" t="s">
        <v>1101</v>
      </c>
    </row>
    <row r="2" spans="1:3" x14ac:dyDescent="0.3">
      <c r="A2" s="9">
        <v>2</v>
      </c>
      <c r="B2" s="19" t="s">
        <v>26</v>
      </c>
      <c r="C2" s="19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C5BB-8D15-494A-83A5-A8214C58707E}">
  <dimension ref="A1:S524"/>
  <sheetViews>
    <sheetView tabSelected="1" zoomScale="235" zoomScaleNormal="235" workbookViewId="0">
      <pane ySplit="1" topLeftCell="A110" activePane="bottomLeft" state="frozen"/>
      <selection pane="bottomLeft" sqref="A1:A1048576"/>
    </sheetView>
  </sheetViews>
  <sheetFormatPr defaultRowHeight="6" customHeight="1" x14ac:dyDescent="0.25"/>
  <cols>
    <col min="1" max="1" width="3.59765625" style="49" customWidth="1"/>
    <col min="2" max="2" width="6.796875" style="52" customWidth="1"/>
    <col min="3" max="3" width="12.19921875" style="47" customWidth="1"/>
    <col min="4" max="4" width="13.69921875" style="47" customWidth="1"/>
    <col min="5" max="5" width="7.19921875" style="47" customWidth="1"/>
    <col min="6" max="6" width="8.8984375" style="47" customWidth="1"/>
    <col min="7" max="7" width="21" style="47" customWidth="1"/>
    <col min="8" max="8" width="6.09765625" style="52" customWidth="1"/>
    <col min="9" max="9" width="7.69921875" style="52" customWidth="1"/>
    <col min="10" max="10" width="5.69921875" style="52" customWidth="1"/>
    <col min="11" max="11" width="12.8984375" style="52" customWidth="1"/>
    <col min="12" max="12" width="7.59765625" style="52" customWidth="1"/>
    <col min="13" max="13" width="31.19921875" style="47" bestFit="1" customWidth="1"/>
    <col min="14" max="14" width="9" style="52" customWidth="1"/>
    <col min="15" max="15" width="3.5" style="7" customWidth="1"/>
    <col min="16" max="16" width="8.69921875" style="52" customWidth="1"/>
    <col min="17" max="17" width="3.5" style="7" customWidth="1"/>
    <col min="18" max="18" width="8.19921875" style="52" customWidth="1"/>
    <col min="19" max="19" width="4.69921875" style="7" customWidth="1"/>
    <col min="20" max="16384" width="8.796875" style="47"/>
  </cols>
  <sheetData>
    <row r="1" spans="1:19" ht="19.3" customHeight="1" x14ac:dyDescent="0.3">
      <c r="A1" s="45">
        <v>0</v>
      </c>
      <c r="B1" s="51" t="s">
        <v>0</v>
      </c>
      <c r="C1" s="46" t="s">
        <v>1173</v>
      </c>
      <c r="D1" s="51" t="s">
        <v>1</v>
      </c>
      <c r="E1" s="46" t="s">
        <v>2</v>
      </c>
      <c r="F1" s="51" t="s">
        <v>1</v>
      </c>
      <c r="G1" s="46" t="s">
        <v>2</v>
      </c>
      <c r="H1" s="51" t="s">
        <v>1</v>
      </c>
      <c r="I1" s="51" t="s">
        <v>2</v>
      </c>
      <c r="J1" s="51" t="s">
        <v>1</v>
      </c>
      <c r="K1" s="51" t="s">
        <v>1174</v>
      </c>
      <c r="L1" s="51" t="s">
        <v>1</v>
      </c>
      <c r="M1" s="46" t="s">
        <v>2</v>
      </c>
      <c r="N1" s="51" t="s">
        <v>1</v>
      </c>
      <c r="O1" s="36" t="s">
        <v>1087</v>
      </c>
      <c r="P1" s="51" t="s">
        <v>1</v>
      </c>
      <c r="Q1" s="6" t="s">
        <v>1087</v>
      </c>
      <c r="R1" s="51" t="s">
        <v>1</v>
      </c>
      <c r="S1" s="36" t="s">
        <v>1195</v>
      </c>
    </row>
    <row r="2" spans="1:19" ht="6" customHeight="1" x14ac:dyDescent="0.3">
      <c r="A2" s="48">
        <v>1</v>
      </c>
      <c r="B2" s="56" t="s">
        <v>1187</v>
      </c>
      <c r="C2" s="34" t="s">
        <v>1158</v>
      </c>
      <c r="D2" s="54" t="s">
        <v>26</v>
      </c>
      <c r="E2" s="55" t="s">
        <v>26</v>
      </c>
      <c r="F2" s="32" t="s">
        <v>1196</v>
      </c>
      <c r="G2" s="53" t="s">
        <v>1197</v>
      </c>
      <c r="H2" s="32" t="s">
        <v>26</v>
      </c>
      <c r="I2" s="53" t="s">
        <v>26</v>
      </c>
      <c r="J2" s="32" t="s">
        <v>26</v>
      </c>
      <c r="K2" s="53" t="s">
        <v>26</v>
      </c>
      <c r="L2" s="32" t="s">
        <v>1026</v>
      </c>
      <c r="M2" s="53" t="s">
        <v>1184</v>
      </c>
      <c r="N2" s="32" t="s">
        <v>26</v>
      </c>
      <c r="O2" s="50" t="s">
        <v>26</v>
      </c>
      <c r="P2" s="32" t="s">
        <v>26</v>
      </c>
      <c r="Q2" s="50" t="s">
        <v>26</v>
      </c>
      <c r="R2" s="32" t="s">
        <v>26</v>
      </c>
      <c r="S2" s="50" t="s">
        <v>26</v>
      </c>
    </row>
    <row r="3" spans="1:19" ht="6" customHeight="1" x14ac:dyDescent="0.3">
      <c r="A3" s="48">
        <v>2</v>
      </c>
      <c r="B3" s="56" t="s">
        <v>1183</v>
      </c>
      <c r="C3" s="34" t="s">
        <v>1158</v>
      </c>
      <c r="D3" s="54" t="s">
        <v>26</v>
      </c>
      <c r="E3" s="55" t="s">
        <v>26</v>
      </c>
      <c r="F3" s="32" t="s">
        <v>1196</v>
      </c>
      <c r="G3" s="53" t="s">
        <v>1197</v>
      </c>
      <c r="H3" s="32" t="s">
        <v>26</v>
      </c>
      <c r="I3" s="53" t="s">
        <v>26</v>
      </c>
      <c r="J3" s="32" t="s">
        <v>26</v>
      </c>
      <c r="K3" s="53" t="s">
        <v>26</v>
      </c>
      <c r="L3" s="32" t="s">
        <v>1026</v>
      </c>
      <c r="M3" s="53" t="s">
        <v>1185</v>
      </c>
      <c r="N3" s="32" t="s">
        <v>26</v>
      </c>
      <c r="O3" s="50" t="s">
        <v>26</v>
      </c>
      <c r="P3" s="32" t="s">
        <v>26</v>
      </c>
      <c r="Q3" s="50" t="s">
        <v>26</v>
      </c>
      <c r="R3" s="32" t="s">
        <v>26</v>
      </c>
      <c r="S3" s="50" t="s">
        <v>26</v>
      </c>
    </row>
    <row r="4" spans="1:19" ht="6" customHeight="1" x14ac:dyDescent="0.3">
      <c r="A4" s="48">
        <v>3</v>
      </c>
      <c r="B4" s="56" t="s">
        <v>1186</v>
      </c>
      <c r="C4" s="34" t="s">
        <v>1158</v>
      </c>
      <c r="D4" s="54" t="s">
        <v>26</v>
      </c>
      <c r="E4" s="55" t="s">
        <v>26</v>
      </c>
      <c r="F4" s="32" t="s">
        <v>1196</v>
      </c>
      <c r="G4" s="53" t="s">
        <v>1197</v>
      </c>
      <c r="H4" s="32" t="s">
        <v>26</v>
      </c>
      <c r="I4" s="53" t="s">
        <v>26</v>
      </c>
      <c r="J4" s="32" t="s">
        <v>26</v>
      </c>
      <c r="K4" s="53" t="s">
        <v>26</v>
      </c>
      <c r="L4" s="32" t="s">
        <v>1026</v>
      </c>
      <c r="M4" s="53" t="s">
        <v>1188</v>
      </c>
      <c r="N4" s="32" t="s">
        <v>26</v>
      </c>
      <c r="O4" s="50" t="s">
        <v>26</v>
      </c>
      <c r="P4" s="32" t="s">
        <v>26</v>
      </c>
      <c r="Q4" s="50" t="s">
        <v>26</v>
      </c>
      <c r="R4" s="32" t="s">
        <v>26</v>
      </c>
      <c r="S4" s="50" t="s">
        <v>26</v>
      </c>
    </row>
    <row r="5" spans="1:19" ht="6" customHeight="1" x14ac:dyDescent="0.3">
      <c r="A5" s="48">
        <v>4</v>
      </c>
      <c r="B5" s="56" t="s">
        <v>1191</v>
      </c>
      <c r="C5" s="34" t="s">
        <v>1158</v>
      </c>
      <c r="D5" s="54" t="s">
        <v>26</v>
      </c>
      <c r="E5" s="55" t="s">
        <v>26</v>
      </c>
      <c r="F5" s="32" t="s">
        <v>1196</v>
      </c>
      <c r="G5" s="53" t="s">
        <v>1197</v>
      </c>
      <c r="H5" s="32" t="s">
        <v>26</v>
      </c>
      <c r="I5" s="53" t="s">
        <v>26</v>
      </c>
      <c r="J5" s="32" t="s">
        <v>26</v>
      </c>
      <c r="K5" s="53" t="s">
        <v>26</v>
      </c>
      <c r="L5" s="32" t="s">
        <v>1026</v>
      </c>
      <c r="M5" s="53" t="s">
        <v>1189</v>
      </c>
      <c r="N5" s="32" t="s">
        <v>26</v>
      </c>
      <c r="O5" s="50" t="s">
        <v>26</v>
      </c>
      <c r="P5" s="32" t="s">
        <v>26</v>
      </c>
      <c r="Q5" s="50" t="s">
        <v>26</v>
      </c>
      <c r="R5" s="32" t="s">
        <v>26</v>
      </c>
      <c r="S5" s="50" t="s">
        <v>26</v>
      </c>
    </row>
    <row r="6" spans="1:19" ht="6" customHeight="1" x14ac:dyDescent="0.3">
      <c r="A6" s="48">
        <v>5</v>
      </c>
      <c r="B6" s="56" t="s">
        <v>30</v>
      </c>
      <c r="C6" s="34" t="str">
        <f>IF(VALUE(O6)=1,"SUS.Equipamento",IF(VALUE(Q6)=1,"SUS.Dispositivo","SUS.Mobília"))</f>
        <v>SUS.Dispositivo</v>
      </c>
      <c r="D6" s="54" t="s">
        <v>26</v>
      </c>
      <c r="E6" s="55" t="s">
        <v>26</v>
      </c>
      <c r="F6" s="32" t="s">
        <v>26</v>
      </c>
      <c r="G6" s="53" t="s">
        <v>26</v>
      </c>
      <c r="H6" s="32" t="s">
        <v>1081</v>
      </c>
      <c r="I6" s="53" t="str">
        <f>_xlfn.CONCAT("""",B6,"""")</f>
        <v>"EQU.001"</v>
      </c>
      <c r="J6" s="32" t="s">
        <v>1070</v>
      </c>
      <c r="K6" s="53" t="str">
        <f>IFERROR(_xlfn.CONCAT(LEFT(M6,FIND(" ",M6)-1),""""),M6)</f>
        <v>"Amalgamador"</v>
      </c>
      <c r="L6" s="32" t="s">
        <v>1026</v>
      </c>
      <c r="M6" s="53" t="s">
        <v>1095</v>
      </c>
      <c r="N6" s="32" t="s">
        <v>1082</v>
      </c>
      <c r="O6" s="8">
        <v>0</v>
      </c>
      <c r="P6" s="32" t="s">
        <v>1083</v>
      </c>
      <c r="Q6" s="8">
        <f>IF(AND(O6=0, S6=0), 1, 0 )</f>
        <v>1</v>
      </c>
      <c r="R6" s="32" t="s">
        <v>1084</v>
      </c>
      <c r="S6" s="8">
        <v>0</v>
      </c>
    </row>
    <row r="7" spans="1:19" ht="6" customHeight="1" x14ac:dyDescent="0.3">
      <c r="A7" s="48">
        <v>6</v>
      </c>
      <c r="B7" s="56" t="s">
        <v>31</v>
      </c>
      <c r="C7" s="34" t="str">
        <f>IF(VALUE(O7)=1,"SUS.Equipamento",IF(VALUE(Q7)=1,"SUS.Dispositivo","SUS.Mobília"))</f>
        <v>SUS.Dispositivo</v>
      </c>
      <c r="D7" s="54" t="s">
        <v>26</v>
      </c>
      <c r="E7" s="55" t="s">
        <v>26</v>
      </c>
      <c r="F7" s="32" t="s">
        <v>26</v>
      </c>
      <c r="G7" s="53" t="s">
        <v>26</v>
      </c>
      <c r="H7" s="32" t="s">
        <v>1081</v>
      </c>
      <c r="I7" s="53" t="str">
        <f>_xlfn.CONCAT("""",B7,"""")</f>
        <v>"EQU.002"</v>
      </c>
      <c r="J7" s="32" t="s">
        <v>1070</v>
      </c>
      <c r="K7" s="53" t="str">
        <f>IFERROR(_xlfn.CONCAT(LEFT(M7,FIND(" ",M7)-1),""""),M7)</f>
        <v>"Analisador"</v>
      </c>
      <c r="L7" s="32" t="s">
        <v>1026</v>
      </c>
      <c r="M7" s="53" t="s">
        <v>600</v>
      </c>
      <c r="N7" s="32" t="s">
        <v>1082</v>
      </c>
      <c r="O7" s="8">
        <v>0</v>
      </c>
      <c r="P7" s="32" t="s">
        <v>1083</v>
      </c>
      <c r="Q7" s="8">
        <f>IF(AND(O7=0, S7=0), 1, 0 )</f>
        <v>1</v>
      </c>
      <c r="R7" s="32" t="s">
        <v>1084</v>
      </c>
      <c r="S7" s="8">
        <v>0</v>
      </c>
    </row>
    <row r="8" spans="1:19" ht="6" customHeight="1" x14ac:dyDescent="0.3">
      <c r="A8" s="48">
        <v>7</v>
      </c>
      <c r="B8" s="56" t="s">
        <v>32</v>
      </c>
      <c r="C8" s="34" t="str">
        <f>IF(VALUE(O8)=1,"SUS.Equipamento",IF(VALUE(Q8)=1,"SUS.Dispositivo","SUS.Mobília"))</f>
        <v>SUS.Equipamento</v>
      </c>
      <c r="D8" s="54" t="s">
        <v>26</v>
      </c>
      <c r="E8" s="55" t="s">
        <v>26</v>
      </c>
      <c r="F8" s="32" t="s">
        <v>26</v>
      </c>
      <c r="G8" s="53" t="s">
        <v>26</v>
      </c>
      <c r="H8" s="32" t="s">
        <v>1081</v>
      </c>
      <c r="I8" s="53" t="str">
        <f>_xlfn.CONCAT("""",B8,"""")</f>
        <v>"EQU.003"</v>
      </c>
      <c r="J8" s="32" t="s">
        <v>1070</v>
      </c>
      <c r="K8" s="53" t="str">
        <f>IFERROR(_xlfn.CONCAT(LEFT(M8,FIND(" ",M8)-1),""""),M8)</f>
        <v>"Aparelho"</v>
      </c>
      <c r="L8" s="32" t="s">
        <v>1026</v>
      </c>
      <c r="M8" s="53" t="s">
        <v>601</v>
      </c>
      <c r="N8" s="32" t="s">
        <v>1082</v>
      </c>
      <c r="O8" s="8">
        <v>1</v>
      </c>
      <c r="P8" s="32" t="s">
        <v>1083</v>
      </c>
      <c r="Q8" s="8">
        <f>IF(AND(O8=0, S8=0), 1, 0 )</f>
        <v>0</v>
      </c>
      <c r="R8" s="32" t="s">
        <v>1084</v>
      </c>
      <c r="S8" s="8">
        <v>0</v>
      </c>
    </row>
    <row r="9" spans="1:19" ht="6" customHeight="1" x14ac:dyDescent="0.3">
      <c r="A9" s="48">
        <v>8</v>
      </c>
      <c r="B9" s="56" t="s">
        <v>33</v>
      </c>
      <c r="C9" s="34" t="str">
        <f>IF(VALUE(O9)=1,"SUS.Equipamento",IF(VALUE(Q9)=1,"SUS.Dispositivo","SUS.Mobília"))</f>
        <v>SUS.Dispositivo</v>
      </c>
      <c r="D9" s="54" t="s">
        <v>26</v>
      </c>
      <c r="E9" s="55" t="s">
        <v>26</v>
      </c>
      <c r="F9" s="32" t="s">
        <v>26</v>
      </c>
      <c r="G9" s="53" t="s">
        <v>26</v>
      </c>
      <c r="H9" s="32" t="s">
        <v>1081</v>
      </c>
      <c r="I9" s="53" t="str">
        <f>_xlfn.CONCAT("""",B9,"""")</f>
        <v>"EQU.004"</v>
      </c>
      <c r="J9" s="32" t="s">
        <v>1070</v>
      </c>
      <c r="K9" s="53" t="str">
        <f>IFERROR(_xlfn.CONCAT(LEFT(M9,FIND(" ",M9)-1),""""),M9)</f>
        <v>"Analisador"</v>
      </c>
      <c r="L9" s="32" t="s">
        <v>1026</v>
      </c>
      <c r="M9" s="53" t="s">
        <v>602</v>
      </c>
      <c r="N9" s="32" t="s">
        <v>1082</v>
      </c>
      <c r="O9" s="8">
        <v>0</v>
      </c>
      <c r="P9" s="32" t="s">
        <v>1083</v>
      </c>
      <c r="Q9" s="8">
        <f>IF(AND(O9=0, S9=0), 1, 0 )</f>
        <v>1</v>
      </c>
      <c r="R9" s="32" t="s">
        <v>1084</v>
      </c>
      <c r="S9" s="8">
        <v>0</v>
      </c>
    </row>
    <row r="10" spans="1:19" ht="6" customHeight="1" x14ac:dyDescent="0.3">
      <c r="A10" s="48">
        <v>9</v>
      </c>
      <c r="B10" s="56" t="s">
        <v>34</v>
      </c>
      <c r="C10" s="34" t="str">
        <f>IF(VALUE(O10)=1,"SUS.Equipamento",IF(VALUE(Q10)=1,"SUS.Dispositivo","SUS.Mobília"))</f>
        <v>SUS.Dispositivo</v>
      </c>
      <c r="D10" s="54" t="s">
        <v>26</v>
      </c>
      <c r="E10" s="55" t="s">
        <v>26</v>
      </c>
      <c r="F10" s="32" t="s">
        <v>26</v>
      </c>
      <c r="G10" s="53" t="s">
        <v>26</v>
      </c>
      <c r="H10" s="32" t="s">
        <v>1081</v>
      </c>
      <c r="I10" s="53" t="str">
        <f>_xlfn.CONCAT("""",B10,"""")</f>
        <v>"EQU.005"</v>
      </c>
      <c r="J10" s="32" t="s">
        <v>1070</v>
      </c>
      <c r="K10" s="53" t="str">
        <f>IFERROR(_xlfn.CONCAT(LEFT(M10,FIND(" ",M10)-1),""""),M10)</f>
        <v>"Aspirador"</v>
      </c>
      <c r="L10" s="32" t="s">
        <v>1026</v>
      </c>
      <c r="M10" s="53" t="s">
        <v>603</v>
      </c>
      <c r="N10" s="32" t="s">
        <v>1082</v>
      </c>
      <c r="O10" s="8">
        <v>0</v>
      </c>
      <c r="P10" s="32" t="s">
        <v>1083</v>
      </c>
      <c r="Q10" s="8">
        <f>IF(AND(O10=0, S10=0), 1, 0 )</f>
        <v>1</v>
      </c>
      <c r="R10" s="32" t="s">
        <v>1084</v>
      </c>
      <c r="S10" s="8">
        <v>0</v>
      </c>
    </row>
    <row r="11" spans="1:19" ht="6" customHeight="1" x14ac:dyDescent="0.3">
      <c r="A11" s="48">
        <v>10</v>
      </c>
      <c r="B11" s="56" t="s">
        <v>35</v>
      </c>
      <c r="C11" s="34" t="str">
        <f>IF(VALUE(O11)=1,"SUS.Equipamento",IF(VALUE(Q11)=1,"SUS.Dispositivo","SUS.Mobília"))</f>
        <v>SUS.Dispositivo</v>
      </c>
      <c r="D11" s="54" t="s">
        <v>26</v>
      </c>
      <c r="E11" s="55" t="s">
        <v>26</v>
      </c>
      <c r="F11" s="32" t="s">
        <v>26</v>
      </c>
      <c r="G11" s="53" t="s">
        <v>26</v>
      </c>
      <c r="H11" s="32" t="s">
        <v>1081</v>
      </c>
      <c r="I11" s="53" t="str">
        <f>_xlfn.CONCAT("""",B11,"""")</f>
        <v>"EQU.006"</v>
      </c>
      <c r="J11" s="32" t="s">
        <v>1070</v>
      </c>
      <c r="K11" s="53" t="str">
        <f>IFERROR(_xlfn.CONCAT(LEFT(M11,FIND(" ",M11)-1),""""),M11)</f>
        <v>"Autoclave"</v>
      </c>
      <c r="L11" s="32" t="s">
        <v>1026</v>
      </c>
      <c r="M11" s="53" t="s">
        <v>604</v>
      </c>
      <c r="N11" s="32" t="s">
        <v>1082</v>
      </c>
      <c r="O11" s="8">
        <v>0</v>
      </c>
      <c r="P11" s="32" t="s">
        <v>1083</v>
      </c>
      <c r="Q11" s="8">
        <f>IF(AND(O11=0, S11=0), 1, 0 )</f>
        <v>1</v>
      </c>
      <c r="R11" s="32" t="s">
        <v>1084</v>
      </c>
      <c r="S11" s="8">
        <v>0</v>
      </c>
    </row>
    <row r="12" spans="1:19" ht="6" customHeight="1" x14ac:dyDescent="0.3">
      <c r="A12" s="48">
        <v>11</v>
      </c>
      <c r="B12" s="56" t="s">
        <v>36</v>
      </c>
      <c r="C12" s="34" t="str">
        <f>IF(VALUE(O12)=1,"SUS.Equipamento",IF(VALUE(Q12)=1,"SUS.Dispositivo","SUS.Mobília"))</f>
        <v>SUS.Dispositivo</v>
      </c>
      <c r="D12" s="54" t="s">
        <v>26</v>
      </c>
      <c r="E12" s="55" t="s">
        <v>26</v>
      </c>
      <c r="F12" s="32" t="s">
        <v>26</v>
      </c>
      <c r="G12" s="53" t="s">
        <v>26</v>
      </c>
      <c r="H12" s="32" t="s">
        <v>1081</v>
      </c>
      <c r="I12" s="53" t="str">
        <f>_xlfn.CONCAT("""",B12,"""")</f>
        <v>"EQU.007"</v>
      </c>
      <c r="J12" s="32" t="s">
        <v>1070</v>
      </c>
      <c r="K12" s="53" t="str">
        <f>IFERROR(_xlfn.CONCAT(LEFT(M12,FIND(" ",M12)-1),""""),M12)</f>
        <v>"Avental"</v>
      </c>
      <c r="L12" s="32" t="s">
        <v>1026</v>
      </c>
      <c r="M12" s="53" t="s">
        <v>605</v>
      </c>
      <c r="N12" s="32" t="s">
        <v>1082</v>
      </c>
      <c r="O12" s="8">
        <v>0</v>
      </c>
      <c r="P12" s="32" t="s">
        <v>1083</v>
      </c>
      <c r="Q12" s="8">
        <f>IF(AND(O12=0, S12=0), 1, 0 )</f>
        <v>1</v>
      </c>
      <c r="R12" s="32" t="s">
        <v>1084</v>
      </c>
      <c r="S12" s="8">
        <v>0</v>
      </c>
    </row>
    <row r="13" spans="1:19" ht="6" customHeight="1" x14ac:dyDescent="0.3">
      <c r="A13" s="48">
        <v>12</v>
      </c>
      <c r="B13" s="56" t="s">
        <v>37</v>
      </c>
      <c r="C13" s="34" t="str">
        <f>IF(VALUE(O13)=1,"SUS.Equipamento",IF(VALUE(Q13)=1,"SUS.Dispositivo","SUS.Mobília"))</f>
        <v>SUS.Equipamento</v>
      </c>
      <c r="D13" s="54" t="s">
        <v>26</v>
      </c>
      <c r="E13" s="55" t="s">
        <v>26</v>
      </c>
      <c r="F13" s="32" t="s">
        <v>26</v>
      </c>
      <c r="G13" s="53" t="s">
        <v>26</v>
      </c>
      <c r="H13" s="32" t="s">
        <v>1081</v>
      </c>
      <c r="I13" s="53" t="str">
        <f>_xlfn.CONCAT("""",B13,"""")</f>
        <v>"EQU.008"</v>
      </c>
      <c r="J13" s="32" t="s">
        <v>1070</v>
      </c>
      <c r="K13" s="53" t="str">
        <f>IFERROR(_xlfn.CONCAT(LEFT(M13,FIND(" ",M13)-1),""""),M13)</f>
        <v>"Balança"</v>
      </c>
      <c r="L13" s="32" t="s">
        <v>1026</v>
      </c>
      <c r="M13" s="53" t="s">
        <v>606</v>
      </c>
      <c r="N13" s="32" t="s">
        <v>1082</v>
      </c>
      <c r="O13" s="8">
        <v>1</v>
      </c>
      <c r="P13" s="32" t="s">
        <v>1083</v>
      </c>
      <c r="Q13" s="8">
        <f>IF(AND(O13=0, S13=0), 1, 0 )</f>
        <v>0</v>
      </c>
      <c r="R13" s="32" t="s">
        <v>1084</v>
      </c>
      <c r="S13" s="8">
        <v>0</v>
      </c>
    </row>
    <row r="14" spans="1:19" ht="6" customHeight="1" x14ac:dyDescent="0.3">
      <c r="A14" s="48">
        <v>13</v>
      </c>
      <c r="B14" s="56" t="s">
        <v>38</v>
      </c>
      <c r="C14" s="34" t="str">
        <f>IF(VALUE(O14)=1,"SUS.Equipamento",IF(VALUE(Q14)=1,"SUS.Dispositivo","SUS.Mobília"))</f>
        <v>SUS.Equipamento</v>
      </c>
      <c r="D14" s="54" t="s">
        <v>26</v>
      </c>
      <c r="E14" s="55" t="s">
        <v>26</v>
      </c>
      <c r="F14" s="32" t="s">
        <v>26</v>
      </c>
      <c r="G14" s="53" t="s">
        <v>26</v>
      </c>
      <c r="H14" s="32" t="s">
        <v>1081</v>
      </c>
      <c r="I14" s="53" t="str">
        <f>_xlfn.CONCAT("""",B14,"""")</f>
        <v>"EQU.009"</v>
      </c>
      <c r="J14" s="32" t="s">
        <v>1070</v>
      </c>
      <c r="K14" s="53" t="str">
        <f>IFERROR(_xlfn.CONCAT(LEFT(M14,FIND(" ",M14)-1),""""),M14)</f>
        <v>"Balança"</v>
      </c>
      <c r="L14" s="32" t="s">
        <v>1026</v>
      </c>
      <c r="M14" s="53" t="s">
        <v>607</v>
      </c>
      <c r="N14" s="32" t="s">
        <v>1082</v>
      </c>
      <c r="O14" s="8">
        <v>1</v>
      </c>
      <c r="P14" s="32" t="s">
        <v>1083</v>
      </c>
      <c r="Q14" s="8">
        <f>IF(AND(O14=0, S14=0), 1, 0 )</f>
        <v>0</v>
      </c>
      <c r="R14" s="32" t="s">
        <v>1084</v>
      </c>
      <c r="S14" s="8">
        <v>0</v>
      </c>
    </row>
    <row r="15" spans="1:19" ht="6" customHeight="1" x14ac:dyDescent="0.3">
      <c r="A15" s="48">
        <v>14</v>
      </c>
      <c r="B15" s="56" t="s">
        <v>39</v>
      </c>
      <c r="C15" s="34" t="str">
        <f>IF(VALUE(O15)=1,"SUS.Equipamento",IF(VALUE(Q15)=1,"SUS.Dispositivo","SUS.Mobília"))</f>
        <v>SUS.Mobília</v>
      </c>
      <c r="D15" s="54" t="s">
        <v>26</v>
      </c>
      <c r="E15" s="55" t="s">
        <v>26</v>
      </c>
      <c r="F15" s="32" t="s">
        <v>1196</v>
      </c>
      <c r="G15" s="53" t="s">
        <v>1197</v>
      </c>
      <c r="H15" s="32" t="s">
        <v>1081</v>
      </c>
      <c r="I15" s="53" t="str">
        <f>_xlfn.CONCAT("""",B15,"""")</f>
        <v>"EQU.010"</v>
      </c>
      <c r="J15" s="32" t="s">
        <v>1070</v>
      </c>
      <c r="K15" s="53" t="str">
        <f>IFERROR(_xlfn.CONCAT(LEFT(M15,FIND(" ",M15)-1),""""),M15)</f>
        <v>"Biombo"</v>
      </c>
      <c r="L15" s="32" t="s">
        <v>1026</v>
      </c>
      <c r="M15" s="53" t="s">
        <v>1096</v>
      </c>
      <c r="N15" s="32" t="s">
        <v>1082</v>
      </c>
      <c r="O15" s="8">
        <v>0</v>
      </c>
      <c r="P15" s="32" t="s">
        <v>1083</v>
      </c>
      <c r="Q15" s="8">
        <f>IF(AND(O15=0, S15=0), 1, 0 )</f>
        <v>0</v>
      </c>
      <c r="R15" s="32" t="s">
        <v>1084</v>
      </c>
      <c r="S15" s="8">
        <v>1</v>
      </c>
    </row>
    <row r="16" spans="1:19" ht="6" customHeight="1" x14ac:dyDescent="0.3">
      <c r="A16" s="48">
        <v>15</v>
      </c>
      <c r="B16" s="56" t="s">
        <v>40</v>
      </c>
      <c r="C16" s="34" t="str">
        <f>IF(VALUE(O16)=1,"SUS.Equipamento",IF(VALUE(Q16)=1,"SUS.Dispositivo","SUS.Mobília"))</f>
        <v>SUS.Mobília</v>
      </c>
      <c r="D16" s="54" t="s">
        <v>26</v>
      </c>
      <c r="E16" s="55" t="s">
        <v>26</v>
      </c>
      <c r="F16" s="32" t="s">
        <v>1196</v>
      </c>
      <c r="G16" s="53" t="s">
        <v>1197</v>
      </c>
      <c r="H16" s="32" t="s">
        <v>1081</v>
      </c>
      <c r="I16" s="53" t="str">
        <f>_xlfn.CONCAT("""",B16,"""")</f>
        <v>"EQU.011"</v>
      </c>
      <c r="J16" s="32" t="s">
        <v>1070</v>
      </c>
      <c r="K16" s="53" t="str">
        <f>IFERROR(_xlfn.CONCAT(LEFT(M16,FIND(" ",M16)-1),""""),M16)</f>
        <v>"Biombo"</v>
      </c>
      <c r="L16" s="32" t="s">
        <v>1026</v>
      </c>
      <c r="M16" s="53" t="s">
        <v>608</v>
      </c>
      <c r="N16" s="32" t="s">
        <v>1082</v>
      </c>
      <c r="O16" s="8">
        <v>0</v>
      </c>
      <c r="P16" s="32" t="s">
        <v>1083</v>
      </c>
      <c r="Q16" s="8">
        <f>IF(AND(O16=0, S16=0), 1, 0 )</f>
        <v>0</v>
      </c>
      <c r="R16" s="32" t="s">
        <v>1084</v>
      </c>
      <c r="S16" s="8">
        <v>1</v>
      </c>
    </row>
    <row r="17" spans="1:19" ht="6" customHeight="1" x14ac:dyDescent="0.3">
      <c r="A17" s="48">
        <v>16</v>
      </c>
      <c r="B17" s="56" t="s">
        <v>41</v>
      </c>
      <c r="C17" s="34" t="str">
        <f>IF(VALUE(O17)=1,"SUS.Equipamento",IF(VALUE(Q17)=1,"SUS.Dispositivo","SUS.Mobília"))</f>
        <v>SUS.Dispositivo</v>
      </c>
      <c r="D17" s="54" t="s">
        <v>26</v>
      </c>
      <c r="E17" s="55" t="s">
        <v>26</v>
      </c>
      <c r="F17" s="32" t="s">
        <v>26</v>
      </c>
      <c r="G17" s="53" t="s">
        <v>26</v>
      </c>
      <c r="H17" s="32" t="s">
        <v>1081</v>
      </c>
      <c r="I17" s="53" t="str">
        <f>_xlfn.CONCAT("""",B17,"""")</f>
        <v>"EQU.012"</v>
      </c>
      <c r="J17" s="32" t="s">
        <v>1070</v>
      </c>
      <c r="K17" s="53" t="str">
        <f>IFERROR(_xlfn.CONCAT(LEFT(M17,FIND(" ",M17)-1),""""),M17)</f>
        <v>"Braçadeira"</v>
      </c>
      <c r="L17" s="32" t="s">
        <v>1026</v>
      </c>
      <c r="M17" s="53" t="s">
        <v>609</v>
      </c>
      <c r="N17" s="32" t="s">
        <v>1082</v>
      </c>
      <c r="O17" s="8">
        <v>0</v>
      </c>
      <c r="P17" s="32" t="s">
        <v>1083</v>
      </c>
      <c r="Q17" s="8">
        <f>IF(AND(O17=0, S17=0), 1, 0 )</f>
        <v>1</v>
      </c>
      <c r="R17" s="32" t="s">
        <v>1084</v>
      </c>
      <c r="S17" s="8">
        <v>0</v>
      </c>
    </row>
    <row r="18" spans="1:19" ht="6" customHeight="1" x14ac:dyDescent="0.3">
      <c r="A18" s="48">
        <v>17</v>
      </c>
      <c r="B18" s="56" t="s">
        <v>42</v>
      </c>
      <c r="C18" s="34" t="str">
        <f>IF(VALUE(O18)=1,"SUS.Equipamento",IF(VALUE(Q18)=1,"SUS.Dispositivo","SUS.Mobília"))</f>
        <v>SUS.Mobília</v>
      </c>
      <c r="D18" s="54" t="s">
        <v>26</v>
      </c>
      <c r="E18" s="55" t="s">
        <v>26</v>
      </c>
      <c r="F18" s="32" t="s">
        <v>1196</v>
      </c>
      <c r="G18" s="53" t="s">
        <v>1197</v>
      </c>
      <c r="H18" s="32" t="s">
        <v>1081</v>
      </c>
      <c r="I18" s="53" t="str">
        <f>_xlfn.CONCAT("""",B18,"""")</f>
        <v>"EQU.013"</v>
      </c>
      <c r="J18" s="32" t="s">
        <v>1070</v>
      </c>
      <c r="K18" s="53" t="str">
        <f>IFERROR(_xlfn.CONCAT(LEFT(M18,FIND(" ",M18)-1),""""),M18)</f>
        <v>"Cadeira"</v>
      </c>
      <c r="L18" s="32" t="s">
        <v>1026</v>
      </c>
      <c r="M18" s="53" t="s">
        <v>610</v>
      </c>
      <c r="N18" s="32" t="s">
        <v>1082</v>
      </c>
      <c r="O18" s="8">
        <v>0</v>
      </c>
      <c r="P18" s="32" t="s">
        <v>1083</v>
      </c>
      <c r="Q18" s="8">
        <f>IF(AND(O18=0, S18=0), 1, 0 )</f>
        <v>0</v>
      </c>
      <c r="R18" s="32" t="s">
        <v>1084</v>
      </c>
      <c r="S18" s="8">
        <v>1</v>
      </c>
    </row>
    <row r="19" spans="1:19" ht="6" customHeight="1" x14ac:dyDescent="0.3">
      <c r="A19" s="48">
        <v>18</v>
      </c>
      <c r="B19" s="56" t="s">
        <v>43</v>
      </c>
      <c r="C19" s="34" t="str">
        <f>IF(VALUE(O19)=1,"SUS.Equipamento",IF(VALUE(Q19)=1,"SUS.Dispositivo","SUS.Mobília"))</f>
        <v>SUS.Mobília</v>
      </c>
      <c r="D19" s="54" t="s">
        <v>26</v>
      </c>
      <c r="E19" s="55" t="s">
        <v>26</v>
      </c>
      <c r="F19" s="32" t="s">
        <v>1196</v>
      </c>
      <c r="G19" s="53" t="s">
        <v>1198</v>
      </c>
      <c r="H19" s="32" t="s">
        <v>1081</v>
      </c>
      <c r="I19" s="53" t="str">
        <f>_xlfn.CONCAT("""",B19,"""")</f>
        <v>"EQU.014"</v>
      </c>
      <c r="J19" s="32" t="s">
        <v>1070</v>
      </c>
      <c r="K19" s="53" t="str">
        <f>IFERROR(_xlfn.CONCAT(LEFT(M19,FIND(" ",M19)-1),""""),M19)</f>
        <v>"Cadeira"</v>
      </c>
      <c r="L19" s="32" t="s">
        <v>1026</v>
      </c>
      <c r="M19" s="53" t="s">
        <v>611</v>
      </c>
      <c r="N19" s="32" t="s">
        <v>1082</v>
      </c>
      <c r="O19" s="8">
        <v>0</v>
      </c>
      <c r="P19" s="32" t="s">
        <v>1083</v>
      </c>
      <c r="Q19" s="8">
        <f>IF(AND(O19=0, S19=0), 1, 0 )</f>
        <v>0</v>
      </c>
      <c r="R19" s="32" t="s">
        <v>1084</v>
      </c>
      <c r="S19" s="8">
        <v>1</v>
      </c>
    </row>
    <row r="20" spans="1:19" ht="6" customHeight="1" x14ac:dyDescent="0.3">
      <c r="A20" s="48">
        <v>19</v>
      </c>
      <c r="B20" s="56" t="s">
        <v>44</v>
      </c>
      <c r="C20" s="34" t="str">
        <f>IF(VALUE(O20)=1,"SUS.Equipamento",IF(VALUE(Q20)=1,"SUS.Dispositivo","SUS.Mobília"))</f>
        <v>SUS.Mobília</v>
      </c>
      <c r="D20" s="54" t="s">
        <v>26</v>
      </c>
      <c r="E20" s="55" t="s">
        <v>26</v>
      </c>
      <c r="F20" s="32" t="s">
        <v>1196</v>
      </c>
      <c r="G20" s="53" t="s">
        <v>1198</v>
      </c>
      <c r="H20" s="32" t="s">
        <v>1081</v>
      </c>
      <c r="I20" s="53" t="str">
        <f>_xlfn.CONCAT("""",B20,"""")</f>
        <v>"EQU.015"</v>
      </c>
      <c r="J20" s="32" t="s">
        <v>1070</v>
      </c>
      <c r="K20" s="53" t="str">
        <f>IFERROR(_xlfn.CONCAT(LEFT(M20,FIND(" ",M20)-1),""""),M20)</f>
        <v>"Cadeira"</v>
      </c>
      <c r="L20" s="32" t="s">
        <v>1026</v>
      </c>
      <c r="M20" s="53" t="s">
        <v>612</v>
      </c>
      <c r="N20" s="32" t="s">
        <v>1082</v>
      </c>
      <c r="O20" s="8">
        <v>0</v>
      </c>
      <c r="P20" s="32" t="s">
        <v>1083</v>
      </c>
      <c r="Q20" s="8">
        <f>IF(AND(O20=0, S20=0), 1, 0 )</f>
        <v>0</v>
      </c>
      <c r="R20" s="32" t="s">
        <v>1084</v>
      </c>
      <c r="S20" s="8">
        <v>1</v>
      </c>
    </row>
    <row r="21" spans="1:19" ht="6" customHeight="1" x14ac:dyDescent="0.3">
      <c r="A21" s="48">
        <v>20</v>
      </c>
      <c r="B21" s="56" t="s">
        <v>45</v>
      </c>
      <c r="C21" s="34" t="str">
        <f>IF(VALUE(O21)=1,"SUS.Equipamento",IF(VALUE(Q21)=1,"SUS.Dispositivo","SUS.Mobília"))</f>
        <v>SUS.Equipamento</v>
      </c>
      <c r="D21" s="54" t="s">
        <v>26</v>
      </c>
      <c r="E21" s="55" t="s">
        <v>26</v>
      </c>
      <c r="F21" s="32" t="s">
        <v>26</v>
      </c>
      <c r="G21" s="53" t="s">
        <v>26</v>
      </c>
      <c r="H21" s="32" t="s">
        <v>1081</v>
      </c>
      <c r="I21" s="53" t="str">
        <f>_xlfn.CONCAT("""",B21,"""")</f>
        <v>"EQU.016"</v>
      </c>
      <c r="J21" s="32" t="s">
        <v>1070</v>
      </c>
      <c r="K21" s="53" t="str">
        <f>IFERROR(_xlfn.CONCAT(LEFT(M21,FIND(" ",M21)-1),""""),M21)</f>
        <v>"Geladeira"</v>
      </c>
      <c r="L21" s="32" t="s">
        <v>1026</v>
      </c>
      <c r="M21" s="53" t="s">
        <v>1097</v>
      </c>
      <c r="N21" s="32" t="s">
        <v>1082</v>
      </c>
      <c r="O21" s="8">
        <v>1</v>
      </c>
      <c r="P21" s="32" t="s">
        <v>1083</v>
      </c>
      <c r="Q21" s="8">
        <f>IF(AND(O21=0, S21=0), 1, 0 )</f>
        <v>0</v>
      </c>
      <c r="R21" s="32" t="s">
        <v>1084</v>
      </c>
      <c r="S21" s="8">
        <v>0</v>
      </c>
    </row>
    <row r="22" spans="1:19" ht="6" customHeight="1" x14ac:dyDescent="0.3">
      <c r="A22" s="48">
        <v>21</v>
      </c>
      <c r="B22" s="56" t="s">
        <v>46</v>
      </c>
      <c r="C22" s="34" t="str">
        <f>IF(VALUE(O22)=1,"SUS.Equipamento",IF(VALUE(Q22)=1,"SUS.Dispositivo","SUS.Mobília"))</f>
        <v>SUS.Dispositivo</v>
      </c>
      <c r="D22" s="54" t="s">
        <v>26</v>
      </c>
      <c r="E22" s="55" t="s">
        <v>26</v>
      </c>
      <c r="F22" s="32" t="s">
        <v>26</v>
      </c>
      <c r="G22" s="53" t="s">
        <v>26</v>
      </c>
      <c r="H22" s="32" t="s">
        <v>1081</v>
      </c>
      <c r="I22" s="53" t="str">
        <f>_xlfn.CONCAT("""",B22,"""")</f>
        <v>"EQU.017"</v>
      </c>
      <c r="J22" s="32" t="s">
        <v>1070</v>
      </c>
      <c r="K22" s="53" t="str">
        <f>IFERROR(_xlfn.CONCAT(LEFT(M22,FIND(" ",M22)-1),""""),M22)</f>
        <v>"Caixa"</v>
      </c>
      <c r="L22" s="32" t="s">
        <v>1026</v>
      </c>
      <c r="M22" s="53" t="s">
        <v>613</v>
      </c>
      <c r="N22" s="32" t="s">
        <v>1082</v>
      </c>
      <c r="O22" s="8">
        <v>0</v>
      </c>
      <c r="P22" s="32" t="s">
        <v>1083</v>
      </c>
      <c r="Q22" s="8">
        <f>IF(AND(O22=0, S22=0), 1, 0 )</f>
        <v>1</v>
      </c>
      <c r="R22" s="32" t="s">
        <v>1084</v>
      </c>
      <c r="S22" s="8">
        <v>0</v>
      </c>
    </row>
    <row r="23" spans="1:19" ht="6" customHeight="1" x14ac:dyDescent="0.3">
      <c r="A23" s="48">
        <v>22</v>
      </c>
      <c r="B23" s="56" t="s">
        <v>47</v>
      </c>
      <c r="C23" s="34" t="str">
        <f>IF(VALUE(O23)=1,"SUS.Equipamento",IF(VALUE(Q23)=1,"SUS.Dispositivo","SUS.Mobília"))</f>
        <v>SUS.Mobília</v>
      </c>
      <c r="D23" s="54" t="s">
        <v>26</v>
      </c>
      <c r="E23" s="55" t="s">
        <v>26</v>
      </c>
      <c r="F23" s="32" t="s">
        <v>1196</v>
      </c>
      <c r="G23" s="53" t="s">
        <v>1197</v>
      </c>
      <c r="H23" s="32" t="s">
        <v>1081</v>
      </c>
      <c r="I23" s="53" t="str">
        <f>_xlfn.CONCAT("""",B23,"""")</f>
        <v>"EQU.018"</v>
      </c>
      <c r="J23" s="32" t="s">
        <v>1070</v>
      </c>
      <c r="K23" s="53" t="str">
        <f>IFERROR(_xlfn.CONCAT(LEFT(M23,FIND(" ",M23)-1),""""),M23)</f>
        <v>"Cama"</v>
      </c>
      <c r="L23" s="32" t="s">
        <v>1026</v>
      </c>
      <c r="M23" s="53" t="s">
        <v>614</v>
      </c>
      <c r="N23" s="32" t="s">
        <v>1082</v>
      </c>
      <c r="O23" s="8">
        <v>0</v>
      </c>
      <c r="P23" s="32" t="s">
        <v>1083</v>
      </c>
      <c r="Q23" s="8">
        <f>IF(AND(O23=0, S23=0), 1, 0 )</f>
        <v>0</v>
      </c>
      <c r="R23" s="32" t="s">
        <v>1084</v>
      </c>
      <c r="S23" s="8">
        <v>1</v>
      </c>
    </row>
    <row r="24" spans="1:19" ht="6" customHeight="1" x14ac:dyDescent="0.3">
      <c r="A24" s="48">
        <v>23</v>
      </c>
      <c r="B24" s="56" t="s">
        <v>48</v>
      </c>
      <c r="C24" s="34" t="str">
        <f>IF(VALUE(O24)=1,"SUS.Equipamento",IF(VALUE(Q24)=1,"SUS.Dispositivo","SUS.Mobília"))</f>
        <v>SUS.Mobília</v>
      </c>
      <c r="D24" s="54" t="s">
        <v>26</v>
      </c>
      <c r="E24" s="55" t="s">
        <v>26</v>
      </c>
      <c r="F24" s="32" t="s">
        <v>1196</v>
      </c>
      <c r="G24" s="53" t="s">
        <v>1197</v>
      </c>
      <c r="H24" s="32" t="s">
        <v>1081</v>
      </c>
      <c r="I24" s="53" t="str">
        <f>_xlfn.CONCAT("""",B24,"""")</f>
        <v>"EQU.019"</v>
      </c>
      <c r="J24" s="32" t="s">
        <v>1070</v>
      </c>
      <c r="K24" s="53" t="str">
        <f>IFERROR(_xlfn.CONCAT(LEFT(M24,FIND(" ",M24)-1),""""),M24)</f>
        <v>"Carro"</v>
      </c>
      <c r="L24" s="32" t="s">
        <v>1026</v>
      </c>
      <c r="M24" s="53" t="s">
        <v>615</v>
      </c>
      <c r="N24" s="32" t="s">
        <v>1082</v>
      </c>
      <c r="O24" s="8">
        <v>0</v>
      </c>
      <c r="P24" s="32" t="s">
        <v>1083</v>
      </c>
      <c r="Q24" s="8">
        <f>IF(AND(O24=0, S24=0), 1, 0 )</f>
        <v>0</v>
      </c>
      <c r="R24" s="32" t="s">
        <v>1084</v>
      </c>
      <c r="S24" s="8">
        <v>1</v>
      </c>
    </row>
    <row r="25" spans="1:19" ht="6" customHeight="1" x14ac:dyDescent="0.3">
      <c r="A25" s="48">
        <v>24</v>
      </c>
      <c r="B25" s="56" t="s">
        <v>49</v>
      </c>
      <c r="C25" s="34" t="str">
        <f>IF(VALUE(O25)=1,"SUS.Equipamento",IF(VALUE(Q25)=1,"SUS.Dispositivo","SUS.Mobília"))</f>
        <v>SUS.Equipamento</v>
      </c>
      <c r="D25" s="54" t="s">
        <v>26</v>
      </c>
      <c r="E25" s="55" t="s">
        <v>26</v>
      </c>
      <c r="F25" s="32" t="s">
        <v>26</v>
      </c>
      <c r="G25" s="53" t="s">
        <v>26</v>
      </c>
      <c r="H25" s="32" t="s">
        <v>1081</v>
      </c>
      <c r="I25" s="53" t="str">
        <f>_xlfn.CONCAT("""",B25,"""")</f>
        <v>"EQU.020"</v>
      </c>
      <c r="J25" s="32" t="s">
        <v>1070</v>
      </c>
      <c r="K25" s="53" t="str">
        <f>IFERROR(_xlfn.CONCAT(LEFT(M25,FIND(" ",M25)-1),""""),M25)</f>
        <v>"Ceratômetro"</v>
      </c>
      <c r="L25" s="32" t="s">
        <v>1026</v>
      </c>
      <c r="M25" s="53" t="s">
        <v>1098</v>
      </c>
      <c r="N25" s="32" t="s">
        <v>1082</v>
      </c>
      <c r="O25" s="8">
        <v>1</v>
      </c>
      <c r="P25" s="32" t="s">
        <v>1083</v>
      </c>
      <c r="Q25" s="8">
        <f>IF(AND(O25=0, S25=0), 1, 0 )</f>
        <v>0</v>
      </c>
      <c r="R25" s="32" t="s">
        <v>1084</v>
      </c>
      <c r="S25" s="8">
        <v>0</v>
      </c>
    </row>
    <row r="26" spans="1:19" ht="6" customHeight="1" x14ac:dyDescent="0.3">
      <c r="A26" s="48">
        <v>25</v>
      </c>
      <c r="B26" s="56" t="s">
        <v>50</v>
      </c>
      <c r="C26" s="34" t="str">
        <f>IF(VALUE(O26)=1,"SUS.Equipamento",IF(VALUE(Q26)=1,"SUS.Dispositivo","SUS.Mobília"))</f>
        <v>SUS.Dispositivo</v>
      </c>
      <c r="D26" s="54" t="s">
        <v>26</v>
      </c>
      <c r="E26" s="55" t="s">
        <v>26</v>
      </c>
      <c r="F26" s="32" t="s">
        <v>26</v>
      </c>
      <c r="G26" s="53" t="s">
        <v>26</v>
      </c>
      <c r="H26" s="32" t="s">
        <v>1081</v>
      </c>
      <c r="I26" s="53" t="str">
        <f>_xlfn.CONCAT("""",B26,"""")</f>
        <v>"EQU.021"</v>
      </c>
      <c r="J26" s="32" t="s">
        <v>1070</v>
      </c>
      <c r="K26" s="53" t="str">
        <f>IFERROR(_xlfn.CONCAT(LEFT(M26,FIND(" ",M26)-1),""""),M26)</f>
        <v>"Coluna"</v>
      </c>
      <c r="L26" s="32" t="s">
        <v>1026</v>
      </c>
      <c r="M26" s="53" t="s">
        <v>616</v>
      </c>
      <c r="N26" s="32" t="s">
        <v>1082</v>
      </c>
      <c r="O26" s="8">
        <v>0</v>
      </c>
      <c r="P26" s="32" t="s">
        <v>1083</v>
      </c>
      <c r="Q26" s="8">
        <f>IF(AND(O26=0, S26=0), 1, 0 )</f>
        <v>1</v>
      </c>
      <c r="R26" s="32" t="s">
        <v>1084</v>
      </c>
      <c r="S26" s="8">
        <v>0</v>
      </c>
    </row>
    <row r="27" spans="1:19" ht="6" customHeight="1" x14ac:dyDescent="0.3">
      <c r="A27" s="48">
        <v>26</v>
      </c>
      <c r="B27" s="56" t="s">
        <v>51</v>
      </c>
      <c r="C27" s="34" t="str">
        <f>IF(VALUE(O27)=1,"SUS.Equipamento",IF(VALUE(Q27)=1,"SUS.Dispositivo","SUS.Mobília"))</f>
        <v>SUS.Dispositivo</v>
      </c>
      <c r="D27" s="54" t="s">
        <v>26</v>
      </c>
      <c r="E27" s="55" t="s">
        <v>26</v>
      </c>
      <c r="F27" s="32" t="s">
        <v>26</v>
      </c>
      <c r="G27" s="53" t="s">
        <v>26</v>
      </c>
      <c r="H27" s="32" t="s">
        <v>1081</v>
      </c>
      <c r="I27" s="53" t="str">
        <f>_xlfn.CONCAT("""",B27,"""")</f>
        <v>"EQU.022"</v>
      </c>
      <c r="J27" s="32" t="s">
        <v>1070</v>
      </c>
      <c r="K27" s="53" t="str">
        <f>IFERROR(_xlfn.CONCAT(LEFT(M27,FIND(" ",M27)-1),""""),M27)</f>
        <v>"Conjunto"</v>
      </c>
      <c r="L27" s="32" t="s">
        <v>1026</v>
      </c>
      <c r="M27" s="53" t="s">
        <v>617</v>
      </c>
      <c r="N27" s="32" t="s">
        <v>1082</v>
      </c>
      <c r="O27" s="8">
        <v>0</v>
      </c>
      <c r="P27" s="32" t="s">
        <v>1083</v>
      </c>
      <c r="Q27" s="8">
        <f>IF(AND(O27=0, S27=0), 1, 0 )</f>
        <v>1</v>
      </c>
      <c r="R27" s="32" t="s">
        <v>1084</v>
      </c>
      <c r="S27" s="8">
        <v>0</v>
      </c>
    </row>
    <row r="28" spans="1:19" ht="6" customHeight="1" x14ac:dyDescent="0.3">
      <c r="A28" s="48">
        <v>27</v>
      </c>
      <c r="B28" s="56" t="s">
        <v>52</v>
      </c>
      <c r="C28" s="34" t="str">
        <f>IF(VALUE(O28)=1,"SUS.Equipamento",IF(VALUE(Q28)=1,"SUS.Dispositivo","SUS.Mobília"))</f>
        <v>SUS.Dispositivo</v>
      </c>
      <c r="D28" s="54" t="s">
        <v>26</v>
      </c>
      <c r="E28" s="55" t="s">
        <v>26</v>
      </c>
      <c r="F28" s="32" t="s">
        <v>26</v>
      </c>
      <c r="G28" s="53" t="s">
        <v>26</v>
      </c>
      <c r="H28" s="32" t="s">
        <v>1081</v>
      </c>
      <c r="I28" s="53" t="str">
        <f>_xlfn.CONCAT("""",B28,"""")</f>
        <v>"EQU.023"</v>
      </c>
      <c r="J28" s="32" t="s">
        <v>1070</v>
      </c>
      <c r="K28" s="53" t="str">
        <f>IFERROR(_xlfn.CONCAT(LEFT(M28,FIND(" ",M28)-1),""""),M28)</f>
        <v>"Conjunto"</v>
      </c>
      <c r="L28" s="32" t="s">
        <v>1026</v>
      </c>
      <c r="M28" s="53" t="s">
        <v>618</v>
      </c>
      <c r="N28" s="32" t="s">
        <v>1082</v>
      </c>
      <c r="O28" s="8">
        <v>0</v>
      </c>
      <c r="P28" s="32" t="s">
        <v>1083</v>
      </c>
      <c r="Q28" s="8">
        <f>IF(AND(O28=0, S28=0), 1, 0 )</f>
        <v>1</v>
      </c>
      <c r="R28" s="32" t="s">
        <v>1084</v>
      </c>
      <c r="S28" s="8">
        <v>0</v>
      </c>
    </row>
    <row r="29" spans="1:19" ht="6" customHeight="1" x14ac:dyDescent="0.3">
      <c r="A29" s="48">
        <v>28</v>
      </c>
      <c r="B29" s="56" t="s">
        <v>53</v>
      </c>
      <c r="C29" s="34" t="str">
        <f>IF(VALUE(O29)=1,"SUS.Equipamento",IF(VALUE(Q29)=1,"SUS.Dispositivo","SUS.Mobília"))</f>
        <v>SUS.Dispositivo</v>
      </c>
      <c r="D29" s="54" t="s">
        <v>1193</v>
      </c>
      <c r="E29" s="55" t="s">
        <v>1183</v>
      </c>
      <c r="F29" s="32" t="s">
        <v>26</v>
      </c>
      <c r="G29" s="53" t="s">
        <v>26</v>
      </c>
      <c r="H29" s="32" t="s">
        <v>1081</v>
      </c>
      <c r="I29" s="53" t="str">
        <f>_xlfn.CONCAT("""",B29,"""")</f>
        <v>"EQU.024"</v>
      </c>
      <c r="J29" s="32" t="s">
        <v>1070</v>
      </c>
      <c r="K29" s="53" t="str">
        <f>IFERROR(_xlfn.CONCAT(LEFT(M29,FIND(" ",M29)-1),""""),M29)</f>
        <v>"Comadre"</v>
      </c>
      <c r="L29" s="32" t="s">
        <v>1026</v>
      </c>
      <c r="M29" s="53" t="s">
        <v>619</v>
      </c>
      <c r="N29" s="32" t="s">
        <v>1082</v>
      </c>
      <c r="O29" s="8">
        <v>0</v>
      </c>
      <c r="P29" s="32" t="s">
        <v>1083</v>
      </c>
      <c r="Q29" s="8">
        <f>IF(AND(O29=0, S29=0), 1, 0 )</f>
        <v>1</v>
      </c>
      <c r="R29" s="32" t="s">
        <v>1084</v>
      </c>
      <c r="S29" s="8">
        <v>0</v>
      </c>
    </row>
    <row r="30" spans="1:19" ht="6" customHeight="1" x14ac:dyDescent="0.3">
      <c r="A30" s="48">
        <v>29</v>
      </c>
      <c r="B30" s="56" t="s">
        <v>54</v>
      </c>
      <c r="C30" s="34" t="str">
        <f>IF(VALUE(O30)=1,"SUS.Equipamento",IF(VALUE(Q30)=1,"SUS.Dispositivo","SUS.Mobília"))</f>
        <v>SUS.Dispositivo</v>
      </c>
      <c r="D30" s="54" t="s">
        <v>26</v>
      </c>
      <c r="E30" s="55" t="s">
        <v>26</v>
      </c>
      <c r="F30" s="32" t="s">
        <v>26</v>
      </c>
      <c r="G30" s="53" t="s">
        <v>26</v>
      </c>
      <c r="H30" s="32" t="s">
        <v>1081</v>
      </c>
      <c r="I30" s="53" t="str">
        <f>_xlfn.CONCAT("""",B30,"""")</f>
        <v>"EQU.025"</v>
      </c>
      <c r="J30" s="32" t="s">
        <v>1070</v>
      </c>
      <c r="K30" s="53" t="str">
        <f>IFERROR(_xlfn.CONCAT(LEFT(M30,FIND(" ",M30)-1),""""),M30)</f>
        <v>"Amnioscópio"</v>
      </c>
      <c r="L30" s="32" t="s">
        <v>1026</v>
      </c>
      <c r="M30" s="53" t="s">
        <v>620</v>
      </c>
      <c r="N30" s="32" t="s">
        <v>1082</v>
      </c>
      <c r="O30" s="8">
        <v>0</v>
      </c>
      <c r="P30" s="32" t="s">
        <v>1083</v>
      </c>
      <c r="Q30" s="8">
        <f>IF(AND(O30=0, S30=0), 1, 0 )</f>
        <v>1</v>
      </c>
      <c r="R30" s="32" t="s">
        <v>1084</v>
      </c>
      <c r="S30" s="8">
        <v>0</v>
      </c>
    </row>
    <row r="31" spans="1:19" ht="6" customHeight="1" x14ac:dyDescent="0.3">
      <c r="A31" s="48">
        <v>30</v>
      </c>
      <c r="B31" s="56" t="s">
        <v>55</v>
      </c>
      <c r="C31" s="34" t="str">
        <f>IF(VALUE(O31)=1,"SUS.Equipamento",IF(VALUE(Q31)=1,"SUS.Dispositivo","SUS.Mobília"))</f>
        <v>SUS.Dispositivo</v>
      </c>
      <c r="D31" s="54" t="s">
        <v>26</v>
      </c>
      <c r="E31" s="55" t="s">
        <v>26</v>
      </c>
      <c r="F31" s="32" t="s">
        <v>26</v>
      </c>
      <c r="G31" s="53" t="s">
        <v>26</v>
      </c>
      <c r="H31" s="32" t="s">
        <v>1081</v>
      </c>
      <c r="I31" s="53" t="str">
        <f>_xlfn.CONCAT("""",B31,"""")</f>
        <v>"EQU.026"</v>
      </c>
      <c r="J31" s="32" t="s">
        <v>1070</v>
      </c>
      <c r="K31" s="53" t="str">
        <f>IFERROR(_xlfn.CONCAT(LEFT(M31,FIND(" ",M31)-1),""""),M31)</f>
        <v>"Capnógrafo"</v>
      </c>
      <c r="L31" s="32" t="s">
        <v>1026</v>
      </c>
      <c r="M31" s="53" t="s">
        <v>621</v>
      </c>
      <c r="N31" s="32" t="s">
        <v>1082</v>
      </c>
      <c r="O31" s="8">
        <v>0</v>
      </c>
      <c r="P31" s="32" t="s">
        <v>1083</v>
      </c>
      <c r="Q31" s="8">
        <f>IF(AND(O31=0, S31=0), 1, 0 )</f>
        <v>1</v>
      </c>
      <c r="R31" s="32" t="s">
        <v>1084</v>
      </c>
      <c r="S31" s="8">
        <v>0</v>
      </c>
    </row>
    <row r="32" spans="1:19" ht="6" customHeight="1" x14ac:dyDescent="0.3">
      <c r="A32" s="48">
        <v>31</v>
      </c>
      <c r="B32" s="56" t="s">
        <v>56</v>
      </c>
      <c r="C32" s="34" t="str">
        <f>IF(VALUE(O32)=1,"SUS.Equipamento",IF(VALUE(Q32)=1,"SUS.Dispositivo","SUS.Mobília"))</f>
        <v>SUS.Equipamento</v>
      </c>
      <c r="D32" s="54" t="s">
        <v>26</v>
      </c>
      <c r="E32" s="55" t="s">
        <v>26</v>
      </c>
      <c r="F32" s="32" t="s">
        <v>26</v>
      </c>
      <c r="G32" s="53" t="s">
        <v>26</v>
      </c>
      <c r="H32" s="32" t="s">
        <v>1081</v>
      </c>
      <c r="I32" s="53" t="str">
        <f>_xlfn.CONCAT("""",B32,"""")</f>
        <v>"EQU.027"</v>
      </c>
      <c r="J32" s="32" t="s">
        <v>1070</v>
      </c>
      <c r="K32" s="53" t="str">
        <f>IFERROR(_xlfn.CONCAT(LEFT(M32,FIND(" ",M32)-1),""""),M32)</f>
        <v>"Dinamômetro"</v>
      </c>
      <c r="L32" s="32" t="s">
        <v>1026</v>
      </c>
      <c r="M32" s="53" t="s">
        <v>622</v>
      </c>
      <c r="N32" s="32" t="s">
        <v>1082</v>
      </c>
      <c r="O32" s="8">
        <v>1</v>
      </c>
      <c r="P32" s="32" t="s">
        <v>1083</v>
      </c>
      <c r="Q32" s="8">
        <f>IF(AND(O32=0, S32=0), 1, 0 )</f>
        <v>0</v>
      </c>
      <c r="R32" s="32" t="s">
        <v>1084</v>
      </c>
      <c r="S32" s="8">
        <v>0</v>
      </c>
    </row>
    <row r="33" spans="1:19" ht="6" customHeight="1" x14ac:dyDescent="0.3">
      <c r="A33" s="48">
        <v>32</v>
      </c>
      <c r="B33" s="56" t="s">
        <v>57</v>
      </c>
      <c r="C33" s="34" t="str">
        <f>IF(VALUE(O33)=1,"SUS.Equipamento",IF(VALUE(Q33)=1,"SUS.Dispositivo","SUS.Mobília"))</f>
        <v>SUS.Dispositivo</v>
      </c>
      <c r="D33" s="54" t="s">
        <v>26</v>
      </c>
      <c r="E33" s="55" t="s">
        <v>26</v>
      </c>
      <c r="F33" s="32" t="s">
        <v>26</v>
      </c>
      <c r="G33" s="53" t="s">
        <v>26</v>
      </c>
      <c r="H33" s="32" t="s">
        <v>1081</v>
      </c>
      <c r="I33" s="53" t="str">
        <f>_xlfn.CONCAT("""",B33,"""")</f>
        <v>"EQU.028"</v>
      </c>
      <c r="J33" s="32" t="s">
        <v>1070</v>
      </c>
      <c r="K33" s="53" t="str">
        <f>IFERROR(_xlfn.CONCAT(LEFT(M33,FIND(" ",M33)-1),""""),M33)</f>
        <v>"Bisturi"</v>
      </c>
      <c r="L33" s="32" t="s">
        <v>1026</v>
      </c>
      <c r="M33" s="53" t="s">
        <v>623</v>
      </c>
      <c r="N33" s="32" t="s">
        <v>1082</v>
      </c>
      <c r="O33" s="8">
        <v>0</v>
      </c>
      <c r="P33" s="32" t="s">
        <v>1083</v>
      </c>
      <c r="Q33" s="8">
        <f>IF(AND(O33=0, S33=0), 1, 0 )</f>
        <v>1</v>
      </c>
      <c r="R33" s="32" t="s">
        <v>1084</v>
      </c>
      <c r="S33" s="8">
        <v>0</v>
      </c>
    </row>
    <row r="34" spans="1:19" ht="6" customHeight="1" x14ac:dyDescent="0.3">
      <c r="A34" s="48">
        <v>33</v>
      </c>
      <c r="B34" s="56" t="s">
        <v>58</v>
      </c>
      <c r="C34" s="34" t="str">
        <f>IF(VALUE(O34)=1,"SUS.Equipamento",IF(VALUE(Q34)=1,"SUS.Dispositivo","SUS.Mobília"))</f>
        <v>SUS.Dispositivo</v>
      </c>
      <c r="D34" s="54" t="s">
        <v>26</v>
      </c>
      <c r="E34" s="55" t="s">
        <v>26</v>
      </c>
      <c r="F34" s="32" t="s">
        <v>26</v>
      </c>
      <c r="G34" s="53" t="s">
        <v>26</v>
      </c>
      <c r="H34" s="32" t="s">
        <v>1081</v>
      </c>
      <c r="I34" s="53" t="str">
        <f>_xlfn.CONCAT("""",B34,"""")</f>
        <v>"EQU.029"</v>
      </c>
      <c r="J34" s="32" t="s">
        <v>1070</v>
      </c>
      <c r="K34" s="53" t="str">
        <f>IFERROR(_xlfn.CONCAT(LEFT(M34,FIND(" ",M34)-1),""""),M34)</f>
        <v>"Umidificador"</v>
      </c>
      <c r="L34" s="32" t="s">
        <v>1026</v>
      </c>
      <c r="M34" s="53" t="s">
        <v>624</v>
      </c>
      <c r="N34" s="32" t="s">
        <v>1082</v>
      </c>
      <c r="O34" s="8">
        <v>0</v>
      </c>
      <c r="P34" s="32" t="s">
        <v>1083</v>
      </c>
      <c r="Q34" s="8">
        <f>IF(AND(O34=0, S34=0), 1, 0 )</f>
        <v>1</v>
      </c>
      <c r="R34" s="32" t="s">
        <v>1084</v>
      </c>
      <c r="S34" s="8">
        <v>0</v>
      </c>
    </row>
    <row r="35" spans="1:19" ht="6" customHeight="1" x14ac:dyDescent="0.3">
      <c r="A35" s="48">
        <v>34</v>
      </c>
      <c r="B35" s="56" t="s">
        <v>59</v>
      </c>
      <c r="C35" s="34" t="str">
        <f>IF(VALUE(O35)=1,"SUS.Equipamento",IF(VALUE(Q35)=1,"SUS.Dispositivo","SUS.Mobília"))</f>
        <v>SUS.Dispositivo</v>
      </c>
      <c r="D35" s="54" t="s">
        <v>26</v>
      </c>
      <c r="E35" s="55" t="s">
        <v>26</v>
      </c>
      <c r="F35" s="32" t="s">
        <v>26</v>
      </c>
      <c r="G35" s="53" t="s">
        <v>26</v>
      </c>
      <c r="H35" s="32" t="s">
        <v>1081</v>
      </c>
      <c r="I35" s="53" t="str">
        <f>_xlfn.CONCAT("""",B35,"""")</f>
        <v>"EQU.030"</v>
      </c>
      <c r="J35" s="32" t="s">
        <v>1070</v>
      </c>
      <c r="K35" s="53" t="str">
        <f>IFERROR(_xlfn.CONCAT(LEFT(M35,FIND(" ",M35)-1),""""),M35)</f>
        <v>"Escada"</v>
      </c>
      <c r="L35" s="32" t="s">
        <v>1026</v>
      </c>
      <c r="M35" s="53" t="s">
        <v>625</v>
      </c>
      <c r="N35" s="32" t="s">
        <v>1082</v>
      </c>
      <c r="O35" s="8">
        <v>0</v>
      </c>
      <c r="P35" s="32" t="s">
        <v>1083</v>
      </c>
      <c r="Q35" s="8">
        <f>IF(AND(O35=0, S35=0), 1, 0 )</f>
        <v>1</v>
      </c>
      <c r="R35" s="32" t="s">
        <v>1084</v>
      </c>
      <c r="S35" s="8">
        <v>0</v>
      </c>
    </row>
    <row r="36" spans="1:19" ht="6" customHeight="1" x14ac:dyDescent="0.3">
      <c r="A36" s="48">
        <v>35</v>
      </c>
      <c r="B36" s="56" t="s">
        <v>60</v>
      </c>
      <c r="C36" s="34" t="str">
        <f>IF(VALUE(O36)=1,"SUS.Equipamento",IF(VALUE(Q36)=1,"SUS.Dispositivo","SUS.Mobília"))</f>
        <v>SUS.Equipamento</v>
      </c>
      <c r="D36" s="54" t="s">
        <v>26</v>
      </c>
      <c r="E36" s="55" t="s">
        <v>26</v>
      </c>
      <c r="F36" s="32" t="s">
        <v>26</v>
      </c>
      <c r="G36" s="53" t="s">
        <v>26</v>
      </c>
      <c r="H36" s="32" t="s">
        <v>1081</v>
      </c>
      <c r="I36" s="53" t="str">
        <f>_xlfn.CONCAT("""",B36,"""")</f>
        <v>"EQU.031"</v>
      </c>
      <c r="J36" s="32" t="s">
        <v>1070</v>
      </c>
      <c r="K36" s="53" t="str">
        <f>IFERROR(_xlfn.CONCAT(LEFT(M36,FIND(" ",M36)-1),""""),M36)</f>
        <v>"Esfigmomanômetro"</v>
      </c>
      <c r="L36" s="32" t="s">
        <v>1026</v>
      </c>
      <c r="M36" s="53" t="s">
        <v>626</v>
      </c>
      <c r="N36" s="32" t="s">
        <v>1082</v>
      </c>
      <c r="O36" s="8">
        <v>1</v>
      </c>
      <c r="P36" s="32" t="s">
        <v>1083</v>
      </c>
      <c r="Q36" s="8">
        <f>IF(AND(O36=0, S36=0), 1, 0 )</f>
        <v>0</v>
      </c>
      <c r="R36" s="32" t="s">
        <v>1084</v>
      </c>
      <c r="S36" s="8">
        <v>0</v>
      </c>
    </row>
    <row r="37" spans="1:19" ht="6" customHeight="1" x14ac:dyDescent="0.3">
      <c r="A37" s="48">
        <v>36</v>
      </c>
      <c r="B37" s="56" t="s">
        <v>61</v>
      </c>
      <c r="C37" s="34" t="str">
        <f>IF(VALUE(O37)=1,"SUS.Equipamento",IF(VALUE(Q37)=1,"SUS.Dispositivo","SUS.Mobília"))</f>
        <v>SUS.Equipamento</v>
      </c>
      <c r="D37" s="54" t="s">
        <v>26</v>
      </c>
      <c r="E37" s="55" t="s">
        <v>26</v>
      </c>
      <c r="F37" s="32" t="s">
        <v>26</v>
      </c>
      <c r="G37" s="53" t="s">
        <v>26</v>
      </c>
      <c r="H37" s="32" t="s">
        <v>1081</v>
      </c>
      <c r="I37" s="53" t="str">
        <f>_xlfn.CONCAT("""",B37,"""")</f>
        <v>"EQU.032"</v>
      </c>
      <c r="J37" s="32" t="s">
        <v>1070</v>
      </c>
      <c r="K37" s="53" t="str">
        <f>IFERROR(_xlfn.CONCAT(LEFT(M37,FIND(" ",M37)-1),""""),M37)</f>
        <v>"Esfignomanômetro"</v>
      </c>
      <c r="L37" s="32" t="s">
        <v>1026</v>
      </c>
      <c r="M37" s="53" t="s">
        <v>627</v>
      </c>
      <c r="N37" s="32" t="s">
        <v>1082</v>
      </c>
      <c r="O37" s="8">
        <v>1</v>
      </c>
      <c r="P37" s="32" t="s">
        <v>1083</v>
      </c>
      <c r="Q37" s="8">
        <f>IF(AND(O37=0, S37=0), 1, 0 )</f>
        <v>0</v>
      </c>
      <c r="R37" s="32" t="s">
        <v>1084</v>
      </c>
      <c r="S37" s="8">
        <v>0</v>
      </c>
    </row>
    <row r="38" spans="1:19" ht="6" customHeight="1" x14ac:dyDescent="0.3">
      <c r="A38" s="48">
        <v>37</v>
      </c>
      <c r="B38" s="56" t="s">
        <v>62</v>
      </c>
      <c r="C38" s="34" t="str">
        <f>IF(VALUE(O38)=1,"SUS.Equipamento",IF(VALUE(Q38)=1,"SUS.Dispositivo","SUS.Mobília"))</f>
        <v>SUS.Equipamento</v>
      </c>
      <c r="D38" s="54" t="s">
        <v>26</v>
      </c>
      <c r="E38" s="55" t="s">
        <v>26</v>
      </c>
      <c r="F38" s="32" t="s">
        <v>26</v>
      </c>
      <c r="G38" s="53" t="s">
        <v>26</v>
      </c>
      <c r="H38" s="32" t="s">
        <v>1081</v>
      </c>
      <c r="I38" s="53" t="str">
        <f>_xlfn.CONCAT("""",B38,"""")</f>
        <v>"EQU.033"</v>
      </c>
      <c r="J38" s="32" t="s">
        <v>1070</v>
      </c>
      <c r="K38" s="53" t="str">
        <f>IFERROR(_xlfn.CONCAT(LEFT(M38,FIND(" ",M38)-1),""""),M38)</f>
        <v>"Cuba"</v>
      </c>
      <c r="L38" s="32" t="s">
        <v>1026</v>
      </c>
      <c r="M38" s="53" t="s">
        <v>628</v>
      </c>
      <c r="N38" s="32" t="s">
        <v>1082</v>
      </c>
      <c r="O38" s="8">
        <v>1</v>
      </c>
      <c r="P38" s="32" t="s">
        <v>1083</v>
      </c>
      <c r="Q38" s="8">
        <f>IF(AND(O38=0, S38=0), 1, 0 )</f>
        <v>0</v>
      </c>
      <c r="R38" s="32" t="s">
        <v>1084</v>
      </c>
      <c r="S38" s="8">
        <v>0</v>
      </c>
    </row>
    <row r="39" spans="1:19" ht="6" customHeight="1" x14ac:dyDescent="0.3">
      <c r="A39" s="48">
        <v>38</v>
      </c>
      <c r="B39" s="56" t="s">
        <v>63</v>
      </c>
      <c r="C39" s="34" t="str">
        <f>IF(VALUE(O39)=1,"SUS.Equipamento",IF(VALUE(Q39)=1,"SUS.Dispositivo","SUS.Mobília"))</f>
        <v>SUS.Dispositivo</v>
      </c>
      <c r="D39" s="54" t="s">
        <v>26</v>
      </c>
      <c r="E39" s="55" t="s">
        <v>26</v>
      </c>
      <c r="F39" s="32" t="s">
        <v>26</v>
      </c>
      <c r="G39" s="53" t="s">
        <v>26</v>
      </c>
      <c r="H39" s="32" t="s">
        <v>1081</v>
      </c>
      <c r="I39" s="53" t="str">
        <f>_xlfn.CONCAT("""",B39,"""")</f>
        <v>"EQU.034"</v>
      </c>
      <c r="J39" s="32" t="s">
        <v>1070</v>
      </c>
      <c r="K39" s="53" t="str">
        <f>IFERROR(_xlfn.CONCAT(LEFT(M39,FIND(" ",M39)-1),""""),M39)</f>
        <v>"Espelho"</v>
      </c>
      <c r="L39" s="32" t="s">
        <v>1026</v>
      </c>
      <c r="M39" s="53" t="s">
        <v>629</v>
      </c>
      <c r="N39" s="32" t="s">
        <v>1082</v>
      </c>
      <c r="O39" s="8">
        <v>0</v>
      </c>
      <c r="P39" s="32" t="s">
        <v>1083</v>
      </c>
      <c r="Q39" s="8">
        <f>IF(AND(O39=0, S39=0), 1, 0 )</f>
        <v>1</v>
      </c>
      <c r="R39" s="32" t="s">
        <v>1084</v>
      </c>
      <c r="S39" s="8">
        <v>0</v>
      </c>
    </row>
    <row r="40" spans="1:19" ht="6" customHeight="1" x14ac:dyDescent="0.3">
      <c r="A40" s="48">
        <v>39</v>
      </c>
      <c r="B40" s="56" t="s">
        <v>64</v>
      </c>
      <c r="C40" s="34" t="str">
        <f>IF(VALUE(O40)=1,"SUS.Equipamento",IF(VALUE(Q40)=1,"SUS.Dispositivo","SUS.Mobília"))</f>
        <v>SUS.Dispositivo</v>
      </c>
      <c r="D40" s="54" t="s">
        <v>26</v>
      </c>
      <c r="E40" s="55" t="s">
        <v>26</v>
      </c>
      <c r="F40" s="32" t="s">
        <v>26</v>
      </c>
      <c r="G40" s="53" t="s">
        <v>26</v>
      </c>
      <c r="H40" s="32" t="s">
        <v>1081</v>
      </c>
      <c r="I40" s="53" t="str">
        <f>_xlfn.CONCAT("""",B40,"""")</f>
        <v>"EQU.035"</v>
      </c>
      <c r="J40" s="32" t="s">
        <v>1070</v>
      </c>
      <c r="K40" s="53" t="str">
        <f>IFERROR(_xlfn.CONCAT(LEFT(M40,FIND(" ",M40)-1),""""),M40)</f>
        <v>"Balança"</v>
      </c>
      <c r="L40" s="32" t="s">
        <v>1026</v>
      </c>
      <c r="M40" s="53" t="s">
        <v>630</v>
      </c>
      <c r="N40" s="32" t="s">
        <v>1082</v>
      </c>
      <c r="O40" s="8">
        <v>0</v>
      </c>
      <c r="P40" s="32" t="s">
        <v>1083</v>
      </c>
      <c r="Q40" s="8">
        <f>IF(AND(O40=0, S40=0), 1, 0 )</f>
        <v>1</v>
      </c>
      <c r="R40" s="32" t="s">
        <v>1084</v>
      </c>
      <c r="S40" s="8">
        <v>0</v>
      </c>
    </row>
    <row r="41" spans="1:19" ht="6" customHeight="1" x14ac:dyDescent="0.3">
      <c r="A41" s="48">
        <v>40</v>
      </c>
      <c r="B41" s="56" t="s">
        <v>65</v>
      </c>
      <c r="C41" s="34" t="str">
        <f>IF(VALUE(O41)=1,"SUS.Equipamento",IF(VALUE(Q41)=1,"SUS.Dispositivo","SUS.Mobília"))</f>
        <v>SUS.Dispositivo</v>
      </c>
      <c r="D41" s="54" t="s">
        <v>26</v>
      </c>
      <c r="E41" s="55" t="s">
        <v>26</v>
      </c>
      <c r="F41" s="32" t="s">
        <v>26</v>
      </c>
      <c r="G41" s="53" t="s">
        <v>26</v>
      </c>
      <c r="H41" s="32" t="s">
        <v>1081</v>
      </c>
      <c r="I41" s="53" t="str">
        <f>_xlfn.CONCAT("""",B41,"""")</f>
        <v>"EQU.036"</v>
      </c>
      <c r="J41" s="32" t="s">
        <v>1070</v>
      </c>
      <c r="K41" s="53" t="str">
        <f>IFERROR(_xlfn.CONCAT(LEFT(M41,FIND(" ",M41)-1),""""),M41)</f>
        <v>"Estetoscópio"</v>
      </c>
      <c r="L41" s="32" t="s">
        <v>1026</v>
      </c>
      <c r="M41" s="53" t="s">
        <v>631</v>
      </c>
      <c r="N41" s="32" t="s">
        <v>1082</v>
      </c>
      <c r="O41" s="8">
        <v>0</v>
      </c>
      <c r="P41" s="32" t="s">
        <v>1083</v>
      </c>
      <c r="Q41" s="8">
        <f>IF(AND(O41=0, S41=0), 1, 0 )</f>
        <v>1</v>
      </c>
      <c r="R41" s="32" t="s">
        <v>1084</v>
      </c>
      <c r="S41" s="8">
        <v>0</v>
      </c>
    </row>
    <row r="42" spans="1:19" ht="6" customHeight="1" x14ac:dyDescent="0.3">
      <c r="A42" s="48">
        <v>41</v>
      </c>
      <c r="B42" s="56" t="s">
        <v>66</v>
      </c>
      <c r="C42" s="34" t="str">
        <f>IF(VALUE(O42)=1,"SUS.Equipamento",IF(VALUE(Q42)=1,"SUS.Dispositivo","SUS.Mobília"))</f>
        <v>SUS.Dispositivo</v>
      </c>
      <c r="D42" s="54" t="s">
        <v>26</v>
      </c>
      <c r="E42" s="55" t="s">
        <v>26</v>
      </c>
      <c r="F42" s="32" t="s">
        <v>26</v>
      </c>
      <c r="G42" s="53" t="s">
        <v>26</v>
      </c>
      <c r="H42" s="32" t="s">
        <v>1081</v>
      </c>
      <c r="I42" s="53" t="str">
        <f>_xlfn.CONCAT("""",B42,"""")</f>
        <v>"EQU.037"</v>
      </c>
      <c r="J42" s="32" t="s">
        <v>1070</v>
      </c>
      <c r="K42" s="53" t="str">
        <f>IFERROR(_xlfn.CONCAT(LEFT(M42,FIND(" ",M42)-1),""""),M42)</f>
        <v>"Balcão"</v>
      </c>
      <c r="L42" s="32" t="s">
        <v>1026</v>
      </c>
      <c r="M42" s="53" t="s">
        <v>632</v>
      </c>
      <c r="N42" s="32" t="s">
        <v>1082</v>
      </c>
      <c r="O42" s="8">
        <v>0</v>
      </c>
      <c r="P42" s="32" t="s">
        <v>1083</v>
      </c>
      <c r="Q42" s="8">
        <f>IF(AND(O42=0, S42=0), 1, 0 )</f>
        <v>1</v>
      </c>
      <c r="R42" s="32" t="s">
        <v>1084</v>
      </c>
      <c r="S42" s="8">
        <v>0</v>
      </c>
    </row>
    <row r="43" spans="1:19" ht="6" customHeight="1" x14ac:dyDescent="0.3">
      <c r="A43" s="48">
        <v>42</v>
      </c>
      <c r="B43" s="56" t="s">
        <v>67</v>
      </c>
      <c r="C43" s="34" t="str">
        <f>IF(VALUE(O43)=1,"SUS.Equipamento",IF(VALUE(Q43)=1,"SUS.Dispositivo","SUS.Mobília"))</f>
        <v>SUS.Dispositivo</v>
      </c>
      <c r="D43" s="54" t="s">
        <v>26</v>
      </c>
      <c r="E43" s="55" t="s">
        <v>26</v>
      </c>
      <c r="F43" s="32" t="s">
        <v>26</v>
      </c>
      <c r="G43" s="53" t="s">
        <v>26</v>
      </c>
      <c r="H43" s="32" t="s">
        <v>1081</v>
      </c>
      <c r="I43" s="53" t="str">
        <f>_xlfn.CONCAT("""",B43,"""")</f>
        <v>"EQU.038"</v>
      </c>
      <c r="J43" s="32" t="s">
        <v>1070</v>
      </c>
      <c r="K43" s="53" t="str">
        <f>IFERROR(_xlfn.CONCAT(LEFT(M43,FIND(" ",M43)-1),""""),M43)</f>
        <v>"Balde"</v>
      </c>
      <c r="L43" s="32" t="s">
        <v>1026</v>
      </c>
      <c r="M43" s="53" t="s">
        <v>633</v>
      </c>
      <c r="N43" s="32" t="s">
        <v>1082</v>
      </c>
      <c r="O43" s="8">
        <v>0</v>
      </c>
      <c r="P43" s="32" t="s">
        <v>1083</v>
      </c>
      <c r="Q43" s="8">
        <f>IF(AND(O43=0, S43=0), 1, 0 )</f>
        <v>1</v>
      </c>
      <c r="R43" s="32" t="s">
        <v>1084</v>
      </c>
      <c r="S43" s="8">
        <v>0</v>
      </c>
    </row>
    <row r="44" spans="1:19" ht="6" customHeight="1" x14ac:dyDescent="0.3">
      <c r="A44" s="48">
        <v>43</v>
      </c>
      <c r="B44" s="56" t="s">
        <v>68</v>
      </c>
      <c r="C44" s="34" t="str">
        <f>IF(VALUE(O44)=1,"SUS.Equipamento",IF(VALUE(Q44)=1,"SUS.Dispositivo","SUS.Mobília"))</f>
        <v>SUS.Dispositivo</v>
      </c>
      <c r="D44" s="54" t="s">
        <v>26</v>
      </c>
      <c r="E44" s="55" t="s">
        <v>26</v>
      </c>
      <c r="F44" s="32" t="s">
        <v>26</v>
      </c>
      <c r="G44" s="53" t="s">
        <v>26</v>
      </c>
      <c r="H44" s="32" t="s">
        <v>1081</v>
      </c>
      <c r="I44" s="53" t="str">
        <f>_xlfn.CONCAT("""",B44,"""")</f>
        <v>"EQU.039"</v>
      </c>
      <c r="J44" s="32" t="s">
        <v>1070</v>
      </c>
      <c r="K44" s="53" t="str">
        <f>IFERROR(_xlfn.CONCAT(LEFT(M44,FIND(" ",M44)-1),""""),M44)</f>
        <v>"Estimulador"</v>
      </c>
      <c r="L44" s="32" t="s">
        <v>1026</v>
      </c>
      <c r="M44" s="53" t="s">
        <v>634</v>
      </c>
      <c r="N44" s="32" t="s">
        <v>1082</v>
      </c>
      <c r="O44" s="8">
        <v>0</v>
      </c>
      <c r="P44" s="32" t="s">
        <v>1083</v>
      </c>
      <c r="Q44" s="8">
        <f>IF(AND(O44=0, S44=0), 1, 0 )</f>
        <v>1</v>
      </c>
      <c r="R44" s="32" t="s">
        <v>1084</v>
      </c>
      <c r="S44" s="8">
        <v>0</v>
      </c>
    </row>
    <row r="45" spans="1:19" ht="6" customHeight="1" x14ac:dyDescent="0.3">
      <c r="A45" s="48">
        <v>44</v>
      </c>
      <c r="B45" s="56" t="s">
        <v>69</v>
      </c>
      <c r="C45" s="34" t="str">
        <f>IF(VALUE(O45)=1,"SUS.Equipamento",IF(VALUE(Q45)=1,"SUS.Dispositivo","SUS.Mobília"))</f>
        <v>SUS.Equipamento</v>
      </c>
      <c r="D45" s="54" t="s">
        <v>26</v>
      </c>
      <c r="E45" s="55" t="s">
        <v>26</v>
      </c>
      <c r="F45" s="32" t="s">
        <v>26</v>
      </c>
      <c r="G45" s="53" t="s">
        <v>26</v>
      </c>
      <c r="H45" s="32" t="s">
        <v>1081</v>
      </c>
      <c r="I45" s="53" t="str">
        <f>_xlfn.CONCAT("""",B45,"""")</f>
        <v>"EQU.040"</v>
      </c>
      <c r="J45" s="32" t="s">
        <v>1070</v>
      </c>
      <c r="K45" s="53" t="str">
        <f>IFERROR(_xlfn.CONCAT(LEFT(M45,FIND(" ",M45)-1),""""),M45)</f>
        <v>"Bebedouro"</v>
      </c>
      <c r="L45" s="32" t="s">
        <v>1026</v>
      </c>
      <c r="M45" s="53" t="s">
        <v>635</v>
      </c>
      <c r="N45" s="32" t="s">
        <v>1082</v>
      </c>
      <c r="O45" s="8">
        <v>1</v>
      </c>
      <c r="P45" s="32" t="s">
        <v>1083</v>
      </c>
      <c r="Q45" s="8">
        <f>IF(AND(O45=0, S45=0), 1, 0 )</f>
        <v>0</v>
      </c>
      <c r="R45" s="32" t="s">
        <v>1084</v>
      </c>
      <c r="S45" s="8">
        <v>0</v>
      </c>
    </row>
    <row r="46" spans="1:19" ht="6" customHeight="1" x14ac:dyDescent="0.3">
      <c r="A46" s="48">
        <v>45</v>
      </c>
      <c r="B46" s="56" t="s">
        <v>70</v>
      </c>
      <c r="C46" s="34" t="str">
        <f>IF(VALUE(O46)=1,"SUS.Equipamento",IF(VALUE(Q46)=1,"SUS.Dispositivo","SUS.Mobília"))</f>
        <v>SUS.Dispositivo</v>
      </c>
      <c r="D46" s="54" t="s">
        <v>26</v>
      </c>
      <c r="E46" s="55" t="s">
        <v>26</v>
      </c>
      <c r="F46" s="32" t="s">
        <v>26</v>
      </c>
      <c r="G46" s="53" t="s">
        <v>26</v>
      </c>
      <c r="H46" s="32" t="s">
        <v>1081</v>
      </c>
      <c r="I46" s="53" t="str">
        <f>_xlfn.CONCAT("""",B46,"""")</f>
        <v>"EQU.041"</v>
      </c>
      <c r="J46" s="32" t="s">
        <v>1070</v>
      </c>
      <c r="K46" s="53" t="str">
        <f>IFERROR(_xlfn.CONCAT(LEFT(M46,FIND(" ",M46)-1),""""),M46)</f>
        <v>"Glicosímetro"</v>
      </c>
      <c r="L46" s="32" t="s">
        <v>1026</v>
      </c>
      <c r="M46" s="53" t="s">
        <v>636</v>
      </c>
      <c r="N46" s="32" t="s">
        <v>1082</v>
      </c>
      <c r="O46" s="8">
        <v>0</v>
      </c>
      <c r="P46" s="32" t="s">
        <v>1083</v>
      </c>
      <c r="Q46" s="8">
        <f>IF(AND(O46=0, S46=0), 1, 0 )</f>
        <v>1</v>
      </c>
      <c r="R46" s="32" t="s">
        <v>1084</v>
      </c>
      <c r="S46" s="8">
        <v>0</v>
      </c>
    </row>
    <row r="47" spans="1:19" ht="6" customHeight="1" x14ac:dyDescent="0.3">
      <c r="A47" s="48">
        <v>46</v>
      </c>
      <c r="B47" s="56" t="s">
        <v>71</v>
      </c>
      <c r="C47" s="34" t="str">
        <f>IF(VALUE(O47)=1,"SUS.Equipamento",IF(VALUE(Q47)=1,"SUS.Dispositivo","SUS.Mobília"))</f>
        <v>SUS.Dispositivo</v>
      </c>
      <c r="D47" s="54" t="s">
        <v>26</v>
      </c>
      <c r="E47" s="55" t="s">
        <v>26</v>
      </c>
      <c r="F47" s="32" t="s">
        <v>26</v>
      </c>
      <c r="G47" s="53" t="s">
        <v>26</v>
      </c>
      <c r="H47" s="32" t="s">
        <v>1081</v>
      </c>
      <c r="I47" s="53" t="str">
        <f>_xlfn.CONCAT("""",B47,"""")</f>
        <v>"EQU.042"</v>
      </c>
      <c r="J47" s="32" t="s">
        <v>1070</v>
      </c>
      <c r="K47" s="53" t="str">
        <f>IFERROR(_xlfn.CONCAT(LEFT(M47,FIND(" ",M47)-1),""""),M47)</f>
        <v>"Goniômetro"</v>
      </c>
      <c r="L47" s="32" t="s">
        <v>1026</v>
      </c>
      <c r="M47" s="53" t="s">
        <v>637</v>
      </c>
      <c r="N47" s="32" t="s">
        <v>1082</v>
      </c>
      <c r="O47" s="8">
        <v>0</v>
      </c>
      <c r="P47" s="32" t="s">
        <v>1083</v>
      </c>
      <c r="Q47" s="8">
        <f>IF(AND(O47=0, S47=0), 1, 0 )</f>
        <v>1</v>
      </c>
      <c r="R47" s="32" t="s">
        <v>1084</v>
      </c>
      <c r="S47" s="8">
        <v>0</v>
      </c>
    </row>
    <row r="48" spans="1:19" ht="6" customHeight="1" x14ac:dyDescent="0.3">
      <c r="A48" s="48">
        <v>47</v>
      </c>
      <c r="B48" s="56" t="s">
        <v>72</v>
      </c>
      <c r="C48" s="34" t="str">
        <f>IF(VALUE(O48)=1,"SUS.Equipamento",IF(VALUE(Q48)=1,"SUS.Dispositivo","SUS.Mobília"))</f>
        <v>SUS.Equipamento</v>
      </c>
      <c r="D48" s="54" t="s">
        <v>26</v>
      </c>
      <c r="E48" s="55" t="s">
        <v>26</v>
      </c>
      <c r="F48" s="32" t="s">
        <v>26</v>
      </c>
      <c r="G48" s="53" t="s">
        <v>26</v>
      </c>
      <c r="H48" s="32" t="s">
        <v>1081</v>
      </c>
      <c r="I48" s="53" t="str">
        <f>_xlfn.CONCAT("""",B48,"""")</f>
        <v>"EQU.043"</v>
      </c>
      <c r="J48" s="32" t="s">
        <v>1070</v>
      </c>
      <c r="K48" s="53" t="str">
        <f>IFERROR(_xlfn.CONCAT(LEFT(M48,FIND(" ",M48)-1),""""),M48)</f>
        <v>"Impressora"</v>
      </c>
      <c r="L48" s="32" t="s">
        <v>1026</v>
      </c>
      <c r="M48" s="53" t="s">
        <v>638</v>
      </c>
      <c r="N48" s="32" t="s">
        <v>1082</v>
      </c>
      <c r="O48" s="8">
        <v>1</v>
      </c>
      <c r="P48" s="32" t="s">
        <v>1083</v>
      </c>
      <c r="Q48" s="8">
        <f>IF(AND(O48=0, S48=0), 1, 0 )</f>
        <v>0</v>
      </c>
      <c r="R48" s="32" t="s">
        <v>1084</v>
      </c>
      <c r="S48" s="8">
        <v>0</v>
      </c>
    </row>
    <row r="49" spans="1:19" ht="6" customHeight="1" x14ac:dyDescent="0.3">
      <c r="A49" s="48">
        <v>48</v>
      </c>
      <c r="B49" s="56" t="s">
        <v>73</v>
      </c>
      <c r="C49" s="34" t="str">
        <f>IF(VALUE(O49)=1,"SUS.Equipamento",IF(VALUE(Q49)=1,"SUS.Dispositivo","SUS.Mobília"))</f>
        <v>SUS.Dispositivo</v>
      </c>
      <c r="D49" s="54" t="s">
        <v>26</v>
      </c>
      <c r="E49" s="55" t="s">
        <v>26</v>
      </c>
      <c r="F49" s="32" t="s">
        <v>1083</v>
      </c>
      <c r="G49" s="53" t="s">
        <v>1206</v>
      </c>
      <c r="H49" s="32" t="s">
        <v>1081</v>
      </c>
      <c r="I49" s="53" t="str">
        <f>_xlfn.CONCAT("""",B49,"""")</f>
        <v>"EQU.044"</v>
      </c>
      <c r="J49" s="32" t="s">
        <v>1070</v>
      </c>
      <c r="K49" s="53" t="str">
        <f>IFERROR(_xlfn.CONCAT(LEFT(M49,FIND(" ",M49)-1),""""),M49)</f>
        <v>"Instrumentais"</v>
      </c>
      <c r="L49" s="32" t="s">
        <v>1026</v>
      </c>
      <c r="M49" s="53" t="s">
        <v>639</v>
      </c>
      <c r="N49" s="32" t="s">
        <v>1082</v>
      </c>
      <c r="O49" s="8">
        <v>0</v>
      </c>
      <c r="P49" s="32" t="s">
        <v>1083</v>
      </c>
      <c r="Q49" s="8">
        <f>IF(AND(O49=0, S49=0), 1, 0 )</f>
        <v>1</v>
      </c>
      <c r="R49" s="32" t="s">
        <v>1084</v>
      </c>
      <c r="S49" s="8">
        <v>0</v>
      </c>
    </row>
    <row r="50" spans="1:19" ht="6" customHeight="1" x14ac:dyDescent="0.3">
      <c r="A50" s="48">
        <v>49</v>
      </c>
      <c r="B50" s="56" t="s">
        <v>74</v>
      </c>
      <c r="C50" s="34" t="str">
        <f>IF(VALUE(O50)=1,"SUS.Equipamento",IF(VALUE(Q50)=1,"SUS.Dispositivo","SUS.Mobília"))</f>
        <v>SUS.Dispositivo</v>
      </c>
      <c r="D50" s="54" t="s">
        <v>26</v>
      </c>
      <c r="E50" s="55" t="s">
        <v>26</v>
      </c>
      <c r="F50" s="32" t="s">
        <v>26</v>
      </c>
      <c r="G50" s="53" t="s">
        <v>26</v>
      </c>
      <c r="H50" s="32" t="s">
        <v>1081</v>
      </c>
      <c r="I50" s="53" t="str">
        <f>_xlfn.CONCAT("""",B50,"""")</f>
        <v>"EQU.045"</v>
      </c>
      <c r="J50" s="32" t="s">
        <v>1070</v>
      </c>
      <c r="K50" s="53" t="str">
        <f>IFERROR(_xlfn.CONCAT(LEFT(M50,FIND(" ",M50)-1),""""),M50)</f>
        <v>"Lâmpada"</v>
      </c>
      <c r="L50" s="32" t="s">
        <v>1026</v>
      </c>
      <c r="M50" s="53" t="s">
        <v>640</v>
      </c>
      <c r="N50" s="32" t="s">
        <v>1082</v>
      </c>
      <c r="O50" s="8">
        <v>0</v>
      </c>
      <c r="P50" s="32" t="s">
        <v>1083</v>
      </c>
      <c r="Q50" s="8">
        <f>IF(AND(O50=0, S50=0), 1, 0 )</f>
        <v>1</v>
      </c>
      <c r="R50" s="32" t="s">
        <v>1084</v>
      </c>
      <c r="S50" s="8">
        <v>0</v>
      </c>
    </row>
    <row r="51" spans="1:19" ht="6" customHeight="1" x14ac:dyDescent="0.3">
      <c r="A51" s="48">
        <v>50</v>
      </c>
      <c r="B51" s="56" t="s">
        <v>75</v>
      </c>
      <c r="C51" s="34" t="str">
        <f>IF(VALUE(O51)=1,"SUS.Equipamento",IF(VALUE(Q51)=1,"SUS.Dispositivo","SUS.Mobília"))</f>
        <v>SUS.Dispositivo</v>
      </c>
      <c r="D51" s="54" t="s">
        <v>26</v>
      </c>
      <c r="E51" s="55" t="s">
        <v>26</v>
      </c>
      <c r="F51" s="32" t="s">
        <v>26</v>
      </c>
      <c r="G51" s="53" t="s">
        <v>26</v>
      </c>
      <c r="H51" s="32" t="s">
        <v>1081</v>
      </c>
      <c r="I51" s="53" t="str">
        <f>_xlfn.CONCAT("""",B51,"""")</f>
        <v>"EQU.046"</v>
      </c>
      <c r="J51" s="32" t="s">
        <v>1070</v>
      </c>
      <c r="K51" s="53" t="str">
        <f>IFERROR(_xlfn.CONCAT(LEFT(M51,FIND(" ",M51)-1),""""),M51)</f>
        <v>"Lanterna"</v>
      </c>
      <c r="L51" s="32" t="s">
        <v>1026</v>
      </c>
      <c r="M51" s="53" t="s">
        <v>641</v>
      </c>
      <c r="N51" s="32" t="s">
        <v>1082</v>
      </c>
      <c r="O51" s="8">
        <v>0</v>
      </c>
      <c r="P51" s="32" t="s">
        <v>1083</v>
      </c>
      <c r="Q51" s="8">
        <f>IF(AND(O51=0, S51=0), 1, 0 )</f>
        <v>1</v>
      </c>
      <c r="R51" s="32" t="s">
        <v>1084</v>
      </c>
      <c r="S51" s="8">
        <v>0</v>
      </c>
    </row>
    <row r="52" spans="1:19" ht="6" customHeight="1" x14ac:dyDescent="0.3">
      <c r="A52" s="48">
        <v>51</v>
      </c>
      <c r="B52" s="56" t="s">
        <v>76</v>
      </c>
      <c r="C52" s="34" t="str">
        <f>IF(VALUE(O52)=1,"SUS.Equipamento",IF(VALUE(Q52)=1,"SUS.Dispositivo","SUS.Mobília"))</f>
        <v>SUS.Dispositivo</v>
      </c>
      <c r="D52" s="54" t="s">
        <v>26</v>
      </c>
      <c r="E52" s="55" t="s">
        <v>26</v>
      </c>
      <c r="F52" s="32" t="s">
        <v>26</v>
      </c>
      <c r="G52" s="53" t="s">
        <v>26</v>
      </c>
      <c r="H52" s="32" t="s">
        <v>1081</v>
      </c>
      <c r="I52" s="53" t="str">
        <f>_xlfn.CONCAT("""",B52,"""")</f>
        <v>"EQU.047"</v>
      </c>
      <c r="J52" s="32" t="s">
        <v>1070</v>
      </c>
      <c r="K52" s="53" t="str">
        <f>IFERROR(_xlfn.CONCAT(LEFT(M52,FIND(" ",M52)-1),""""),M52)</f>
        <v>"Lensômetro"</v>
      </c>
      <c r="L52" s="32" t="s">
        <v>1026</v>
      </c>
      <c r="M52" s="53" t="s">
        <v>642</v>
      </c>
      <c r="N52" s="32" t="s">
        <v>1082</v>
      </c>
      <c r="O52" s="8">
        <v>0</v>
      </c>
      <c r="P52" s="32" t="s">
        <v>1083</v>
      </c>
      <c r="Q52" s="8">
        <f>IF(AND(O52=0, S52=0), 1, 0 )</f>
        <v>1</v>
      </c>
      <c r="R52" s="32" t="s">
        <v>1084</v>
      </c>
      <c r="S52" s="8">
        <v>0</v>
      </c>
    </row>
    <row r="53" spans="1:19" ht="6" customHeight="1" x14ac:dyDescent="0.3">
      <c r="A53" s="48">
        <v>52</v>
      </c>
      <c r="B53" s="56" t="s">
        <v>77</v>
      </c>
      <c r="C53" s="34" t="str">
        <f>IF(VALUE(O53)=1,"SUS.Equipamento",IF(VALUE(Q53)=1,"SUS.Dispositivo","SUS.Mobília"))</f>
        <v>SUS.Dispositivo</v>
      </c>
      <c r="D53" s="54" t="s">
        <v>26</v>
      </c>
      <c r="E53" s="55" t="s">
        <v>26</v>
      </c>
      <c r="F53" s="32" t="s">
        <v>26</v>
      </c>
      <c r="G53" s="53" t="s">
        <v>26</v>
      </c>
      <c r="H53" s="32" t="s">
        <v>1081</v>
      </c>
      <c r="I53" s="53" t="str">
        <f>_xlfn.CONCAT("""",B53,"""")</f>
        <v>"EQU.048"</v>
      </c>
      <c r="J53" s="32" t="s">
        <v>1070</v>
      </c>
      <c r="K53" s="53" t="str">
        <f>IFERROR(_xlfn.CONCAT(LEFT(M53,FIND(" ",M53)-1),""""),M53)</f>
        <v>"Lupa"</v>
      </c>
      <c r="L53" s="32" t="s">
        <v>1026</v>
      </c>
      <c r="M53" s="53" t="s">
        <v>643</v>
      </c>
      <c r="N53" s="32" t="s">
        <v>1082</v>
      </c>
      <c r="O53" s="8">
        <v>0</v>
      </c>
      <c r="P53" s="32" t="s">
        <v>1083</v>
      </c>
      <c r="Q53" s="8">
        <f>IF(AND(O53=0, S53=0), 1, 0 )</f>
        <v>1</v>
      </c>
      <c r="R53" s="32" t="s">
        <v>1084</v>
      </c>
      <c r="S53" s="8">
        <v>0</v>
      </c>
    </row>
    <row r="54" spans="1:19" ht="6" customHeight="1" x14ac:dyDescent="0.3">
      <c r="A54" s="48">
        <v>53</v>
      </c>
      <c r="B54" s="56" t="s">
        <v>78</v>
      </c>
      <c r="C54" s="34" t="str">
        <f>IF(VALUE(O54)=1,"SUS.Equipamento",IF(VALUE(Q54)=1,"SUS.Dispositivo","SUS.Mobília"))</f>
        <v>SUS.Mobília</v>
      </c>
      <c r="D54" s="54" t="s">
        <v>26</v>
      </c>
      <c r="E54" s="55" t="s">
        <v>26</v>
      </c>
      <c r="F54" s="32" t="s">
        <v>1196</v>
      </c>
      <c r="G54" s="53" t="s">
        <v>1199</v>
      </c>
      <c r="H54" s="32" t="s">
        <v>1081</v>
      </c>
      <c r="I54" s="53" t="str">
        <f>_xlfn.CONCAT("""",B54,"""")</f>
        <v>"EQU.049"</v>
      </c>
      <c r="J54" s="32" t="s">
        <v>1070</v>
      </c>
      <c r="K54" s="53" t="str">
        <f>IFERROR(_xlfn.CONCAT(LEFT(M54,FIND(" ",M54)-1),""""),M54)</f>
        <v>"Maca"</v>
      </c>
      <c r="L54" s="32" t="s">
        <v>1026</v>
      </c>
      <c r="M54" s="53" t="s">
        <v>644</v>
      </c>
      <c r="N54" s="32" t="s">
        <v>1082</v>
      </c>
      <c r="O54" s="8">
        <v>0</v>
      </c>
      <c r="P54" s="32" t="s">
        <v>1083</v>
      </c>
      <c r="Q54" s="8">
        <f>IF(AND(O54=0, S54=0), 1, 0 )</f>
        <v>0</v>
      </c>
      <c r="R54" s="32" t="s">
        <v>1084</v>
      </c>
      <c r="S54" s="8">
        <v>1</v>
      </c>
    </row>
    <row r="55" spans="1:19" ht="6" customHeight="1" x14ac:dyDescent="0.3">
      <c r="A55" s="48">
        <v>54</v>
      </c>
      <c r="B55" s="56" t="s">
        <v>79</v>
      </c>
      <c r="C55" s="34" t="str">
        <f>IF(VALUE(O55)=1,"SUS.Equipamento",IF(VALUE(Q55)=1,"SUS.Dispositivo","SUS.Mobília"))</f>
        <v>SUS.Mobília</v>
      </c>
      <c r="D55" s="54" t="s">
        <v>26</v>
      </c>
      <c r="E55" s="55" t="s">
        <v>26</v>
      </c>
      <c r="F55" s="32" t="s">
        <v>1196</v>
      </c>
      <c r="G55" s="53" t="s">
        <v>1200</v>
      </c>
      <c r="H55" s="32" t="s">
        <v>1081</v>
      </c>
      <c r="I55" s="53" t="str">
        <f>_xlfn.CONCAT("""",B55,"""")</f>
        <v>"EQU.050"</v>
      </c>
      <c r="J55" s="32" t="s">
        <v>1070</v>
      </c>
      <c r="K55" s="53" t="str">
        <f>IFERROR(_xlfn.CONCAT(LEFT(M55,FIND(" ",M55)-1),""""),M55)</f>
        <v>"Berço"</v>
      </c>
      <c r="L55" s="32" t="s">
        <v>1026</v>
      </c>
      <c r="M55" s="53" t="s">
        <v>645</v>
      </c>
      <c r="N55" s="32" t="s">
        <v>1082</v>
      </c>
      <c r="O55" s="8">
        <v>0</v>
      </c>
      <c r="P55" s="32" t="s">
        <v>1083</v>
      </c>
      <c r="Q55" s="8">
        <f>IF(AND(O55=0, S55=0), 1, 0 )</f>
        <v>0</v>
      </c>
      <c r="R55" s="32" t="s">
        <v>1084</v>
      </c>
      <c r="S55" s="8">
        <v>1</v>
      </c>
    </row>
    <row r="56" spans="1:19" ht="6" customHeight="1" x14ac:dyDescent="0.3">
      <c r="A56" s="48">
        <v>55</v>
      </c>
      <c r="B56" s="56" t="s">
        <v>80</v>
      </c>
      <c r="C56" s="34" t="str">
        <f>IF(VALUE(O56)=1,"SUS.Equipamento",IF(VALUE(Q56)=1,"SUS.Dispositivo","SUS.Mobília"))</f>
        <v>SUS.Dispositivo</v>
      </c>
      <c r="D56" s="54" t="s">
        <v>26</v>
      </c>
      <c r="E56" s="55" t="s">
        <v>26</v>
      </c>
      <c r="F56" s="32" t="s">
        <v>26</v>
      </c>
      <c r="G56" s="53" t="s">
        <v>26</v>
      </c>
      <c r="H56" s="32" t="s">
        <v>1081</v>
      </c>
      <c r="I56" s="53" t="str">
        <f>_xlfn.CONCAT("""",B56,"""")</f>
        <v>"EQU.051"</v>
      </c>
      <c r="J56" s="32" t="s">
        <v>1070</v>
      </c>
      <c r="K56" s="53" t="str">
        <f>IFERROR(_xlfn.CONCAT(LEFT(M56,FIND(" ",M56)-1),""""),M56)</f>
        <v>"Martelo"</v>
      </c>
      <c r="L56" s="32" t="s">
        <v>1026</v>
      </c>
      <c r="M56" s="53" t="s">
        <v>646</v>
      </c>
      <c r="N56" s="32" t="s">
        <v>1082</v>
      </c>
      <c r="O56" s="8">
        <v>0</v>
      </c>
      <c r="P56" s="32" t="s">
        <v>1083</v>
      </c>
      <c r="Q56" s="8">
        <f>IF(AND(O56=0, S56=0), 1, 0 )</f>
        <v>1</v>
      </c>
      <c r="R56" s="32" t="s">
        <v>1084</v>
      </c>
      <c r="S56" s="8">
        <v>0</v>
      </c>
    </row>
    <row r="57" spans="1:19" ht="6" customHeight="1" x14ac:dyDescent="0.3">
      <c r="A57" s="48">
        <v>56</v>
      </c>
      <c r="B57" s="56" t="s">
        <v>81</v>
      </c>
      <c r="C57" s="34" t="str">
        <f>IF(VALUE(O57)=1,"SUS.Equipamento",IF(VALUE(Q57)=1,"SUS.Dispositivo","SUS.Mobília"))</f>
        <v>SUS.Mobília</v>
      </c>
      <c r="D57" s="54" t="s">
        <v>26</v>
      </c>
      <c r="E57" s="55" t="s">
        <v>26</v>
      </c>
      <c r="F57" s="32" t="s">
        <v>1196</v>
      </c>
      <c r="G57" s="53" t="s">
        <v>1198</v>
      </c>
      <c r="H57" s="32" t="s">
        <v>1081</v>
      </c>
      <c r="I57" s="53" t="str">
        <f>_xlfn.CONCAT("""",B57,"""")</f>
        <v>"EQU.052"</v>
      </c>
      <c r="J57" s="32" t="s">
        <v>1070</v>
      </c>
      <c r="K57" s="53" t="str">
        <f>IFERROR(_xlfn.CONCAT(LEFT(M57,FIND(" ",M57)-1),""""),M57)</f>
        <v>"Mesa"</v>
      </c>
      <c r="L57" s="32" t="s">
        <v>1026</v>
      </c>
      <c r="M57" s="53" t="s">
        <v>647</v>
      </c>
      <c r="N57" s="32" t="s">
        <v>1082</v>
      </c>
      <c r="O57" s="8">
        <v>0</v>
      </c>
      <c r="P57" s="32" t="s">
        <v>1083</v>
      </c>
      <c r="Q57" s="8">
        <f>IF(AND(O57=0, S57=0), 1, 0 )</f>
        <v>0</v>
      </c>
      <c r="R57" s="32" t="s">
        <v>1084</v>
      </c>
      <c r="S57" s="8">
        <v>1</v>
      </c>
    </row>
    <row r="58" spans="1:19" ht="6" customHeight="1" x14ac:dyDescent="0.3">
      <c r="A58" s="48">
        <v>57</v>
      </c>
      <c r="B58" s="56" t="s">
        <v>82</v>
      </c>
      <c r="C58" s="34" t="str">
        <f>IF(VALUE(O58)=1,"SUS.Equipamento",IF(VALUE(Q58)=1,"SUS.Dispositivo","SUS.Mobília"))</f>
        <v>SUS.Mobília</v>
      </c>
      <c r="D58" s="54" t="s">
        <v>26</v>
      </c>
      <c r="E58" s="55" t="s">
        <v>26</v>
      </c>
      <c r="F58" s="32" t="s">
        <v>1196</v>
      </c>
      <c r="G58" s="53" t="s">
        <v>1201</v>
      </c>
      <c r="H58" s="32" t="s">
        <v>1081</v>
      </c>
      <c r="I58" s="53" t="str">
        <f>_xlfn.CONCAT("""",B58,"""")</f>
        <v>"EQU.053"</v>
      </c>
      <c r="J58" s="32" t="s">
        <v>1070</v>
      </c>
      <c r="K58" s="53" t="str">
        <f>IFERROR(_xlfn.CONCAT(LEFT(M58,FIND(" ",M58)-1),""""),M58)</f>
        <v>"Mesa"</v>
      </c>
      <c r="L58" s="32" t="s">
        <v>1026</v>
      </c>
      <c r="M58" s="53" t="s">
        <v>648</v>
      </c>
      <c r="N58" s="32" t="s">
        <v>1082</v>
      </c>
      <c r="O58" s="8">
        <v>0</v>
      </c>
      <c r="P58" s="32" t="s">
        <v>1083</v>
      </c>
      <c r="Q58" s="8">
        <f>IF(AND(O58=0, S58=0), 1, 0 )</f>
        <v>0</v>
      </c>
      <c r="R58" s="32" t="s">
        <v>1084</v>
      </c>
      <c r="S58" s="8">
        <v>1</v>
      </c>
    </row>
    <row r="59" spans="1:19" ht="6" customHeight="1" x14ac:dyDescent="0.3">
      <c r="A59" s="48">
        <v>58</v>
      </c>
      <c r="B59" s="56" t="s">
        <v>83</v>
      </c>
      <c r="C59" s="34" t="str">
        <f>IF(VALUE(O59)=1,"SUS.Equipamento",IF(VALUE(Q59)=1,"SUS.Dispositivo","SUS.Mobília"))</f>
        <v>SUS.Equipamento</v>
      </c>
      <c r="D59" s="54" t="s">
        <v>26</v>
      </c>
      <c r="E59" s="55" t="s">
        <v>26</v>
      </c>
      <c r="F59" s="32" t="s">
        <v>26</v>
      </c>
      <c r="G59" s="53" t="s">
        <v>26</v>
      </c>
      <c r="H59" s="32" t="s">
        <v>1081</v>
      </c>
      <c r="I59" s="53" t="str">
        <f>_xlfn.CONCAT("""",B59,"""")</f>
        <v>"EQU.054"</v>
      </c>
      <c r="J59" s="32" t="s">
        <v>1070</v>
      </c>
      <c r="K59" s="53" t="str">
        <f>IFERROR(_xlfn.CONCAT(LEFT(M59,FIND(" ",M59)-1),""""),M59)</f>
        <v>"Microcomputador"</v>
      </c>
      <c r="L59" s="32" t="s">
        <v>1026</v>
      </c>
      <c r="M59" s="53" t="s">
        <v>649</v>
      </c>
      <c r="N59" s="32" t="s">
        <v>1082</v>
      </c>
      <c r="O59" s="8">
        <v>1</v>
      </c>
      <c r="P59" s="32" t="s">
        <v>1083</v>
      </c>
      <c r="Q59" s="8">
        <f>IF(AND(O59=0, S59=0), 1, 0 )</f>
        <v>0</v>
      </c>
      <c r="R59" s="32" t="s">
        <v>1084</v>
      </c>
      <c r="S59" s="8">
        <v>0</v>
      </c>
    </row>
    <row r="60" spans="1:19" ht="6" customHeight="1" x14ac:dyDescent="0.3">
      <c r="A60" s="48">
        <v>59</v>
      </c>
      <c r="B60" s="56" t="s">
        <v>84</v>
      </c>
      <c r="C60" s="34" t="str">
        <f>IF(VALUE(O60)=1,"SUS.Equipamento",IF(VALUE(Q60)=1,"SUS.Dispositivo","SUS.Mobília"))</f>
        <v>SUS.Dispositivo</v>
      </c>
      <c r="D60" s="54" t="s">
        <v>26</v>
      </c>
      <c r="E60" s="55" t="s">
        <v>26</v>
      </c>
      <c r="F60" s="32" t="s">
        <v>26</v>
      </c>
      <c r="G60" s="53" t="s">
        <v>26</v>
      </c>
      <c r="H60" s="32" t="s">
        <v>1081</v>
      </c>
      <c r="I60" s="53" t="str">
        <f>_xlfn.CONCAT("""",B60,"""")</f>
        <v>"EQU.055"</v>
      </c>
      <c r="J60" s="32" t="s">
        <v>1070</v>
      </c>
      <c r="K60" s="53" t="str">
        <f>IFERROR(_xlfn.CONCAT(LEFT(M60,FIND(" ",M60)-1),""""),M60)</f>
        <v>"Microscópio"</v>
      </c>
      <c r="L60" s="32" t="s">
        <v>1026</v>
      </c>
      <c r="M60" s="53" t="s">
        <v>650</v>
      </c>
      <c r="N60" s="32" t="s">
        <v>1082</v>
      </c>
      <c r="O60" s="8">
        <v>0</v>
      </c>
      <c r="P60" s="32" t="s">
        <v>1083</v>
      </c>
      <c r="Q60" s="8">
        <f>IF(AND(O60=0, S60=0), 1, 0 )</f>
        <v>1</v>
      </c>
      <c r="R60" s="32" t="s">
        <v>1084</v>
      </c>
      <c r="S60" s="8">
        <v>0</v>
      </c>
    </row>
    <row r="61" spans="1:19" ht="6" customHeight="1" x14ac:dyDescent="0.3">
      <c r="A61" s="48">
        <v>60</v>
      </c>
      <c r="B61" s="56" t="s">
        <v>85</v>
      </c>
      <c r="C61" s="34" t="str">
        <f>IF(VALUE(O61)=1,"SUS.Equipamento",IF(VALUE(Q61)=1,"SUS.Dispositivo","SUS.Mobília"))</f>
        <v>SUS.Mobília</v>
      </c>
      <c r="D61" s="54" t="s">
        <v>26</v>
      </c>
      <c r="E61" s="55" t="s">
        <v>26</v>
      </c>
      <c r="F61" s="32" t="s">
        <v>1196</v>
      </c>
      <c r="G61" s="53" t="s">
        <v>1200</v>
      </c>
      <c r="H61" s="32" t="s">
        <v>1081</v>
      </c>
      <c r="I61" s="53" t="str">
        <f>_xlfn.CONCAT("""",B61,"""")</f>
        <v>"EQU.056"</v>
      </c>
      <c r="J61" s="32" t="s">
        <v>1070</v>
      </c>
      <c r="K61" s="53" t="str">
        <f>IFERROR(_xlfn.CONCAT(LEFT(M61,FIND(" ",M61)-1),""""),M61)</f>
        <v>"Berço"</v>
      </c>
      <c r="L61" s="32" t="s">
        <v>1026</v>
      </c>
      <c r="M61" s="53" t="s">
        <v>651</v>
      </c>
      <c r="N61" s="32" t="s">
        <v>1082</v>
      </c>
      <c r="O61" s="8">
        <v>0</v>
      </c>
      <c r="P61" s="32" t="s">
        <v>1083</v>
      </c>
      <c r="Q61" s="8">
        <f>IF(AND(O61=0, S61=0), 1, 0 )</f>
        <v>0</v>
      </c>
      <c r="R61" s="32" t="s">
        <v>1084</v>
      </c>
      <c r="S61" s="8">
        <v>1</v>
      </c>
    </row>
    <row r="62" spans="1:19" ht="6" customHeight="1" x14ac:dyDescent="0.3">
      <c r="A62" s="48">
        <v>61</v>
      </c>
      <c r="B62" s="56" t="s">
        <v>86</v>
      </c>
      <c r="C62" s="34" t="str">
        <f>IF(VALUE(O62)=1,"SUS.Equipamento",IF(VALUE(Q62)=1,"SUS.Dispositivo","SUS.Mobília"))</f>
        <v>SUS.Dispositivo</v>
      </c>
      <c r="D62" s="54" t="s">
        <v>26</v>
      </c>
      <c r="E62" s="55" t="s">
        <v>26</v>
      </c>
      <c r="F62" s="32" t="s">
        <v>26</v>
      </c>
      <c r="G62" s="53" t="s">
        <v>26</v>
      </c>
      <c r="H62" s="32" t="s">
        <v>1081</v>
      </c>
      <c r="I62" s="53" t="str">
        <f>_xlfn.CONCAT("""",B62,"""")</f>
        <v>"EQU.057"</v>
      </c>
      <c r="J62" s="32" t="s">
        <v>1070</v>
      </c>
      <c r="K62" s="53" t="str">
        <f>IFERROR(_xlfn.CONCAT(LEFT(M62,FIND(" ",M62)-1),""""),M62)</f>
        <v>"Negatoscópio"</v>
      </c>
      <c r="L62" s="32" t="s">
        <v>1026</v>
      </c>
      <c r="M62" s="53" t="s">
        <v>652</v>
      </c>
      <c r="N62" s="32" t="s">
        <v>1082</v>
      </c>
      <c r="O62" s="8">
        <v>0</v>
      </c>
      <c r="P62" s="32" t="s">
        <v>1083</v>
      </c>
      <c r="Q62" s="8">
        <f>IF(AND(O62=0, S62=0), 1, 0 )</f>
        <v>1</v>
      </c>
      <c r="R62" s="32" t="s">
        <v>1084</v>
      </c>
      <c r="S62" s="8">
        <v>0</v>
      </c>
    </row>
    <row r="63" spans="1:19" ht="6" customHeight="1" x14ac:dyDescent="0.3">
      <c r="A63" s="48">
        <v>62</v>
      </c>
      <c r="B63" s="56" t="s">
        <v>87</v>
      </c>
      <c r="C63" s="34" t="str">
        <f>IF(VALUE(O63)=1,"SUS.Equipamento",IF(VALUE(Q63)=1,"SUS.Dispositivo","SUS.Mobília"))</f>
        <v>SUS.Dispositivo</v>
      </c>
      <c r="D63" s="54" t="s">
        <v>26</v>
      </c>
      <c r="E63" s="55" t="s">
        <v>26</v>
      </c>
      <c r="F63" s="32" t="s">
        <v>26</v>
      </c>
      <c r="G63" s="53" t="s">
        <v>26</v>
      </c>
      <c r="H63" s="32" t="s">
        <v>1081</v>
      </c>
      <c r="I63" s="53" t="str">
        <f>_xlfn.CONCAT("""",B63,"""")</f>
        <v>"EQU.058"</v>
      </c>
      <c r="J63" s="32" t="s">
        <v>1070</v>
      </c>
      <c r="K63" s="53" t="str">
        <f>IFERROR(_xlfn.CONCAT(LEFT(M63,FIND(" ",M63)-1),""""),M63)</f>
        <v>"Oftalmoscópio"</v>
      </c>
      <c r="L63" s="32" t="s">
        <v>1026</v>
      </c>
      <c r="M63" s="53" t="s">
        <v>653</v>
      </c>
      <c r="N63" s="32" t="s">
        <v>1082</v>
      </c>
      <c r="O63" s="8">
        <v>0</v>
      </c>
      <c r="P63" s="32" t="s">
        <v>1083</v>
      </c>
      <c r="Q63" s="8">
        <f>IF(AND(O63=0, S63=0), 1, 0 )</f>
        <v>1</v>
      </c>
      <c r="R63" s="32" t="s">
        <v>1084</v>
      </c>
      <c r="S63" s="8">
        <v>0</v>
      </c>
    </row>
    <row r="64" spans="1:19" ht="6" customHeight="1" x14ac:dyDescent="0.3">
      <c r="A64" s="48">
        <v>63</v>
      </c>
      <c r="B64" s="56" t="s">
        <v>88</v>
      </c>
      <c r="C64" s="34" t="str">
        <f>IF(VALUE(O64)=1,"SUS.Equipamento",IF(VALUE(Q64)=1,"SUS.Dispositivo","SUS.Mobília"))</f>
        <v>SUS.Dispositivo</v>
      </c>
      <c r="D64" s="54" t="s">
        <v>26</v>
      </c>
      <c r="E64" s="55" t="s">
        <v>26</v>
      </c>
      <c r="F64" s="32" t="s">
        <v>26</v>
      </c>
      <c r="G64" s="53" t="s">
        <v>26</v>
      </c>
      <c r="H64" s="32" t="s">
        <v>1081</v>
      </c>
      <c r="I64" s="53" t="str">
        <f>_xlfn.CONCAT("""",B64,"""")</f>
        <v>"EQU.059"</v>
      </c>
      <c r="J64" s="32" t="s">
        <v>1070</v>
      </c>
      <c r="K64" s="53" t="str">
        <f>IFERROR(_xlfn.CONCAT(LEFT(M64,FIND(" ",M64)-1),""""),M64)</f>
        <v>"Oftalmoscópio"</v>
      </c>
      <c r="L64" s="32" t="s">
        <v>1026</v>
      </c>
      <c r="M64" s="53" t="s">
        <v>654</v>
      </c>
      <c r="N64" s="32" t="s">
        <v>1082</v>
      </c>
      <c r="O64" s="8">
        <v>0</v>
      </c>
      <c r="P64" s="32" t="s">
        <v>1083</v>
      </c>
      <c r="Q64" s="8">
        <f>IF(AND(O64=0, S64=0), 1, 0 )</f>
        <v>1</v>
      </c>
      <c r="R64" s="32" t="s">
        <v>1084</v>
      </c>
      <c r="S64" s="8">
        <v>0</v>
      </c>
    </row>
    <row r="65" spans="1:19" ht="6" customHeight="1" x14ac:dyDescent="0.3">
      <c r="A65" s="48">
        <v>64</v>
      </c>
      <c r="B65" s="56" t="s">
        <v>89</v>
      </c>
      <c r="C65" s="34" t="str">
        <f>IF(VALUE(O65)=1,"SUS.Equipamento",IF(VALUE(Q65)=1,"SUS.Dispositivo","SUS.Mobília"))</f>
        <v>SUS.Dispositivo</v>
      </c>
      <c r="D65" s="54" t="s">
        <v>26</v>
      </c>
      <c r="E65" s="55" t="s">
        <v>26</v>
      </c>
      <c r="F65" s="32" t="s">
        <v>26</v>
      </c>
      <c r="G65" s="53" t="s">
        <v>26</v>
      </c>
      <c r="H65" s="32" t="s">
        <v>1081</v>
      </c>
      <c r="I65" s="53" t="str">
        <f>_xlfn.CONCAT("""",B65,"""")</f>
        <v>"EQU.060"</v>
      </c>
      <c r="J65" s="32" t="s">
        <v>1070</v>
      </c>
      <c r="K65" s="53" t="str">
        <f>IFERROR(_xlfn.CONCAT(LEFT(M65,FIND(" ",M65)-1),""""),M65)</f>
        <v>"Bisturi"</v>
      </c>
      <c r="L65" s="32" t="s">
        <v>1026</v>
      </c>
      <c r="M65" s="53" t="s">
        <v>655</v>
      </c>
      <c r="N65" s="32" t="s">
        <v>1082</v>
      </c>
      <c r="O65" s="8">
        <v>0</v>
      </c>
      <c r="P65" s="32" t="s">
        <v>1083</v>
      </c>
      <c r="Q65" s="8">
        <f>IF(AND(O65=0, S65=0), 1, 0 )</f>
        <v>1</v>
      </c>
      <c r="R65" s="32" t="s">
        <v>1084</v>
      </c>
      <c r="S65" s="8">
        <v>0</v>
      </c>
    </row>
    <row r="66" spans="1:19" ht="6" customHeight="1" x14ac:dyDescent="0.3">
      <c r="A66" s="48">
        <v>65</v>
      </c>
      <c r="B66" s="56" t="s">
        <v>90</v>
      </c>
      <c r="C66" s="34" t="str">
        <f>IF(VALUE(O66)=1,"SUS.Equipamento",IF(VALUE(Q66)=1,"SUS.Dispositivo","SUS.Mobília"))</f>
        <v>SUS.Dispositivo</v>
      </c>
      <c r="D66" s="54" t="s">
        <v>26</v>
      </c>
      <c r="E66" s="55" t="s">
        <v>26</v>
      </c>
      <c r="F66" s="32" t="s">
        <v>26</v>
      </c>
      <c r="G66" s="53" t="s">
        <v>26</v>
      </c>
      <c r="H66" s="32" t="s">
        <v>1081</v>
      </c>
      <c r="I66" s="53" t="str">
        <f>_xlfn.CONCAT("""",B66,"""")</f>
        <v>"EQU.061"</v>
      </c>
      <c r="J66" s="32" t="s">
        <v>1070</v>
      </c>
      <c r="K66" s="53" t="str">
        <f>IFERROR(_xlfn.CONCAT(LEFT(M66,FIND(" ",M66)-1),""""),M66)</f>
        <v>"Otoscópio"</v>
      </c>
      <c r="L66" s="32" t="s">
        <v>1026</v>
      </c>
      <c r="M66" s="53" t="s">
        <v>656</v>
      </c>
      <c r="N66" s="32" t="s">
        <v>1082</v>
      </c>
      <c r="O66" s="8">
        <v>0</v>
      </c>
      <c r="P66" s="32" t="s">
        <v>1083</v>
      </c>
      <c r="Q66" s="8">
        <f>IF(AND(O66=0, S66=0), 1, 0 )</f>
        <v>1</v>
      </c>
      <c r="R66" s="32" t="s">
        <v>1084</v>
      </c>
      <c r="S66" s="8">
        <v>0</v>
      </c>
    </row>
    <row r="67" spans="1:19" ht="6" customHeight="1" x14ac:dyDescent="0.3">
      <c r="A67" s="48">
        <v>66</v>
      </c>
      <c r="B67" s="56" t="s">
        <v>91</v>
      </c>
      <c r="C67" s="34" t="str">
        <f>IF(VALUE(O67)=1,"SUS.Equipamento",IF(VALUE(Q67)=1,"SUS.Dispositivo","SUS.Mobília"))</f>
        <v>SUS.Equipamento</v>
      </c>
      <c r="D67" s="54" t="s">
        <v>26</v>
      </c>
      <c r="E67" s="55" t="s">
        <v>26</v>
      </c>
      <c r="F67" s="32" t="s">
        <v>26</v>
      </c>
      <c r="G67" s="53" t="s">
        <v>26</v>
      </c>
      <c r="H67" s="32" t="s">
        <v>1081</v>
      </c>
      <c r="I67" s="53" t="str">
        <f>_xlfn.CONCAT("""",B67,"""")</f>
        <v>"EQU.062"</v>
      </c>
      <c r="J67" s="32" t="s">
        <v>1070</v>
      </c>
      <c r="K67" s="53" t="str">
        <f>IFERROR(_xlfn.CONCAT(LEFT(M67,FIND(" ",M67)-1),""""),M67)</f>
        <v>"Oxímetro"</v>
      </c>
      <c r="L67" s="32" t="s">
        <v>1026</v>
      </c>
      <c r="M67" s="53" t="s">
        <v>657</v>
      </c>
      <c r="N67" s="32" t="s">
        <v>1082</v>
      </c>
      <c r="O67" s="8">
        <v>1</v>
      </c>
      <c r="P67" s="32" t="s">
        <v>1083</v>
      </c>
      <c r="Q67" s="8">
        <f>IF(AND(O67=0, S67=0), 1, 0 )</f>
        <v>0</v>
      </c>
      <c r="R67" s="32" t="s">
        <v>1084</v>
      </c>
      <c r="S67" s="8">
        <v>0</v>
      </c>
    </row>
    <row r="68" spans="1:19" ht="6" customHeight="1" x14ac:dyDescent="0.3">
      <c r="A68" s="48">
        <v>67</v>
      </c>
      <c r="B68" s="56" t="s">
        <v>92</v>
      </c>
      <c r="C68" s="34" t="str">
        <f>IF(VALUE(O68)=1,"SUS.Equipamento",IF(VALUE(Q68)=1,"SUS.Dispositivo","SUS.Mobília"))</f>
        <v>SUS.Dispositivo</v>
      </c>
      <c r="D68" s="54" t="s">
        <v>26</v>
      </c>
      <c r="E68" s="55" t="s">
        <v>26</v>
      </c>
      <c r="F68" s="32" t="s">
        <v>26</v>
      </c>
      <c r="G68" s="53" t="s">
        <v>26</v>
      </c>
      <c r="H68" s="32" t="s">
        <v>1081</v>
      </c>
      <c r="I68" s="53" t="str">
        <f>_xlfn.CONCAT("""",B68,"""")</f>
        <v>"EQU.063"</v>
      </c>
      <c r="J68" s="32" t="s">
        <v>1070</v>
      </c>
      <c r="K68" s="53" t="str">
        <f>IFERROR(_xlfn.CONCAT(LEFT(M68,FIND(" ",M68)-1),""""),M68)</f>
        <v>"Papagaio"</v>
      </c>
      <c r="L68" s="32" t="s">
        <v>1026</v>
      </c>
      <c r="M68" s="53" t="s">
        <v>658</v>
      </c>
      <c r="N68" s="32" t="s">
        <v>1082</v>
      </c>
      <c r="O68" s="8">
        <v>0</v>
      </c>
      <c r="P68" s="32" t="s">
        <v>1083</v>
      </c>
      <c r="Q68" s="8">
        <f>IF(AND(O68=0, S68=0), 1, 0 )</f>
        <v>1</v>
      </c>
      <c r="R68" s="32" t="s">
        <v>1084</v>
      </c>
      <c r="S68" s="8">
        <v>0</v>
      </c>
    </row>
    <row r="69" spans="1:19" ht="6" customHeight="1" x14ac:dyDescent="0.3">
      <c r="A69" s="48">
        <v>68</v>
      </c>
      <c r="B69" s="56" t="s">
        <v>93</v>
      </c>
      <c r="C69" s="34" t="str">
        <f>IF(VALUE(O69)=1,"SUS.Equipamento",IF(VALUE(Q69)=1,"SUS.Dispositivo","SUS.Mobília"))</f>
        <v>SUS.Dispositivo</v>
      </c>
      <c r="D69" s="54" t="s">
        <v>26</v>
      </c>
      <c r="E69" s="55" t="s">
        <v>26</v>
      </c>
      <c r="F69" s="32" t="s">
        <v>26</v>
      </c>
      <c r="G69" s="53" t="s">
        <v>26</v>
      </c>
      <c r="H69" s="32" t="s">
        <v>1081</v>
      </c>
      <c r="I69" s="53" t="str">
        <f>_xlfn.CONCAT("""",B69,"""")</f>
        <v>"EQU.064"</v>
      </c>
      <c r="J69" s="32" t="s">
        <v>1070</v>
      </c>
      <c r="K69" s="53" t="str">
        <f>IFERROR(_xlfn.CONCAT(LEFT(M69,FIND(" ",M69)-1),""""),M69)</f>
        <v>"Projetor"</v>
      </c>
      <c r="L69" s="32" t="s">
        <v>1026</v>
      </c>
      <c r="M69" s="53" t="s">
        <v>659</v>
      </c>
      <c r="N69" s="32" t="s">
        <v>1082</v>
      </c>
      <c r="O69" s="8">
        <v>0</v>
      </c>
      <c r="P69" s="32" t="s">
        <v>1083</v>
      </c>
      <c r="Q69" s="8">
        <f>IF(AND(O69=0, S69=0), 1, 0 )</f>
        <v>1</v>
      </c>
      <c r="R69" s="32" t="s">
        <v>1084</v>
      </c>
      <c r="S69" s="8">
        <v>0</v>
      </c>
    </row>
    <row r="70" spans="1:19" ht="6" customHeight="1" x14ac:dyDescent="0.3">
      <c r="A70" s="48">
        <v>69</v>
      </c>
      <c r="B70" s="56" t="s">
        <v>94</v>
      </c>
      <c r="C70" s="34" t="str">
        <f>IF(VALUE(O70)=1,"SUS.Equipamento",IF(VALUE(Q70)=1,"SUS.Dispositivo","SUS.Mobília"))</f>
        <v>SUS.Equipamento</v>
      </c>
      <c r="D70" s="54" t="s">
        <v>26</v>
      </c>
      <c r="E70" s="55" t="s">
        <v>26</v>
      </c>
      <c r="F70" s="32" t="s">
        <v>26</v>
      </c>
      <c r="G70" s="53" t="s">
        <v>26</v>
      </c>
      <c r="H70" s="32" t="s">
        <v>1081</v>
      </c>
      <c r="I70" s="53" t="str">
        <f>_xlfn.CONCAT("""",B70,"""")</f>
        <v>"EQU.065"</v>
      </c>
      <c r="J70" s="32" t="s">
        <v>1070</v>
      </c>
      <c r="K70" s="53" t="str">
        <f>IFERROR(_xlfn.CONCAT(LEFT(M70,FIND(" ",M70)-1),""""),M70)</f>
        <v>"Projetor"</v>
      </c>
      <c r="L70" s="32" t="s">
        <v>1026</v>
      </c>
      <c r="M70" s="53" t="s">
        <v>660</v>
      </c>
      <c r="N70" s="32" t="s">
        <v>1082</v>
      </c>
      <c r="O70" s="8">
        <v>1</v>
      </c>
      <c r="P70" s="32" t="s">
        <v>1083</v>
      </c>
      <c r="Q70" s="8">
        <f>IF(AND(O70=0, S70=0), 1, 0 )</f>
        <v>0</v>
      </c>
      <c r="R70" s="32" t="s">
        <v>1084</v>
      </c>
      <c r="S70" s="8">
        <v>0</v>
      </c>
    </row>
    <row r="71" spans="1:19" ht="6" customHeight="1" x14ac:dyDescent="0.3">
      <c r="A71" s="48">
        <v>70</v>
      </c>
      <c r="B71" s="56" t="s">
        <v>95</v>
      </c>
      <c r="C71" s="34" t="str">
        <f>IF(VALUE(O71)=1,"SUS.Equipamento",IF(VALUE(Q71)=1,"SUS.Dispositivo","SUS.Mobília"))</f>
        <v>SUS.Equipamento</v>
      </c>
      <c r="D71" s="54" t="s">
        <v>26</v>
      </c>
      <c r="E71" s="55" t="s">
        <v>26</v>
      </c>
      <c r="F71" s="32" t="s">
        <v>26</v>
      </c>
      <c r="G71" s="53" t="s">
        <v>26</v>
      </c>
      <c r="H71" s="32" t="s">
        <v>1081</v>
      </c>
      <c r="I71" s="53" t="str">
        <f>_xlfn.CONCAT("""",B71,"""")</f>
        <v>"EQU.066"</v>
      </c>
      <c r="J71" s="32" t="s">
        <v>1070</v>
      </c>
      <c r="K71" s="53" t="str">
        <f>IFERROR(_xlfn.CONCAT(LEFT(M71,FIND(" ",M71)-1),""""),M71)</f>
        <v>"Pupilômetro"</v>
      </c>
      <c r="L71" s="32" t="s">
        <v>1026</v>
      </c>
      <c r="M71" s="53" t="s">
        <v>661</v>
      </c>
      <c r="N71" s="32" t="s">
        <v>1082</v>
      </c>
      <c r="O71" s="8">
        <v>1</v>
      </c>
      <c r="P71" s="32" t="s">
        <v>1083</v>
      </c>
      <c r="Q71" s="8">
        <f>IF(AND(O71=0, S71=0), 1, 0 )</f>
        <v>0</v>
      </c>
      <c r="R71" s="32" t="s">
        <v>1084</v>
      </c>
      <c r="S71" s="8">
        <v>0</v>
      </c>
    </row>
    <row r="72" spans="1:19" ht="6" customHeight="1" x14ac:dyDescent="0.3">
      <c r="A72" s="48">
        <v>71</v>
      </c>
      <c r="B72" s="56" t="s">
        <v>96</v>
      </c>
      <c r="C72" s="34" t="str">
        <f>IF(VALUE(O72)=1,"SUS.Equipamento",IF(VALUE(Q72)=1,"SUS.Dispositivo","SUS.Mobília"))</f>
        <v>SUS.Equipamento</v>
      </c>
      <c r="D72" s="54" t="s">
        <v>1194</v>
      </c>
      <c r="E72" s="55" t="s">
        <v>1187</v>
      </c>
      <c r="F72" s="32" t="s">
        <v>26</v>
      </c>
      <c r="G72" s="53" t="s">
        <v>26</v>
      </c>
      <c r="H72" s="32" t="s">
        <v>1081</v>
      </c>
      <c r="I72" s="53" t="str">
        <f>_xlfn.CONCAT("""",B72,"""")</f>
        <v>"EQU.067"</v>
      </c>
      <c r="J72" s="32" t="s">
        <v>1070</v>
      </c>
      <c r="K72" s="53" t="str">
        <f>IFERROR(_xlfn.CONCAT(LEFT(M72,FIND(" ",M72)-1),""""),M72)</f>
        <v>"Aparelho"</v>
      </c>
      <c r="L72" s="32" t="s">
        <v>1026</v>
      </c>
      <c r="M72" s="53" t="s">
        <v>1086</v>
      </c>
      <c r="N72" s="32" t="s">
        <v>1082</v>
      </c>
      <c r="O72" s="8">
        <v>1</v>
      </c>
      <c r="P72" s="32" t="s">
        <v>1083</v>
      </c>
      <c r="Q72" s="8">
        <f>IF(AND(O72=0, S72=0), 1, 0 )</f>
        <v>0</v>
      </c>
      <c r="R72" s="32" t="s">
        <v>1084</v>
      </c>
      <c r="S72" s="8">
        <v>0</v>
      </c>
    </row>
    <row r="73" spans="1:19" ht="6" customHeight="1" x14ac:dyDescent="0.3">
      <c r="A73" s="48">
        <v>72</v>
      </c>
      <c r="B73" s="56" t="s">
        <v>97</v>
      </c>
      <c r="C73" s="34" t="str">
        <f>IF(VALUE(O73)=1,"SUS.Equipamento",IF(VALUE(Q73)=1,"SUS.Dispositivo","SUS.Mobília"))</f>
        <v>SUS.Dispositivo</v>
      </c>
      <c r="D73" s="54" t="s">
        <v>26</v>
      </c>
      <c r="E73" s="55" t="s">
        <v>26</v>
      </c>
      <c r="F73" s="32" t="s">
        <v>26</v>
      </c>
      <c r="G73" s="53" t="s">
        <v>26</v>
      </c>
      <c r="H73" s="32" t="s">
        <v>1081</v>
      </c>
      <c r="I73" s="53" t="str">
        <f>_xlfn.CONCAT("""",B73,"""")</f>
        <v>"EQU.068"</v>
      </c>
      <c r="J73" s="32" t="s">
        <v>1070</v>
      </c>
      <c r="K73" s="53" t="str">
        <f>IFERROR(_xlfn.CONCAT(LEFT(M73,FIND(" ",M73)-1),""""),M73)</f>
        <v>"Refletor"</v>
      </c>
      <c r="L73" s="32" t="s">
        <v>1026</v>
      </c>
      <c r="M73" s="53" t="s">
        <v>662</v>
      </c>
      <c r="N73" s="32" t="s">
        <v>1082</v>
      </c>
      <c r="O73" s="8">
        <v>0</v>
      </c>
      <c r="P73" s="32" t="s">
        <v>1083</v>
      </c>
      <c r="Q73" s="8">
        <f>IF(AND(O73=0, S73=0), 1, 0 )</f>
        <v>1</v>
      </c>
      <c r="R73" s="32" t="s">
        <v>1084</v>
      </c>
      <c r="S73" s="8">
        <v>0</v>
      </c>
    </row>
    <row r="74" spans="1:19" ht="6" customHeight="1" x14ac:dyDescent="0.3">
      <c r="A74" s="48">
        <v>73</v>
      </c>
      <c r="B74" s="56" t="s">
        <v>98</v>
      </c>
      <c r="C74" s="34" t="str">
        <f>IF(VALUE(O74)=1,"SUS.Equipamento",IF(VALUE(Q74)=1,"SUS.Dispositivo","SUS.Mobília"))</f>
        <v>SUS.Dispositivo</v>
      </c>
      <c r="D74" s="54" t="s">
        <v>26</v>
      </c>
      <c r="E74" s="55" t="s">
        <v>26</v>
      </c>
      <c r="F74" s="32" t="s">
        <v>26</v>
      </c>
      <c r="G74" s="53" t="s">
        <v>26</v>
      </c>
      <c r="H74" s="32" t="s">
        <v>1081</v>
      </c>
      <c r="I74" s="53" t="str">
        <f>_xlfn.CONCAT("""",B74,"""")</f>
        <v>"EQU.069"</v>
      </c>
      <c r="J74" s="32" t="s">
        <v>1070</v>
      </c>
      <c r="K74" s="53" t="str">
        <f>IFERROR(_xlfn.CONCAT(LEFT(M74,FIND(" ",M74)-1),""""),M74)</f>
        <v>"Refrator"</v>
      </c>
      <c r="L74" s="32" t="s">
        <v>1026</v>
      </c>
      <c r="M74" s="53" t="s">
        <v>663</v>
      </c>
      <c r="N74" s="32" t="s">
        <v>1082</v>
      </c>
      <c r="O74" s="8">
        <v>0</v>
      </c>
      <c r="P74" s="32" t="s">
        <v>1083</v>
      </c>
      <c r="Q74" s="8">
        <f>IF(AND(O74=0, S74=0), 1, 0 )</f>
        <v>1</v>
      </c>
      <c r="R74" s="32" t="s">
        <v>1084</v>
      </c>
      <c r="S74" s="8">
        <v>0</v>
      </c>
    </row>
    <row r="75" spans="1:19" ht="6" customHeight="1" x14ac:dyDescent="0.3">
      <c r="A75" s="48">
        <v>74</v>
      </c>
      <c r="B75" s="56" t="s">
        <v>99</v>
      </c>
      <c r="C75" s="34" t="str">
        <f>IF(VALUE(O75)=1,"SUS.Equipamento",IF(VALUE(Q75)=1,"SUS.Dispositivo","SUS.Mobília"))</f>
        <v>SUS.Equipamento</v>
      </c>
      <c r="D75" s="54" t="s">
        <v>26</v>
      </c>
      <c r="E75" s="55" t="s">
        <v>26</v>
      </c>
      <c r="F75" s="32" t="s">
        <v>26</v>
      </c>
      <c r="G75" s="53" t="s">
        <v>26</v>
      </c>
      <c r="H75" s="32" t="s">
        <v>1081</v>
      </c>
      <c r="I75" s="53" t="str">
        <f>_xlfn.CONCAT("""",B75,"""")</f>
        <v>"EQU.070"</v>
      </c>
      <c r="J75" s="32" t="s">
        <v>1070</v>
      </c>
      <c r="K75" s="53" t="str">
        <f>IFERROR(_xlfn.CONCAT(LEFT(M75,FIND(" ",M75)-1),""""),M75)</f>
        <v>"Refrigerador"</v>
      </c>
      <c r="L75" s="32" t="s">
        <v>1026</v>
      </c>
      <c r="M75" s="53" t="s">
        <v>1085</v>
      </c>
      <c r="N75" s="32" t="s">
        <v>1082</v>
      </c>
      <c r="O75" s="8">
        <v>1</v>
      </c>
      <c r="P75" s="32" t="s">
        <v>1083</v>
      </c>
      <c r="Q75" s="8">
        <f>IF(AND(O75=0, S75=0), 1, 0 )</f>
        <v>0</v>
      </c>
      <c r="R75" s="32" t="s">
        <v>1084</v>
      </c>
      <c r="S75" s="8">
        <v>0</v>
      </c>
    </row>
    <row r="76" spans="1:19" ht="6" customHeight="1" x14ac:dyDescent="0.3">
      <c r="A76" s="48">
        <v>75</v>
      </c>
      <c r="B76" s="56" t="s">
        <v>100</v>
      </c>
      <c r="C76" s="34" t="str">
        <f>IF(VALUE(O76)=1,"SUS.Equipamento",IF(VALUE(Q76)=1,"SUS.Dispositivo","SUS.Mobília"))</f>
        <v>SUS.Equipamento</v>
      </c>
      <c r="D76" s="54" t="s">
        <v>26</v>
      </c>
      <c r="E76" s="55" t="s">
        <v>26</v>
      </c>
      <c r="F76" s="32" t="s">
        <v>26</v>
      </c>
      <c r="G76" s="53" t="s">
        <v>26</v>
      </c>
      <c r="H76" s="32" t="s">
        <v>1081</v>
      </c>
      <c r="I76" s="53" t="str">
        <f>_xlfn.CONCAT("""",B76,"""")</f>
        <v>"EQU.071"</v>
      </c>
      <c r="J76" s="32" t="s">
        <v>1070</v>
      </c>
      <c r="K76" s="53" t="str">
        <f>IFERROR(_xlfn.CONCAT(LEFT(M76,FIND(" ",M76)-1),""""),M76)</f>
        <v>"Régua"</v>
      </c>
      <c r="L76" s="32" t="s">
        <v>1026</v>
      </c>
      <c r="M76" s="53" t="s">
        <v>664</v>
      </c>
      <c r="N76" s="32" t="s">
        <v>1082</v>
      </c>
      <c r="O76" s="8">
        <v>1</v>
      </c>
      <c r="P76" s="32" t="s">
        <v>1083</v>
      </c>
      <c r="Q76" s="8">
        <f>IF(AND(O76=0, S76=0), 1, 0 )</f>
        <v>0</v>
      </c>
      <c r="R76" s="32" t="s">
        <v>1084</v>
      </c>
      <c r="S76" s="8">
        <v>0</v>
      </c>
    </row>
    <row r="77" spans="1:19" ht="6" customHeight="1" x14ac:dyDescent="0.3">
      <c r="A77" s="48">
        <v>76</v>
      </c>
      <c r="B77" s="56" t="s">
        <v>101</v>
      </c>
      <c r="C77" s="34" t="str">
        <f>IF(VALUE(O77)=1,"SUS.Equipamento",IF(VALUE(Q77)=1,"SUS.Dispositivo","SUS.Mobília"))</f>
        <v>SUS.Dispositivo</v>
      </c>
      <c r="D77" s="54" t="s">
        <v>26</v>
      </c>
      <c r="E77" s="55" t="s">
        <v>26</v>
      </c>
      <c r="F77" s="32" t="s">
        <v>26</v>
      </c>
      <c r="G77" s="53" t="s">
        <v>26</v>
      </c>
      <c r="H77" s="32" t="s">
        <v>1081</v>
      </c>
      <c r="I77" s="53" t="str">
        <f>_xlfn.CONCAT("""",B77,"""")</f>
        <v>"EQU.072"</v>
      </c>
      <c r="J77" s="32" t="s">
        <v>1070</v>
      </c>
      <c r="K77" s="53" t="str">
        <f>IFERROR(_xlfn.CONCAT(LEFT(M77,FIND(" ",M77)-1),""""),M77)</f>
        <v>"Relógio"</v>
      </c>
      <c r="L77" s="32" t="s">
        <v>1026</v>
      </c>
      <c r="M77" s="53" t="s">
        <v>665</v>
      </c>
      <c r="N77" s="32" t="s">
        <v>1082</v>
      </c>
      <c r="O77" s="8">
        <v>0</v>
      </c>
      <c r="P77" s="32" t="s">
        <v>1083</v>
      </c>
      <c r="Q77" s="8">
        <f>IF(AND(O77=0, S77=0), 1, 0 )</f>
        <v>1</v>
      </c>
      <c r="R77" s="32" t="s">
        <v>1084</v>
      </c>
      <c r="S77" s="8">
        <v>0</v>
      </c>
    </row>
    <row r="78" spans="1:19" ht="6" customHeight="1" x14ac:dyDescent="0.3">
      <c r="A78" s="48">
        <v>77</v>
      </c>
      <c r="B78" s="56" t="s">
        <v>102</v>
      </c>
      <c r="C78" s="34" t="str">
        <f>IF(VALUE(O78)=1,"SUS.Equipamento",IF(VALUE(Q78)=1,"SUS.Dispositivo","SUS.Mobília"))</f>
        <v>SUS.Dispositivo</v>
      </c>
      <c r="D78" s="54" t="s">
        <v>26</v>
      </c>
      <c r="E78" s="55" t="s">
        <v>26</v>
      </c>
      <c r="F78" s="32" t="s">
        <v>26</v>
      </c>
      <c r="G78" s="53" t="s">
        <v>26</v>
      </c>
      <c r="H78" s="32" t="s">
        <v>1081</v>
      </c>
      <c r="I78" s="53" t="str">
        <f>_xlfn.CONCAT("""",B78,"""")</f>
        <v>"EQU.073"</v>
      </c>
      <c r="J78" s="32" t="s">
        <v>1070</v>
      </c>
      <c r="K78" s="53" t="str">
        <f>IFERROR(_xlfn.CONCAT(LEFT(M78,FIND(" ",M78)-1),""""),M78)</f>
        <v>"Retinoscópio"</v>
      </c>
      <c r="L78" s="32" t="s">
        <v>1026</v>
      </c>
      <c r="M78" s="53" t="s">
        <v>1033</v>
      </c>
      <c r="N78" s="32" t="s">
        <v>1082</v>
      </c>
      <c r="O78" s="8">
        <v>0</v>
      </c>
      <c r="P78" s="32" t="s">
        <v>1083</v>
      </c>
      <c r="Q78" s="8">
        <f>IF(AND(O78=0, S78=0), 1, 0 )</f>
        <v>1</v>
      </c>
      <c r="R78" s="32" t="s">
        <v>1084</v>
      </c>
      <c r="S78" s="8">
        <v>0</v>
      </c>
    </row>
    <row r="79" spans="1:19" ht="6" customHeight="1" x14ac:dyDescent="0.3">
      <c r="A79" s="48">
        <v>78</v>
      </c>
      <c r="B79" s="56" t="s">
        <v>103</v>
      </c>
      <c r="C79" s="34" t="str">
        <f>IF(VALUE(O79)=1,"SUS.Equipamento",IF(VALUE(Q79)=1,"SUS.Dispositivo","SUS.Mobília"))</f>
        <v>SUS.Dispositivo</v>
      </c>
      <c r="D79" s="54" t="s">
        <v>26</v>
      </c>
      <c r="E79" s="55" t="s">
        <v>26</v>
      </c>
      <c r="F79" s="32" t="s">
        <v>26</v>
      </c>
      <c r="G79" s="53" t="s">
        <v>26</v>
      </c>
      <c r="H79" s="32" t="s">
        <v>1081</v>
      </c>
      <c r="I79" s="53" t="str">
        <f>_xlfn.CONCAT("""",B79,"""")</f>
        <v>"EQU.074"</v>
      </c>
      <c r="J79" s="32" t="s">
        <v>1070</v>
      </c>
      <c r="K79" s="53" t="str">
        <f>IFERROR(_xlfn.CONCAT(LEFT(M79,FIND(" ",M79)-1),""""),M79)</f>
        <v>"Retroprojetor"</v>
      </c>
      <c r="L79" s="32" t="s">
        <v>1026</v>
      </c>
      <c r="M79" s="53" t="s">
        <v>666</v>
      </c>
      <c r="N79" s="32" t="s">
        <v>1082</v>
      </c>
      <c r="O79" s="8">
        <v>0</v>
      </c>
      <c r="P79" s="32" t="s">
        <v>1083</v>
      </c>
      <c r="Q79" s="8">
        <f>IF(AND(O79=0, S79=0), 1, 0 )</f>
        <v>1</v>
      </c>
      <c r="R79" s="32" t="s">
        <v>1084</v>
      </c>
      <c r="S79" s="8">
        <v>0</v>
      </c>
    </row>
    <row r="80" spans="1:19" ht="6" customHeight="1" x14ac:dyDescent="0.3">
      <c r="A80" s="48">
        <v>79</v>
      </c>
      <c r="B80" s="56" t="s">
        <v>104</v>
      </c>
      <c r="C80" s="34" t="str">
        <f>IF(VALUE(O80)=1,"SUS.Equipamento",IF(VALUE(Q80)=1,"SUS.Dispositivo","SUS.Mobília"))</f>
        <v>SUS.Dispositivo</v>
      </c>
      <c r="D80" s="54" t="s">
        <v>26</v>
      </c>
      <c r="E80" s="55" t="s">
        <v>26</v>
      </c>
      <c r="F80" s="32" t="s">
        <v>26</v>
      </c>
      <c r="G80" s="53" t="s">
        <v>26</v>
      </c>
      <c r="H80" s="32" t="s">
        <v>1081</v>
      </c>
      <c r="I80" s="53" t="str">
        <f>_xlfn.CONCAT("""",B80,"""")</f>
        <v>"EQU.075"</v>
      </c>
      <c r="J80" s="32" t="s">
        <v>1070</v>
      </c>
      <c r="K80" s="53" t="str">
        <f>IFERROR(_xlfn.CONCAT(LEFT(M80,FIND(" ",M80)-1),""""),M80)</f>
        <v>"Suporte"</v>
      </c>
      <c r="L80" s="32" t="s">
        <v>1026</v>
      </c>
      <c r="M80" s="53" t="s">
        <v>667</v>
      </c>
      <c r="N80" s="32" t="s">
        <v>1082</v>
      </c>
      <c r="O80" s="8">
        <v>0</v>
      </c>
      <c r="P80" s="32" t="s">
        <v>1083</v>
      </c>
      <c r="Q80" s="8">
        <f>IF(AND(O80=0, S80=0), 1, 0 )</f>
        <v>1</v>
      </c>
      <c r="R80" s="32" t="s">
        <v>1084</v>
      </c>
      <c r="S80" s="8">
        <v>0</v>
      </c>
    </row>
    <row r="81" spans="1:19" ht="6" customHeight="1" x14ac:dyDescent="0.3">
      <c r="A81" s="48">
        <v>80</v>
      </c>
      <c r="B81" s="56" t="s">
        <v>105</v>
      </c>
      <c r="C81" s="34" t="str">
        <f>IF(VALUE(O81)=1,"SUS.Equipamento",IF(VALUE(Q81)=1,"SUS.Dispositivo","SUS.Mobília"))</f>
        <v>SUS.Dispositivo</v>
      </c>
      <c r="D81" s="54" t="s">
        <v>26</v>
      </c>
      <c r="E81" s="55" t="s">
        <v>26</v>
      </c>
      <c r="F81" s="32" t="s">
        <v>26</v>
      </c>
      <c r="G81" s="53" t="s">
        <v>26</v>
      </c>
      <c r="H81" s="32" t="s">
        <v>1081</v>
      </c>
      <c r="I81" s="53" t="str">
        <f>_xlfn.CONCAT("""",B81,"""")</f>
        <v>"EQU.076"</v>
      </c>
      <c r="J81" s="32" t="s">
        <v>1070</v>
      </c>
      <c r="K81" s="53" t="str">
        <f>IFERROR(_xlfn.CONCAT(LEFT(M81,FIND(" ",M81)-1),""""),M81)</f>
        <v>"Suporte"</v>
      </c>
      <c r="L81" s="32" t="s">
        <v>1026</v>
      </c>
      <c r="M81" s="53" t="s">
        <v>668</v>
      </c>
      <c r="N81" s="32" t="s">
        <v>1082</v>
      </c>
      <c r="O81" s="8">
        <v>0</v>
      </c>
      <c r="P81" s="32" t="s">
        <v>1083</v>
      </c>
      <c r="Q81" s="8">
        <f>IF(AND(O81=0, S81=0), 1, 0 )</f>
        <v>1</v>
      </c>
      <c r="R81" s="32" t="s">
        <v>1084</v>
      </c>
      <c r="S81" s="8">
        <v>0</v>
      </c>
    </row>
    <row r="82" spans="1:19" ht="6" customHeight="1" x14ac:dyDescent="0.3">
      <c r="A82" s="48">
        <v>81</v>
      </c>
      <c r="B82" s="56" t="s">
        <v>106</v>
      </c>
      <c r="C82" s="34" t="str">
        <f>IF(VALUE(O82)=1,"SUS.Equipamento",IF(VALUE(Q82)=1,"SUS.Dispositivo","SUS.Mobília"))</f>
        <v>SUS.Dispositivo</v>
      </c>
      <c r="D82" s="54" t="s">
        <v>26</v>
      </c>
      <c r="E82" s="55" t="s">
        <v>26</v>
      </c>
      <c r="F82" s="32" t="s">
        <v>26</v>
      </c>
      <c r="G82" s="53" t="s">
        <v>26</v>
      </c>
      <c r="H82" s="32" t="s">
        <v>1081</v>
      </c>
      <c r="I82" s="53" t="str">
        <f>_xlfn.CONCAT("""",B82,"""")</f>
        <v>"EQU.077"</v>
      </c>
      <c r="J82" s="32" t="s">
        <v>1070</v>
      </c>
      <c r="K82" s="53" t="str">
        <f>IFERROR(_xlfn.CONCAT(LEFT(M82,FIND(" ",M82)-1),""""),M82)</f>
        <v>"Tela"</v>
      </c>
      <c r="L82" s="32" t="s">
        <v>1026</v>
      </c>
      <c r="M82" s="53" t="s">
        <v>669</v>
      </c>
      <c r="N82" s="32" t="s">
        <v>1082</v>
      </c>
      <c r="O82" s="8">
        <v>0</v>
      </c>
      <c r="P82" s="32" t="s">
        <v>1083</v>
      </c>
      <c r="Q82" s="8">
        <f>IF(AND(O82=0, S82=0), 1, 0 )</f>
        <v>1</v>
      </c>
      <c r="R82" s="32" t="s">
        <v>1084</v>
      </c>
      <c r="S82" s="8">
        <v>0</v>
      </c>
    </row>
    <row r="83" spans="1:19" ht="6" customHeight="1" x14ac:dyDescent="0.3">
      <c r="A83" s="48">
        <v>82</v>
      </c>
      <c r="B83" s="56" t="s">
        <v>107</v>
      </c>
      <c r="C83" s="34" t="str">
        <f>IF(VALUE(O83)=1,"SUS.Equipamento",IF(VALUE(Q83)=1,"SUS.Dispositivo","SUS.Mobília"))</f>
        <v>SUS.Equipamento</v>
      </c>
      <c r="D83" s="54" t="s">
        <v>26</v>
      </c>
      <c r="E83" s="55" t="s">
        <v>26</v>
      </c>
      <c r="F83" s="32" t="s">
        <v>26</v>
      </c>
      <c r="G83" s="53" t="s">
        <v>26</v>
      </c>
      <c r="H83" s="32" t="s">
        <v>1081</v>
      </c>
      <c r="I83" s="53" t="str">
        <f>_xlfn.CONCAT("""",B83,"""")</f>
        <v>"EQU.078"</v>
      </c>
      <c r="J83" s="32" t="s">
        <v>1070</v>
      </c>
      <c r="K83" s="53" t="str">
        <f>IFERROR(_xlfn.CONCAT(LEFT(M83,FIND(" ",M83)-1),""""),M83)</f>
        <v>"Televisor"</v>
      </c>
      <c r="L83" s="32" t="s">
        <v>1026</v>
      </c>
      <c r="M83" s="53" t="s">
        <v>670</v>
      </c>
      <c r="N83" s="32" t="s">
        <v>1082</v>
      </c>
      <c r="O83" s="8">
        <v>1</v>
      </c>
      <c r="P83" s="32" t="s">
        <v>1083</v>
      </c>
      <c r="Q83" s="8">
        <f>IF(AND(O83=0, S83=0), 1, 0 )</f>
        <v>0</v>
      </c>
      <c r="R83" s="32" t="s">
        <v>1084</v>
      </c>
      <c r="S83" s="8">
        <v>0</v>
      </c>
    </row>
    <row r="84" spans="1:19" ht="6" customHeight="1" x14ac:dyDescent="0.3">
      <c r="A84" s="48">
        <v>83</v>
      </c>
      <c r="B84" s="56" t="s">
        <v>108</v>
      </c>
      <c r="C84" s="34" t="str">
        <f>IF(VALUE(O84)=1,"SUS.Equipamento",IF(VALUE(Q84)=1,"SUS.Dispositivo","SUS.Mobília"))</f>
        <v>SUS.Equipamento</v>
      </c>
      <c r="D84" s="54" t="s">
        <v>26</v>
      </c>
      <c r="E84" s="55" t="s">
        <v>26</v>
      </c>
      <c r="F84" s="32" t="s">
        <v>26</v>
      </c>
      <c r="G84" s="53" t="s">
        <v>26</v>
      </c>
      <c r="H84" s="32" t="s">
        <v>1081</v>
      </c>
      <c r="I84" s="53" t="str">
        <f>_xlfn.CONCAT("""",B84,"""")</f>
        <v>"EQU.079"</v>
      </c>
      <c r="J84" s="32" t="s">
        <v>1070</v>
      </c>
      <c r="K84" s="53" t="str">
        <f>IFERROR(_xlfn.CONCAT(LEFT(M84,FIND(" ",M84)-1),""""),M84)</f>
        <v>"Tonômetro"</v>
      </c>
      <c r="L84" s="32" t="s">
        <v>1026</v>
      </c>
      <c r="M84" s="53" t="s">
        <v>671</v>
      </c>
      <c r="N84" s="32" t="s">
        <v>1082</v>
      </c>
      <c r="O84" s="8">
        <v>1</v>
      </c>
      <c r="P84" s="32" t="s">
        <v>1083</v>
      </c>
      <c r="Q84" s="8">
        <f>IF(AND(O84=0, S84=0), 1, 0 )</f>
        <v>0</v>
      </c>
      <c r="R84" s="32" t="s">
        <v>1084</v>
      </c>
      <c r="S84" s="8">
        <v>0</v>
      </c>
    </row>
    <row r="85" spans="1:19" ht="6" customHeight="1" x14ac:dyDescent="0.3">
      <c r="A85" s="48">
        <v>84</v>
      </c>
      <c r="B85" s="56" t="s">
        <v>109</v>
      </c>
      <c r="C85" s="34" t="str">
        <f>IF(VALUE(O85)=1,"SUS.Equipamento",IF(VALUE(Q85)=1,"SUS.Dispositivo","SUS.Mobília"))</f>
        <v>SUS.Equipamento</v>
      </c>
      <c r="D85" s="54" t="s">
        <v>26</v>
      </c>
      <c r="E85" s="55" t="s">
        <v>26</v>
      </c>
      <c r="F85" s="32" t="s">
        <v>26</v>
      </c>
      <c r="G85" s="53" t="s">
        <v>26</v>
      </c>
      <c r="H85" s="32" t="s">
        <v>1081</v>
      </c>
      <c r="I85" s="53" t="str">
        <f>_xlfn.CONCAT("""",B85,"""")</f>
        <v>"EQU.080"</v>
      </c>
      <c r="J85" s="32" t="s">
        <v>1070</v>
      </c>
      <c r="K85" s="53" t="str">
        <f>IFERROR(_xlfn.CONCAT(LEFT(M85,FIND(" ",M85)-1),""""),M85)</f>
        <v>"Ventilômetro"</v>
      </c>
      <c r="L85" s="32" t="s">
        <v>1026</v>
      </c>
      <c r="M85" s="53" t="s">
        <v>672</v>
      </c>
      <c r="N85" s="32" t="s">
        <v>1082</v>
      </c>
      <c r="O85" s="8">
        <v>1</v>
      </c>
      <c r="P85" s="32" t="s">
        <v>1083</v>
      </c>
      <c r="Q85" s="8">
        <f>IF(AND(O85=0, S85=0), 1, 0 )</f>
        <v>0</v>
      </c>
      <c r="R85" s="32" t="s">
        <v>1084</v>
      </c>
      <c r="S85" s="8">
        <v>0</v>
      </c>
    </row>
    <row r="86" spans="1:19" ht="6" customHeight="1" x14ac:dyDescent="0.3">
      <c r="A86" s="48">
        <v>85</v>
      </c>
      <c r="B86" s="56" t="s">
        <v>110</v>
      </c>
      <c r="C86" s="34" t="str">
        <f>IF(VALUE(O86)=1,"SUS.Equipamento",IF(VALUE(Q86)=1,"SUS.Dispositivo","SUS.Mobília"))</f>
        <v>SUS.Equipamento</v>
      </c>
      <c r="D86" s="54" t="s">
        <v>26</v>
      </c>
      <c r="E86" s="55" t="s">
        <v>26</v>
      </c>
      <c r="F86" s="32" t="s">
        <v>26</v>
      </c>
      <c r="G86" s="53" t="s">
        <v>26</v>
      </c>
      <c r="H86" s="32" t="s">
        <v>1081</v>
      </c>
      <c r="I86" s="53" t="str">
        <f>_xlfn.CONCAT("""",B86,"""")</f>
        <v>"EQU.081"</v>
      </c>
      <c r="J86" s="32" t="s">
        <v>1070</v>
      </c>
      <c r="K86" s="53" t="str">
        <f>IFERROR(_xlfn.CONCAT(LEFT(M86,FIND(" ",M86)-1),""""),M86)</f>
        <v>"Videocassete"</v>
      </c>
      <c r="L86" s="32" t="s">
        <v>1026</v>
      </c>
      <c r="M86" s="53" t="s">
        <v>673</v>
      </c>
      <c r="N86" s="32" t="s">
        <v>1082</v>
      </c>
      <c r="O86" s="8">
        <v>1</v>
      </c>
      <c r="P86" s="32" t="s">
        <v>1083</v>
      </c>
      <c r="Q86" s="8">
        <f>IF(AND(O86=0, S86=0), 1, 0 )</f>
        <v>0</v>
      </c>
      <c r="R86" s="32" t="s">
        <v>1084</v>
      </c>
      <c r="S86" s="8">
        <v>0</v>
      </c>
    </row>
    <row r="87" spans="1:19" ht="6" customHeight="1" x14ac:dyDescent="0.3">
      <c r="A87" s="48">
        <v>86</v>
      </c>
      <c r="B87" s="56" t="s">
        <v>111</v>
      </c>
      <c r="C87" s="34" t="str">
        <f>IF(VALUE(O87)=1,"SUS.Equipamento",IF(VALUE(Q87)=1,"SUS.Dispositivo","SUS.Mobília"))</f>
        <v>SUS.Dispositivo</v>
      </c>
      <c r="D87" s="54" t="s">
        <v>26</v>
      </c>
      <c r="E87" s="55" t="s">
        <v>26</v>
      </c>
      <c r="F87" s="32" t="s">
        <v>26</v>
      </c>
      <c r="G87" s="53" t="s">
        <v>26</v>
      </c>
      <c r="H87" s="32" t="s">
        <v>1081</v>
      </c>
      <c r="I87" s="53" t="str">
        <f>_xlfn.CONCAT("""",B87,"""")</f>
        <v>"EQU.082"</v>
      </c>
      <c r="J87" s="32" t="s">
        <v>1070</v>
      </c>
      <c r="K87" s="53" t="str">
        <f>IFERROR(_xlfn.CONCAT(LEFT(M87,FIND(" ",M87)-1),""""),M87)</f>
        <v>"Bomba"</v>
      </c>
      <c r="L87" s="32" t="s">
        <v>1026</v>
      </c>
      <c r="M87" s="53" t="s">
        <v>674</v>
      </c>
      <c r="N87" s="32" t="s">
        <v>1082</v>
      </c>
      <c r="O87" s="8">
        <v>0</v>
      </c>
      <c r="P87" s="32" t="s">
        <v>1083</v>
      </c>
      <c r="Q87" s="8">
        <f>IF(AND(O87=0, S87=0), 1, 0 )</f>
        <v>1</v>
      </c>
      <c r="R87" s="32" t="s">
        <v>1084</v>
      </c>
      <c r="S87" s="8">
        <v>0</v>
      </c>
    </row>
    <row r="88" spans="1:19" ht="6" customHeight="1" x14ac:dyDescent="0.3">
      <c r="A88" s="48">
        <v>87</v>
      </c>
      <c r="B88" s="56" t="s">
        <v>112</v>
      </c>
      <c r="C88" s="34" t="str">
        <f>IF(VALUE(O88)=1,"SUS.Equipamento",IF(VALUE(Q88)=1,"SUS.Dispositivo","SUS.Mobília"))</f>
        <v>SUS.Mobília</v>
      </c>
      <c r="D88" s="54" t="s">
        <v>26</v>
      </c>
      <c r="E88" s="55" t="s">
        <v>26</v>
      </c>
      <c r="F88" s="32" t="s">
        <v>1196</v>
      </c>
      <c r="G88" s="53" t="s">
        <v>1198</v>
      </c>
      <c r="H88" s="32" t="s">
        <v>1081</v>
      </c>
      <c r="I88" s="53" t="str">
        <f>_xlfn.CONCAT("""",B88,"""")</f>
        <v>"EQU.083"</v>
      </c>
      <c r="J88" s="32" t="s">
        <v>1070</v>
      </c>
      <c r="K88" s="53" t="str">
        <f>IFERROR(_xlfn.CONCAT(LEFT(M88,FIND(" ",M88)-1),""""),M88)</f>
        <v>"Mesa"</v>
      </c>
      <c r="L88" s="32" t="s">
        <v>1026</v>
      </c>
      <c r="M88" s="53" t="s">
        <v>675</v>
      </c>
      <c r="N88" s="32" t="s">
        <v>1082</v>
      </c>
      <c r="O88" s="8">
        <v>0</v>
      </c>
      <c r="P88" s="32" t="s">
        <v>1083</v>
      </c>
      <c r="Q88" s="8">
        <f>IF(AND(O88=0, S88=0), 1, 0 )</f>
        <v>0</v>
      </c>
      <c r="R88" s="32" t="s">
        <v>1084</v>
      </c>
      <c r="S88" s="8">
        <v>1</v>
      </c>
    </row>
    <row r="89" spans="1:19" ht="6" customHeight="1" x14ac:dyDescent="0.3">
      <c r="A89" s="48">
        <v>88</v>
      </c>
      <c r="B89" s="56" t="s">
        <v>113</v>
      </c>
      <c r="C89" s="34" t="str">
        <f>IF(VALUE(O89)=1,"SUS.Equipamento",IF(VALUE(Q89)=1,"SUS.Dispositivo","SUS.Mobília"))</f>
        <v>SUS.Mobília</v>
      </c>
      <c r="D89" s="54" t="s">
        <v>26</v>
      </c>
      <c r="E89" s="55" t="s">
        <v>26</v>
      </c>
      <c r="F89" s="32" t="s">
        <v>1196</v>
      </c>
      <c r="G89" s="53" t="s">
        <v>1202</v>
      </c>
      <c r="H89" s="32" t="s">
        <v>1081</v>
      </c>
      <c r="I89" s="53" t="str">
        <f>_xlfn.CONCAT("""",B89,"""")</f>
        <v>"EQU.084"</v>
      </c>
      <c r="J89" s="32" t="s">
        <v>1070</v>
      </c>
      <c r="K89" s="53" t="str">
        <f>IFERROR(_xlfn.CONCAT(LEFT(M89,FIND(" ",M89)-1),""""),M89)</f>
        <v>"Cama"</v>
      </c>
      <c r="L89" s="32" t="s">
        <v>1026</v>
      </c>
      <c r="M89" s="53" t="s">
        <v>676</v>
      </c>
      <c r="N89" s="32" t="s">
        <v>1082</v>
      </c>
      <c r="O89" s="8">
        <v>0</v>
      </c>
      <c r="P89" s="32" t="s">
        <v>1083</v>
      </c>
      <c r="Q89" s="8">
        <f>IF(AND(O89=0, S89=0), 1, 0 )</f>
        <v>0</v>
      </c>
      <c r="R89" s="32" t="s">
        <v>1084</v>
      </c>
      <c r="S89" s="8">
        <v>1</v>
      </c>
    </row>
    <row r="90" spans="1:19" ht="6" customHeight="1" x14ac:dyDescent="0.3">
      <c r="A90" s="48">
        <v>89</v>
      </c>
      <c r="B90" s="56" t="s">
        <v>114</v>
      </c>
      <c r="C90" s="34" t="str">
        <f>IF(VALUE(O90)=1,"SUS.Equipamento",IF(VALUE(Q90)=1,"SUS.Dispositivo","SUS.Mobília"))</f>
        <v>SUS.Dispositivo</v>
      </c>
      <c r="D90" s="54" t="s">
        <v>26</v>
      </c>
      <c r="E90" s="55" t="s">
        <v>26</v>
      </c>
      <c r="F90" s="32" t="s">
        <v>26</v>
      </c>
      <c r="G90" s="53" t="s">
        <v>26</v>
      </c>
      <c r="H90" s="32" t="s">
        <v>1081</v>
      </c>
      <c r="I90" s="53" t="str">
        <f>_xlfn.CONCAT("""",B90,"""")</f>
        <v>"EQU.085"</v>
      </c>
      <c r="J90" s="32" t="s">
        <v>1070</v>
      </c>
      <c r="K90" s="53" t="str">
        <f>IFERROR(_xlfn.CONCAT(LEFT(M90,FIND(" ",M90)-1),""""),M90)</f>
        <v>"Cardioversor"</v>
      </c>
      <c r="L90" s="32" t="s">
        <v>1026</v>
      </c>
      <c r="M90" s="53" t="s">
        <v>677</v>
      </c>
      <c r="N90" s="32" t="s">
        <v>1082</v>
      </c>
      <c r="O90" s="8">
        <v>0</v>
      </c>
      <c r="P90" s="32" t="s">
        <v>1083</v>
      </c>
      <c r="Q90" s="8">
        <f>IF(AND(O90=0, S90=0), 1, 0 )</f>
        <v>1</v>
      </c>
      <c r="R90" s="32" t="s">
        <v>1084</v>
      </c>
      <c r="S90" s="8">
        <v>0</v>
      </c>
    </row>
    <row r="91" spans="1:19" ht="6" customHeight="1" x14ac:dyDescent="0.3">
      <c r="A91" s="48">
        <v>90</v>
      </c>
      <c r="B91" s="56" t="s">
        <v>115</v>
      </c>
      <c r="C91" s="34" t="str">
        <f>IF(VALUE(O91)=1,"SUS.Equipamento",IF(VALUE(Q91)=1,"SUS.Dispositivo","SUS.Mobília"))</f>
        <v>SUS.Mobília</v>
      </c>
      <c r="D91" s="54" t="s">
        <v>26</v>
      </c>
      <c r="E91" s="55" t="s">
        <v>26</v>
      </c>
      <c r="F91" s="32" t="s">
        <v>1196</v>
      </c>
      <c r="G91" s="53" t="s">
        <v>1199</v>
      </c>
      <c r="H91" s="32" t="s">
        <v>1081</v>
      </c>
      <c r="I91" s="53" t="str">
        <f>_xlfn.CONCAT("""",B91,"""")</f>
        <v>"EQU.086"</v>
      </c>
      <c r="J91" s="32" t="s">
        <v>1070</v>
      </c>
      <c r="K91" s="53" t="str">
        <f>IFERROR(_xlfn.CONCAT(LEFT(M91,FIND(" ",M91)-1),""""),M91)</f>
        <v>"Carro"</v>
      </c>
      <c r="L91" s="32" t="s">
        <v>1026</v>
      </c>
      <c r="M91" s="53" t="s">
        <v>1034</v>
      </c>
      <c r="N91" s="32" t="s">
        <v>1082</v>
      </c>
      <c r="O91" s="8">
        <v>0</v>
      </c>
      <c r="P91" s="32" t="s">
        <v>1083</v>
      </c>
      <c r="Q91" s="8">
        <f>IF(AND(O91=0, S91=0), 1, 0 )</f>
        <v>0</v>
      </c>
      <c r="R91" s="32" t="s">
        <v>1084</v>
      </c>
      <c r="S91" s="8">
        <v>1</v>
      </c>
    </row>
    <row r="92" spans="1:19" ht="6" customHeight="1" x14ac:dyDescent="0.3">
      <c r="A92" s="48">
        <v>91</v>
      </c>
      <c r="B92" s="56" t="s">
        <v>116</v>
      </c>
      <c r="C92" s="34" t="str">
        <f>IF(VALUE(O92)=1,"SUS.Equipamento",IF(VALUE(Q92)=1,"SUS.Dispositivo","SUS.Mobília"))</f>
        <v>SUS.Mobília</v>
      </c>
      <c r="D92" s="54" t="s">
        <v>26</v>
      </c>
      <c r="E92" s="55" t="s">
        <v>26</v>
      </c>
      <c r="F92" s="32" t="s">
        <v>1196</v>
      </c>
      <c r="G92" s="53" t="s">
        <v>1199</v>
      </c>
      <c r="H92" s="32" t="s">
        <v>1081</v>
      </c>
      <c r="I92" s="53" t="str">
        <f>_xlfn.CONCAT("""",B92,"""")</f>
        <v>"EQU.087"</v>
      </c>
      <c r="J92" s="32" t="s">
        <v>1070</v>
      </c>
      <c r="K92" s="53" t="str">
        <f>IFERROR(_xlfn.CONCAT(LEFT(M92,FIND(" ",M92)-1),""""),M92)</f>
        <v>"Carro"</v>
      </c>
      <c r="L92" s="32" t="s">
        <v>1026</v>
      </c>
      <c r="M92" s="53" t="s">
        <v>678</v>
      </c>
      <c r="N92" s="32" t="s">
        <v>1082</v>
      </c>
      <c r="O92" s="8">
        <v>0</v>
      </c>
      <c r="P92" s="32" t="s">
        <v>1083</v>
      </c>
      <c r="Q92" s="8">
        <f>IF(AND(O92=0, S92=0), 1, 0 )</f>
        <v>0</v>
      </c>
      <c r="R92" s="32" t="s">
        <v>1084</v>
      </c>
      <c r="S92" s="8">
        <v>1</v>
      </c>
    </row>
    <row r="93" spans="1:19" ht="6" customHeight="1" x14ac:dyDescent="0.3">
      <c r="A93" s="48">
        <v>92</v>
      </c>
      <c r="B93" s="56" t="s">
        <v>117</v>
      </c>
      <c r="C93" s="34" t="str">
        <f>IF(VALUE(O93)=1,"SUS.Equipamento",IF(VALUE(Q93)=1,"SUS.Dispositivo","SUS.Mobília"))</f>
        <v>SUS.Mobília</v>
      </c>
      <c r="D93" s="54" t="s">
        <v>26</v>
      </c>
      <c r="E93" s="55" t="s">
        <v>26</v>
      </c>
      <c r="F93" s="32" t="s">
        <v>1196</v>
      </c>
      <c r="G93" s="53" t="s">
        <v>1199</v>
      </c>
      <c r="H93" s="32" t="s">
        <v>1081</v>
      </c>
      <c r="I93" s="53" t="str">
        <f>_xlfn.CONCAT("""",B93,"""")</f>
        <v>"EQU.088"</v>
      </c>
      <c r="J93" s="32" t="s">
        <v>1070</v>
      </c>
      <c r="K93" s="53" t="str">
        <f>IFERROR(_xlfn.CONCAT(LEFT(M93,FIND(" ",M93)-1),""""),M93)</f>
        <v>"Carro"</v>
      </c>
      <c r="L93" s="32" t="s">
        <v>1026</v>
      </c>
      <c r="M93" s="53" t="s">
        <v>679</v>
      </c>
      <c r="N93" s="32" t="s">
        <v>1082</v>
      </c>
      <c r="O93" s="8">
        <v>0</v>
      </c>
      <c r="P93" s="32" t="s">
        <v>1083</v>
      </c>
      <c r="Q93" s="8">
        <f>IF(AND(O93=0, S93=0), 1, 0 )</f>
        <v>0</v>
      </c>
      <c r="R93" s="32" t="s">
        <v>1084</v>
      </c>
      <c r="S93" s="8">
        <v>1</v>
      </c>
    </row>
    <row r="94" spans="1:19" ht="6" customHeight="1" x14ac:dyDescent="0.3">
      <c r="A94" s="48">
        <v>93</v>
      </c>
      <c r="B94" s="56" t="s">
        <v>118</v>
      </c>
      <c r="C94" s="34" t="str">
        <f>IF(VALUE(O94)=1,"SUS.Equipamento",IF(VALUE(Q94)=1,"SUS.Dispositivo","SUS.Mobília"))</f>
        <v>SUS.Mobília</v>
      </c>
      <c r="D94" s="54" t="s">
        <v>26</v>
      </c>
      <c r="E94" s="55" t="s">
        <v>26</v>
      </c>
      <c r="F94" s="32" t="s">
        <v>1196</v>
      </c>
      <c r="G94" s="53" t="s">
        <v>1197</v>
      </c>
      <c r="H94" s="32" t="s">
        <v>1081</v>
      </c>
      <c r="I94" s="53" t="str">
        <f>_xlfn.CONCAT("""",B94,"""")</f>
        <v>"EQU.089"</v>
      </c>
      <c r="J94" s="32" t="s">
        <v>1070</v>
      </c>
      <c r="K94" s="53" t="str">
        <f>IFERROR(_xlfn.CONCAT(LEFT(M94,FIND(" ",M94)-1),""""),M94)</f>
        <v>"Rampa"</v>
      </c>
      <c r="L94" s="32" t="s">
        <v>1026</v>
      </c>
      <c r="M94" s="53" t="s">
        <v>680</v>
      </c>
      <c r="N94" s="32" t="s">
        <v>1082</v>
      </c>
      <c r="O94" s="8">
        <v>0</v>
      </c>
      <c r="P94" s="32" t="s">
        <v>1083</v>
      </c>
      <c r="Q94" s="8">
        <f>IF(AND(O94=0, S94=0), 1, 0 )</f>
        <v>0</v>
      </c>
      <c r="R94" s="32" t="s">
        <v>1084</v>
      </c>
      <c r="S94" s="8">
        <v>1</v>
      </c>
    </row>
    <row r="95" spans="1:19" ht="6" customHeight="1" x14ac:dyDescent="0.3">
      <c r="A95" s="48">
        <v>94</v>
      </c>
      <c r="B95" s="56" t="s">
        <v>119</v>
      </c>
      <c r="C95" s="34" t="str">
        <f>IF(VALUE(O95)=1,"SUS.Equipamento",IF(VALUE(Q95)=1,"SUS.Dispositivo","SUS.Mobília"))</f>
        <v>SUS.Mobília</v>
      </c>
      <c r="D95" s="54" t="s">
        <v>26</v>
      </c>
      <c r="E95" s="55" t="s">
        <v>26</v>
      </c>
      <c r="F95" s="32" t="s">
        <v>1196</v>
      </c>
      <c r="G95" s="53" t="s">
        <v>1197</v>
      </c>
      <c r="H95" s="32" t="s">
        <v>1081</v>
      </c>
      <c r="I95" s="53" t="str">
        <f>_xlfn.CONCAT("""",B95,"""")</f>
        <v>"EQU.090"</v>
      </c>
      <c r="J95" s="32" t="s">
        <v>1070</v>
      </c>
      <c r="K95" s="53" t="str">
        <f>IFERROR(_xlfn.CONCAT(LEFT(M95,FIND(" ",M95)-1),""""),M95)</f>
        <v>"Balcão"</v>
      </c>
      <c r="L95" s="32" t="s">
        <v>1026</v>
      </c>
      <c r="M95" s="53" t="s">
        <v>681</v>
      </c>
      <c r="N95" s="32" t="s">
        <v>1082</v>
      </c>
      <c r="O95" s="8">
        <v>0</v>
      </c>
      <c r="P95" s="32" t="s">
        <v>1083</v>
      </c>
      <c r="Q95" s="8">
        <f>IF(AND(O95=0, S95=0), 1, 0 )</f>
        <v>0</v>
      </c>
      <c r="R95" s="32" t="s">
        <v>1084</v>
      </c>
      <c r="S95" s="8">
        <v>1</v>
      </c>
    </row>
    <row r="96" spans="1:19" ht="6" customHeight="1" x14ac:dyDescent="0.3">
      <c r="A96" s="48">
        <v>95</v>
      </c>
      <c r="B96" s="56" t="s">
        <v>120</v>
      </c>
      <c r="C96" s="34" t="str">
        <f>IF(VALUE(O96)=1,"SUS.Equipamento",IF(VALUE(Q96)=1,"SUS.Dispositivo","SUS.Mobília"))</f>
        <v>SUS.Dispositivo</v>
      </c>
      <c r="D96" s="54" t="s">
        <v>26</v>
      </c>
      <c r="E96" s="55" t="s">
        <v>26</v>
      </c>
      <c r="F96" s="32" t="s">
        <v>26</v>
      </c>
      <c r="G96" s="53" t="s">
        <v>26</v>
      </c>
      <c r="H96" s="32" t="s">
        <v>1081</v>
      </c>
      <c r="I96" s="53" t="str">
        <f>_xlfn.CONCAT("""",B96,"""")</f>
        <v>"EQU.091"</v>
      </c>
      <c r="J96" s="32" t="s">
        <v>1070</v>
      </c>
      <c r="K96" s="53" t="str">
        <f>IFERROR(_xlfn.CONCAT(LEFT(M96,FIND(" ",M96)-1),""""),M96)</f>
        <v>"Colar"</v>
      </c>
      <c r="L96" s="32" t="s">
        <v>1026</v>
      </c>
      <c r="M96" s="53" t="s">
        <v>682</v>
      </c>
      <c r="N96" s="32" t="s">
        <v>1082</v>
      </c>
      <c r="O96" s="8">
        <v>0</v>
      </c>
      <c r="P96" s="32" t="s">
        <v>1083</v>
      </c>
      <c r="Q96" s="8">
        <f>IF(AND(O96=0, S96=0), 1, 0 )</f>
        <v>1</v>
      </c>
      <c r="R96" s="32" t="s">
        <v>1084</v>
      </c>
      <c r="S96" s="8">
        <v>0</v>
      </c>
    </row>
    <row r="97" spans="1:19" ht="6" customHeight="1" x14ac:dyDescent="0.3">
      <c r="A97" s="48">
        <v>96</v>
      </c>
      <c r="B97" s="56" t="s">
        <v>121</v>
      </c>
      <c r="C97" s="34" t="str">
        <f>IF(VALUE(O97)=1,"SUS.Equipamento",IF(VALUE(Q97)=1,"SUS.Dispositivo","SUS.Mobília"))</f>
        <v>SUS.Dispositivo</v>
      </c>
      <c r="D97" s="54" t="s">
        <v>26</v>
      </c>
      <c r="E97" s="55" t="s">
        <v>26</v>
      </c>
      <c r="F97" s="32" t="s">
        <v>26</v>
      </c>
      <c r="G97" s="53" t="s">
        <v>26</v>
      </c>
      <c r="H97" s="32" t="s">
        <v>1081</v>
      </c>
      <c r="I97" s="53" t="str">
        <f>_xlfn.CONCAT("""",B97,"""")</f>
        <v>"EQU.092"</v>
      </c>
      <c r="J97" s="32" t="s">
        <v>1070</v>
      </c>
      <c r="K97" s="53" t="str">
        <f>IFERROR(_xlfn.CONCAT(LEFT(M97,FIND(" ",M97)-1),""""),M97)</f>
        <v>"Desfibrilador"</v>
      </c>
      <c r="L97" s="32" t="s">
        <v>1026</v>
      </c>
      <c r="M97" s="53" t="s">
        <v>683</v>
      </c>
      <c r="N97" s="32" t="s">
        <v>1082</v>
      </c>
      <c r="O97" s="8">
        <v>0</v>
      </c>
      <c r="P97" s="32" t="s">
        <v>1083</v>
      </c>
      <c r="Q97" s="8">
        <f>IF(AND(O97=0, S97=0), 1, 0 )</f>
        <v>1</v>
      </c>
      <c r="R97" s="32" t="s">
        <v>1084</v>
      </c>
      <c r="S97" s="8">
        <v>0</v>
      </c>
    </row>
    <row r="98" spans="1:19" ht="6" customHeight="1" x14ac:dyDescent="0.3">
      <c r="A98" s="48">
        <v>97</v>
      </c>
      <c r="B98" s="56" t="s">
        <v>122</v>
      </c>
      <c r="C98" s="34" t="str">
        <f>IF(VALUE(O98)=1,"SUS.Equipamento",IF(VALUE(Q98)=1,"SUS.Dispositivo","SUS.Mobília"))</f>
        <v>SUS.Dispositivo</v>
      </c>
      <c r="D98" s="54" t="s">
        <v>26</v>
      </c>
      <c r="E98" s="55" t="s">
        <v>26</v>
      </c>
      <c r="F98" s="32" t="s">
        <v>26</v>
      </c>
      <c r="G98" s="53" t="s">
        <v>26</v>
      </c>
      <c r="H98" s="32" t="s">
        <v>1081</v>
      </c>
      <c r="I98" s="53" t="str">
        <f>_xlfn.CONCAT("""",B98,"""")</f>
        <v>"EQU.093"</v>
      </c>
      <c r="J98" s="32" t="s">
        <v>1070</v>
      </c>
      <c r="K98" s="53" t="str">
        <f>IFERROR(_xlfn.CONCAT(LEFT(M98,FIND(" ",M98)-1),""""),M98)</f>
        <v>"Detector"</v>
      </c>
      <c r="L98" s="32" t="s">
        <v>1026</v>
      </c>
      <c r="M98" s="53" t="s">
        <v>684</v>
      </c>
      <c r="N98" s="32" t="s">
        <v>1082</v>
      </c>
      <c r="O98" s="8">
        <v>0</v>
      </c>
      <c r="P98" s="32" t="s">
        <v>1083</v>
      </c>
      <c r="Q98" s="8">
        <f>IF(AND(O98=0, S98=0), 1, 0 )</f>
        <v>1</v>
      </c>
      <c r="R98" s="32" t="s">
        <v>1084</v>
      </c>
      <c r="S98" s="8">
        <v>0</v>
      </c>
    </row>
    <row r="99" spans="1:19" ht="6" customHeight="1" x14ac:dyDescent="0.3">
      <c r="A99" s="48">
        <v>98</v>
      </c>
      <c r="B99" s="56" t="s">
        <v>123</v>
      </c>
      <c r="C99" s="34" t="str">
        <f>IF(VALUE(O99)=1,"SUS.Equipamento",IF(VALUE(Q99)=1,"SUS.Dispositivo","SUS.Mobília"))</f>
        <v>SUS.Dispositivo</v>
      </c>
      <c r="D99" s="54" t="s">
        <v>26</v>
      </c>
      <c r="E99" s="55" t="s">
        <v>26</v>
      </c>
      <c r="F99" s="32" t="s">
        <v>26</v>
      </c>
      <c r="G99" s="53" t="s">
        <v>26</v>
      </c>
      <c r="H99" s="32" t="s">
        <v>1081</v>
      </c>
      <c r="I99" s="53" t="str">
        <f>_xlfn.CONCAT("""",B99,"""")</f>
        <v>"EQU.094"</v>
      </c>
      <c r="J99" s="32" t="s">
        <v>1070</v>
      </c>
      <c r="K99" s="53" t="str">
        <f>IFERROR(_xlfn.CONCAT(LEFT(M99,FIND(" ",M99)-1),""""),M99)</f>
        <v>"Eletrocardiógrafo"</v>
      </c>
      <c r="L99" s="32" t="s">
        <v>1026</v>
      </c>
      <c r="M99" s="53" t="s">
        <v>685</v>
      </c>
      <c r="N99" s="32" t="s">
        <v>1082</v>
      </c>
      <c r="O99" s="8">
        <v>0</v>
      </c>
      <c r="P99" s="32" t="s">
        <v>1083</v>
      </c>
      <c r="Q99" s="8">
        <f>IF(AND(O99=0, S99=0), 1, 0 )</f>
        <v>1</v>
      </c>
      <c r="R99" s="32" t="s">
        <v>1084</v>
      </c>
      <c r="S99" s="8">
        <v>0</v>
      </c>
    </row>
    <row r="100" spans="1:19" ht="6" customHeight="1" x14ac:dyDescent="0.3">
      <c r="A100" s="48">
        <v>99</v>
      </c>
      <c r="B100" s="56" t="s">
        <v>124</v>
      </c>
      <c r="C100" s="34" t="str">
        <f>IF(VALUE(O100)=1,"SUS.Equipamento",IF(VALUE(Q100)=1,"SUS.Dispositivo","SUS.Mobília"))</f>
        <v>SUS.Mobília</v>
      </c>
      <c r="D100" s="54" t="s">
        <v>26</v>
      </c>
      <c r="E100" s="55" t="s">
        <v>26</v>
      </c>
      <c r="F100" s="32" t="s">
        <v>1196</v>
      </c>
      <c r="G100" s="53" t="s">
        <v>1197</v>
      </c>
      <c r="H100" s="32" t="s">
        <v>1081</v>
      </c>
      <c r="I100" s="53" t="str">
        <f>_xlfn.CONCAT("""",B100,"""")</f>
        <v>"EQU.095"</v>
      </c>
      <c r="J100" s="32" t="s">
        <v>1070</v>
      </c>
      <c r="K100" s="53" t="str">
        <f>IFERROR(_xlfn.CONCAT(LEFT(M100,FIND(" ",M100)-1),""""),M100)</f>
        <v>"Mesa"</v>
      </c>
      <c r="L100" s="32" t="s">
        <v>1026</v>
      </c>
      <c r="M100" s="53" t="s">
        <v>686</v>
      </c>
      <c r="N100" s="32" t="s">
        <v>1082</v>
      </c>
      <c r="O100" s="8">
        <v>0</v>
      </c>
      <c r="P100" s="32" t="s">
        <v>1083</v>
      </c>
      <c r="Q100" s="8">
        <f>IF(AND(O100=0, S100=0), 1, 0 )</f>
        <v>0</v>
      </c>
      <c r="R100" s="32" t="s">
        <v>1084</v>
      </c>
      <c r="S100" s="8">
        <v>1</v>
      </c>
    </row>
    <row r="101" spans="1:19" ht="6" customHeight="1" x14ac:dyDescent="0.3">
      <c r="A101" s="48">
        <v>100</v>
      </c>
      <c r="B101" s="56" t="s">
        <v>125</v>
      </c>
      <c r="C101" s="34" t="str">
        <f>IF(VALUE(O101)=1,"SUS.Equipamento",IF(VALUE(Q101)=1,"SUS.Dispositivo","SUS.Mobília"))</f>
        <v>SUS.Equipamento</v>
      </c>
      <c r="D101" s="54" t="s">
        <v>26</v>
      </c>
      <c r="E101" s="55" t="s">
        <v>26</v>
      </c>
      <c r="F101" s="32" t="s">
        <v>26</v>
      </c>
      <c r="G101" s="53" t="s">
        <v>26</v>
      </c>
      <c r="H101" s="32" t="s">
        <v>1081</v>
      </c>
      <c r="I101" s="53" t="str">
        <f>_xlfn.CONCAT("""",B101,"""")</f>
        <v>"EQU.096"</v>
      </c>
      <c r="J101" s="32" t="s">
        <v>1070</v>
      </c>
      <c r="K101" s="53" t="str">
        <f>IFERROR(_xlfn.CONCAT(LEFT(M101,FIND(" ",M101)-1),""""),M101)</f>
        <v>"Balança"</v>
      </c>
      <c r="L101" s="32" t="s">
        <v>1026</v>
      </c>
      <c r="M101" s="53" t="s">
        <v>687</v>
      </c>
      <c r="N101" s="32" t="s">
        <v>1082</v>
      </c>
      <c r="O101" s="8">
        <v>1</v>
      </c>
      <c r="P101" s="32" t="s">
        <v>1083</v>
      </c>
      <c r="Q101" s="8">
        <f>IF(AND(O101=0, S101=0), 1, 0 )</f>
        <v>0</v>
      </c>
      <c r="R101" s="32" t="s">
        <v>1084</v>
      </c>
      <c r="S101" s="8">
        <v>0</v>
      </c>
    </row>
    <row r="102" spans="1:19" ht="6" customHeight="1" x14ac:dyDescent="0.3">
      <c r="A102" s="48">
        <v>101</v>
      </c>
      <c r="B102" s="56" t="s">
        <v>126</v>
      </c>
      <c r="C102" s="34" t="str">
        <f>IF(VALUE(O102)=1,"SUS.Equipamento",IF(VALUE(Q102)=1,"SUS.Dispositivo","SUS.Mobília"))</f>
        <v>SUS.Dispositivo</v>
      </c>
      <c r="D102" s="54" t="s">
        <v>26</v>
      </c>
      <c r="E102" s="55" t="s">
        <v>26</v>
      </c>
      <c r="F102" s="32" t="s">
        <v>26</v>
      </c>
      <c r="G102" s="53" t="s">
        <v>26</v>
      </c>
      <c r="H102" s="32" t="s">
        <v>1081</v>
      </c>
      <c r="I102" s="53" t="str">
        <f>_xlfn.CONCAT("""",B102,"""")</f>
        <v>"EQU.097"</v>
      </c>
      <c r="J102" s="32" t="s">
        <v>1070</v>
      </c>
      <c r="K102" s="53" t="str">
        <f>IFERROR(_xlfn.CONCAT(LEFT(M102,FIND(" ",M102)-1),""""),M102)</f>
        <v>"Estetoscópio"</v>
      </c>
      <c r="L102" s="32" t="s">
        <v>1026</v>
      </c>
      <c r="M102" s="53" t="s">
        <v>688</v>
      </c>
      <c r="N102" s="32" t="s">
        <v>1082</v>
      </c>
      <c r="O102" s="8">
        <v>0</v>
      </c>
      <c r="P102" s="32" t="s">
        <v>1083</v>
      </c>
      <c r="Q102" s="8">
        <f>IF(AND(O102=0, S102=0), 1, 0 )</f>
        <v>1</v>
      </c>
      <c r="R102" s="32" t="s">
        <v>1084</v>
      </c>
      <c r="S102" s="8">
        <v>0</v>
      </c>
    </row>
    <row r="103" spans="1:19" ht="6" customHeight="1" x14ac:dyDescent="0.3">
      <c r="A103" s="48">
        <v>102</v>
      </c>
      <c r="B103" s="56" t="s">
        <v>127</v>
      </c>
      <c r="C103" s="34" t="str">
        <f>IF(VALUE(O103)=1,"SUS.Equipamento",IF(VALUE(Q103)=1,"SUS.Dispositivo","SUS.Mobília"))</f>
        <v>SUS.Equipamento</v>
      </c>
      <c r="D103" s="54" t="s">
        <v>26</v>
      </c>
      <c r="E103" s="55" t="s">
        <v>26</v>
      </c>
      <c r="F103" s="32" t="s">
        <v>1082</v>
      </c>
      <c r="G103" s="53" t="s">
        <v>1205</v>
      </c>
      <c r="H103" s="32" t="s">
        <v>1081</v>
      </c>
      <c r="I103" s="53" t="str">
        <f>_xlfn.CONCAT("""",B103,"""")</f>
        <v>"EQU.098"</v>
      </c>
      <c r="J103" s="32" t="s">
        <v>1070</v>
      </c>
      <c r="K103" s="53" t="str">
        <f>IFERROR(_xlfn.CONCAT(LEFT(M103,FIND(" ",M103)-1),""""),M103)</f>
        <v>"Foco"</v>
      </c>
      <c r="L103" s="32" t="s">
        <v>1026</v>
      </c>
      <c r="M103" s="53" t="s">
        <v>689</v>
      </c>
      <c r="N103" s="32" t="s">
        <v>1082</v>
      </c>
      <c r="O103" s="8">
        <v>1</v>
      </c>
      <c r="P103" s="32" t="s">
        <v>1083</v>
      </c>
      <c r="Q103" s="8">
        <f>IF(AND(O103=0, S103=0), 1, 0 )</f>
        <v>0</v>
      </c>
      <c r="R103" s="32" t="s">
        <v>1084</v>
      </c>
      <c r="S103" s="8">
        <v>0</v>
      </c>
    </row>
    <row r="104" spans="1:19" ht="6" customHeight="1" x14ac:dyDescent="0.3">
      <c r="A104" s="48">
        <v>103</v>
      </c>
      <c r="B104" s="56" t="s">
        <v>128</v>
      </c>
      <c r="C104" s="34" t="str">
        <f>IF(VALUE(O104)=1,"SUS.Equipamento",IF(VALUE(Q104)=1,"SUS.Dispositivo","SUS.Mobília"))</f>
        <v>SUS.Equipamento</v>
      </c>
      <c r="D104" s="54" t="s">
        <v>26</v>
      </c>
      <c r="E104" s="55" t="s">
        <v>26</v>
      </c>
      <c r="F104" s="32" t="s">
        <v>1082</v>
      </c>
      <c r="G104" s="53" t="s">
        <v>1205</v>
      </c>
      <c r="H104" s="32" t="s">
        <v>1081</v>
      </c>
      <c r="I104" s="53" t="str">
        <f>_xlfn.CONCAT("""",B104,"""")</f>
        <v>"EQU.099"</v>
      </c>
      <c r="J104" s="32" t="s">
        <v>1070</v>
      </c>
      <c r="K104" s="53" t="str">
        <f>IFERROR(_xlfn.CONCAT(LEFT(M104,FIND(" ",M104)-1),""""),M104)</f>
        <v>"Foco"</v>
      </c>
      <c r="L104" s="32" t="s">
        <v>1026</v>
      </c>
      <c r="M104" s="53" t="s">
        <v>690</v>
      </c>
      <c r="N104" s="32" t="s">
        <v>1082</v>
      </c>
      <c r="O104" s="8">
        <v>1</v>
      </c>
      <c r="P104" s="32" t="s">
        <v>1083</v>
      </c>
      <c r="Q104" s="8">
        <f>IF(AND(O104=0, S104=0), 1, 0 )</f>
        <v>0</v>
      </c>
      <c r="R104" s="32" t="s">
        <v>1084</v>
      </c>
      <c r="S104" s="8">
        <v>0</v>
      </c>
    </row>
    <row r="105" spans="1:19" ht="6" customHeight="1" x14ac:dyDescent="0.3">
      <c r="A105" s="48">
        <v>104</v>
      </c>
      <c r="B105" s="56" t="s">
        <v>129</v>
      </c>
      <c r="C105" s="34" t="str">
        <f>IF(VALUE(O105)=1,"SUS.Equipamento",IF(VALUE(Q105)=1,"SUS.Dispositivo","SUS.Mobília"))</f>
        <v>SUS.Dispositivo</v>
      </c>
      <c r="D105" s="54" t="s">
        <v>26</v>
      </c>
      <c r="E105" s="55" t="s">
        <v>26</v>
      </c>
      <c r="F105" s="32" t="s">
        <v>26</v>
      </c>
      <c r="G105" s="53" t="s">
        <v>26</v>
      </c>
      <c r="H105" s="32" t="s">
        <v>1081</v>
      </c>
      <c r="I105" s="53" t="str">
        <f>_xlfn.CONCAT("""",B105,"""")</f>
        <v>"EQU.100"</v>
      </c>
      <c r="J105" s="32" t="s">
        <v>1070</v>
      </c>
      <c r="K105" s="53" t="str">
        <f>IFERROR(_xlfn.CONCAT(LEFT(M105,FIND(" ",M105)-1),""""),M105)</f>
        <v>"Unidade"</v>
      </c>
      <c r="L105" s="32" t="s">
        <v>1026</v>
      </c>
      <c r="M105" s="53" t="s">
        <v>691</v>
      </c>
      <c r="N105" s="32" t="s">
        <v>1082</v>
      </c>
      <c r="O105" s="8">
        <v>0</v>
      </c>
      <c r="P105" s="32" t="s">
        <v>1083</v>
      </c>
      <c r="Q105" s="8">
        <f>IF(AND(O105=0, S105=0), 1, 0 )</f>
        <v>1</v>
      </c>
      <c r="R105" s="32" t="s">
        <v>1084</v>
      </c>
      <c r="S105" s="8">
        <v>0</v>
      </c>
    </row>
    <row r="106" spans="1:19" ht="6" customHeight="1" x14ac:dyDescent="0.3">
      <c r="A106" s="48">
        <v>105</v>
      </c>
      <c r="B106" s="56" t="s">
        <v>130</v>
      </c>
      <c r="C106" s="34" t="str">
        <f>IF(VALUE(O106)=1,"SUS.Equipamento",IF(VALUE(Q106)=1,"SUS.Dispositivo","SUS.Mobília"))</f>
        <v>SUS.Equipamento</v>
      </c>
      <c r="D106" s="54" t="s">
        <v>26</v>
      </c>
      <c r="E106" s="55" t="s">
        <v>26</v>
      </c>
      <c r="F106" s="32" t="s">
        <v>26</v>
      </c>
      <c r="G106" s="53" t="s">
        <v>26</v>
      </c>
      <c r="H106" s="32" t="s">
        <v>1081</v>
      </c>
      <c r="I106" s="53" t="str">
        <f>_xlfn.CONCAT("""",B106,"""")</f>
        <v>"EQU.101"</v>
      </c>
      <c r="J106" s="32" t="s">
        <v>1070</v>
      </c>
      <c r="K106" s="53" t="str">
        <f>IFERROR(_xlfn.CONCAT(LEFT(M106,FIND(" ",M106)-1),""""),M106)</f>
        <v>"Incubadora"</v>
      </c>
      <c r="L106" s="32" t="s">
        <v>1026</v>
      </c>
      <c r="M106" s="53" t="s">
        <v>692</v>
      </c>
      <c r="N106" s="32" t="s">
        <v>1082</v>
      </c>
      <c r="O106" s="8">
        <v>1</v>
      </c>
      <c r="P106" s="32" t="s">
        <v>1083</v>
      </c>
      <c r="Q106" s="8">
        <f>IF(AND(O106=0, S106=0), 1, 0 )</f>
        <v>0</v>
      </c>
      <c r="R106" s="32" t="s">
        <v>1084</v>
      </c>
      <c r="S106" s="8">
        <v>0</v>
      </c>
    </row>
    <row r="107" spans="1:19" ht="6" customHeight="1" x14ac:dyDescent="0.3">
      <c r="A107" s="48">
        <v>106</v>
      </c>
      <c r="B107" s="56" t="s">
        <v>131</v>
      </c>
      <c r="C107" s="34" t="str">
        <f>IF(VALUE(O107)=1,"SUS.Equipamento",IF(VALUE(Q107)=1,"SUS.Dispositivo","SUS.Mobília"))</f>
        <v>SUS.Equipamento</v>
      </c>
      <c r="D107" s="54" t="s">
        <v>26</v>
      </c>
      <c r="E107" s="55" t="s">
        <v>26</v>
      </c>
      <c r="F107" s="32" t="s">
        <v>26</v>
      </c>
      <c r="G107" s="53" t="s">
        <v>26</v>
      </c>
      <c r="H107" s="32" t="s">
        <v>1081</v>
      </c>
      <c r="I107" s="53" t="str">
        <f>_xlfn.CONCAT("""",B107,"""")</f>
        <v>"EQU.102"</v>
      </c>
      <c r="J107" s="32" t="s">
        <v>1070</v>
      </c>
      <c r="K107" s="53" t="str">
        <f>IFERROR(_xlfn.CONCAT(LEFT(M107,FIND(" ",M107)-1),""""),M107)</f>
        <v>"Incubadora"</v>
      </c>
      <c r="L107" s="32" t="s">
        <v>1026</v>
      </c>
      <c r="M107" s="53" t="s">
        <v>693</v>
      </c>
      <c r="N107" s="32" t="s">
        <v>1082</v>
      </c>
      <c r="O107" s="8">
        <v>1</v>
      </c>
      <c r="P107" s="32" t="s">
        <v>1083</v>
      </c>
      <c r="Q107" s="8">
        <f>IF(AND(O107=0, S107=0), 1, 0 )</f>
        <v>0</v>
      </c>
      <c r="R107" s="32" t="s">
        <v>1084</v>
      </c>
      <c r="S107" s="8">
        <v>0</v>
      </c>
    </row>
    <row r="108" spans="1:19" ht="6" customHeight="1" x14ac:dyDescent="0.3">
      <c r="A108" s="48">
        <v>107</v>
      </c>
      <c r="B108" s="56" t="s">
        <v>132</v>
      </c>
      <c r="C108" s="34" t="str">
        <f>IF(VALUE(O108)=1,"SUS.Equipamento",IF(VALUE(Q108)=1,"SUS.Dispositivo","SUS.Mobília"))</f>
        <v>SUS.Dispositivo</v>
      </c>
      <c r="D108" s="54" t="s">
        <v>1192</v>
      </c>
      <c r="E108" s="55" t="s">
        <v>1186</v>
      </c>
      <c r="F108" s="32" t="s">
        <v>26</v>
      </c>
      <c r="G108" s="53" t="s">
        <v>26</v>
      </c>
      <c r="H108" s="32" t="s">
        <v>1081</v>
      </c>
      <c r="I108" s="53" t="str">
        <f>_xlfn.CONCAT("""",B108,"""")</f>
        <v>"EQU.103"</v>
      </c>
      <c r="J108" s="32" t="s">
        <v>1070</v>
      </c>
      <c r="K108" s="53" t="str">
        <f>IFERROR(_xlfn.CONCAT(LEFT(M108,FIND(" ",M108)-1),""""),M108)</f>
        <v>"Laringoscópio"</v>
      </c>
      <c r="L108" s="32" t="s">
        <v>1026</v>
      </c>
      <c r="M108" s="53" t="s">
        <v>694</v>
      </c>
      <c r="N108" s="32" t="s">
        <v>1082</v>
      </c>
      <c r="O108" s="8">
        <v>0</v>
      </c>
      <c r="P108" s="32" t="s">
        <v>1083</v>
      </c>
      <c r="Q108" s="8">
        <f>IF(AND(O108=0, S108=0), 1, 0 )</f>
        <v>1</v>
      </c>
      <c r="R108" s="32" t="s">
        <v>1084</v>
      </c>
      <c r="S108" s="8">
        <v>0</v>
      </c>
    </row>
    <row r="109" spans="1:19" ht="6" customHeight="1" x14ac:dyDescent="0.3">
      <c r="A109" s="48">
        <v>108</v>
      </c>
      <c r="B109" s="56" t="s">
        <v>133</v>
      </c>
      <c r="C109" s="34" t="str">
        <f>IF(VALUE(O109)=1,"SUS.Equipamento",IF(VALUE(Q109)=1,"SUS.Dispositivo","SUS.Mobília"))</f>
        <v>SUS.Dispositivo</v>
      </c>
      <c r="D109" s="54" t="s">
        <v>26</v>
      </c>
      <c r="E109" s="55" t="s">
        <v>26</v>
      </c>
      <c r="F109" s="32" t="s">
        <v>26</v>
      </c>
      <c r="G109" s="53" t="s">
        <v>26</v>
      </c>
      <c r="H109" s="32" t="s">
        <v>1081</v>
      </c>
      <c r="I109" s="53" t="str">
        <f>_xlfn.CONCAT("""",B109,"""")</f>
        <v>"EQU.104"</v>
      </c>
      <c r="J109" s="32" t="s">
        <v>1070</v>
      </c>
      <c r="K109" s="53" t="str">
        <f>IFERROR(_xlfn.CONCAT(LEFT(M109,FIND(" ",M109)-1),""""),M109)</f>
        <v>"Agitador"</v>
      </c>
      <c r="L109" s="32" t="s">
        <v>1026</v>
      </c>
      <c r="M109" s="53" t="s">
        <v>695</v>
      </c>
      <c r="N109" s="32" t="s">
        <v>1082</v>
      </c>
      <c r="O109" s="8">
        <v>0</v>
      </c>
      <c r="P109" s="32" t="s">
        <v>1083</v>
      </c>
      <c r="Q109" s="8">
        <f>IF(AND(O109=0, S109=0), 1, 0 )</f>
        <v>1</v>
      </c>
      <c r="R109" s="32" t="s">
        <v>1084</v>
      </c>
      <c r="S109" s="8">
        <v>0</v>
      </c>
    </row>
    <row r="110" spans="1:19" ht="6" customHeight="1" x14ac:dyDescent="0.3">
      <c r="A110" s="48">
        <v>109</v>
      </c>
      <c r="B110" s="56" t="s">
        <v>134</v>
      </c>
      <c r="C110" s="34" t="str">
        <f>IF(VALUE(O110)=1,"SUS.Equipamento",IF(VALUE(Q110)=1,"SUS.Dispositivo","SUS.Mobília"))</f>
        <v>SUS.Dispositivo</v>
      </c>
      <c r="D110" s="54" t="s">
        <v>26</v>
      </c>
      <c r="E110" s="55" t="s">
        <v>26</v>
      </c>
      <c r="F110" s="32" t="s">
        <v>26</v>
      </c>
      <c r="G110" s="53" t="s">
        <v>26</v>
      </c>
      <c r="H110" s="32" t="s">
        <v>1081</v>
      </c>
      <c r="I110" s="53" t="str">
        <f>_xlfn.CONCAT("""",B110,"""")</f>
        <v>"EQU.105"</v>
      </c>
      <c r="J110" s="32" t="s">
        <v>1070</v>
      </c>
      <c r="K110" s="53" t="str">
        <f>IFERROR(_xlfn.CONCAT(LEFT(M110,FIND(" ",M110)-1),""""),M110)</f>
        <v>"Maletas"</v>
      </c>
      <c r="L110" s="32" t="s">
        <v>1026</v>
      </c>
      <c r="M110" s="53" t="s">
        <v>696</v>
      </c>
      <c r="N110" s="32" t="s">
        <v>1082</v>
      </c>
      <c r="O110" s="8">
        <v>0</v>
      </c>
      <c r="P110" s="32" t="s">
        <v>1083</v>
      </c>
      <c r="Q110" s="8">
        <f>IF(AND(O110=0, S110=0), 1, 0 )</f>
        <v>1</v>
      </c>
      <c r="R110" s="32" t="s">
        <v>1084</v>
      </c>
      <c r="S110" s="8">
        <v>0</v>
      </c>
    </row>
    <row r="111" spans="1:19" ht="6" customHeight="1" x14ac:dyDescent="0.3">
      <c r="A111" s="48">
        <v>110</v>
      </c>
      <c r="B111" s="56" t="s">
        <v>135</v>
      </c>
      <c r="C111" s="34" t="str">
        <f>IF(VALUE(O111)=1,"SUS.Equipamento",IF(VALUE(Q111)=1,"SUS.Dispositivo","SUS.Mobília"))</f>
        <v>SUS.Mobília</v>
      </c>
      <c r="D111" s="54" t="s">
        <v>26</v>
      </c>
      <c r="E111" s="55" t="s">
        <v>26</v>
      </c>
      <c r="F111" s="32" t="s">
        <v>1196</v>
      </c>
      <c r="G111" s="53" t="s">
        <v>1197</v>
      </c>
      <c r="H111" s="32" t="s">
        <v>1081</v>
      </c>
      <c r="I111" s="53" t="str">
        <f>_xlfn.CONCAT("""",B111,"""")</f>
        <v>"EQU.106"</v>
      </c>
      <c r="J111" s="32" t="s">
        <v>1070</v>
      </c>
      <c r="K111" s="53" t="str">
        <f>IFERROR(_xlfn.CONCAT(LEFT(M111,FIND(" ",M111)-1),""""),M111)</f>
        <v>"Mesa"</v>
      </c>
      <c r="L111" s="32" t="s">
        <v>1026</v>
      </c>
      <c r="M111" s="53" t="s">
        <v>697</v>
      </c>
      <c r="N111" s="32" t="s">
        <v>1082</v>
      </c>
      <c r="O111" s="8">
        <v>0</v>
      </c>
      <c r="P111" s="32" t="s">
        <v>1083</v>
      </c>
      <c r="Q111" s="8">
        <f>IF(AND(O111=0, S111=0), 1, 0 )</f>
        <v>0</v>
      </c>
      <c r="R111" s="32" t="s">
        <v>1084</v>
      </c>
      <c r="S111" s="8">
        <v>1</v>
      </c>
    </row>
    <row r="112" spans="1:19" ht="6" customHeight="1" x14ac:dyDescent="0.3">
      <c r="A112" s="48">
        <v>111</v>
      </c>
      <c r="B112" s="56" t="s">
        <v>136</v>
      </c>
      <c r="C112" s="34" t="str">
        <f>IF(VALUE(O112)=1,"SUS.Equipamento",IF(VALUE(Q112)=1,"SUS.Dispositivo","SUS.Mobília"))</f>
        <v>SUS.Mobília</v>
      </c>
      <c r="D112" s="54" t="s">
        <v>26</v>
      </c>
      <c r="E112" s="55" t="s">
        <v>26</v>
      </c>
      <c r="F112" s="32" t="s">
        <v>1196</v>
      </c>
      <c r="G112" s="53" t="s">
        <v>1201</v>
      </c>
      <c r="H112" s="32" t="s">
        <v>1081</v>
      </c>
      <c r="I112" s="53" t="str">
        <f>_xlfn.CONCAT("""",B112,"""")</f>
        <v>"EQU.107"</v>
      </c>
      <c r="J112" s="32" t="s">
        <v>1070</v>
      </c>
      <c r="K112" s="53" t="str">
        <f>IFERROR(_xlfn.CONCAT(LEFT(M112,FIND(" ",M112)-1),""""),M112)</f>
        <v>"Mesa"</v>
      </c>
      <c r="L112" s="32" t="s">
        <v>1026</v>
      </c>
      <c r="M112" s="53" t="s">
        <v>698</v>
      </c>
      <c r="N112" s="32" t="s">
        <v>1082</v>
      </c>
      <c r="O112" s="8">
        <v>0</v>
      </c>
      <c r="P112" s="32" t="s">
        <v>1083</v>
      </c>
      <c r="Q112" s="8">
        <f>IF(AND(O112=0, S112=0), 1, 0 )</f>
        <v>0</v>
      </c>
      <c r="R112" s="32" t="s">
        <v>1084</v>
      </c>
      <c r="S112" s="8">
        <v>1</v>
      </c>
    </row>
    <row r="113" spans="1:19" ht="6" customHeight="1" x14ac:dyDescent="0.3">
      <c r="A113" s="48">
        <v>112</v>
      </c>
      <c r="B113" s="56" t="s">
        <v>137</v>
      </c>
      <c r="C113" s="34" t="str">
        <f>IF(VALUE(O113)=1,"SUS.Equipamento",IF(VALUE(Q113)=1,"SUS.Dispositivo","SUS.Mobília"))</f>
        <v>SUS.Mobília</v>
      </c>
      <c r="D113" s="54" t="s">
        <v>26</v>
      </c>
      <c r="E113" s="55" t="s">
        <v>26</v>
      </c>
      <c r="F113" s="32" t="s">
        <v>1196</v>
      </c>
      <c r="G113" s="53" t="s">
        <v>1197</v>
      </c>
      <c r="H113" s="32" t="s">
        <v>1081</v>
      </c>
      <c r="I113" s="53" t="str">
        <f>_xlfn.CONCAT("""",B113,"""")</f>
        <v>"EQU.108"</v>
      </c>
      <c r="J113" s="32" t="s">
        <v>1070</v>
      </c>
      <c r="K113" s="53" t="str">
        <f>IFERROR(_xlfn.CONCAT(LEFT(M113,FIND(" ",M113)-1),""""),M113)</f>
        <v>"Mesa"</v>
      </c>
      <c r="L113" s="32" t="s">
        <v>1026</v>
      </c>
      <c r="M113" s="53" t="s">
        <v>699</v>
      </c>
      <c r="N113" s="32" t="s">
        <v>1082</v>
      </c>
      <c r="O113" s="8">
        <v>0</v>
      </c>
      <c r="P113" s="32" t="s">
        <v>1083</v>
      </c>
      <c r="Q113" s="8">
        <f>IF(AND(O113=0, S113=0), 1, 0 )</f>
        <v>0</v>
      </c>
      <c r="R113" s="32" t="s">
        <v>1084</v>
      </c>
      <c r="S113" s="8">
        <v>1</v>
      </c>
    </row>
    <row r="114" spans="1:19" ht="6" customHeight="1" x14ac:dyDescent="0.3">
      <c r="A114" s="48">
        <v>113</v>
      </c>
      <c r="B114" s="56" t="s">
        <v>138</v>
      </c>
      <c r="C114" s="34" t="str">
        <f>IF(VALUE(O114)=1,"SUS.Equipamento",IF(VALUE(Q114)=1,"SUS.Dispositivo","SUS.Mobília"))</f>
        <v>SUS.Mobília</v>
      </c>
      <c r="D114" s="54" t="s">
        <v>26</v>
      </c>
      <c r="E114" s="55" t="s">
        <v>26</v>
      </c>
      <c r="F114" s="32" t="s">
        <v>1196</v>
      </c>
      <c r="G114" s="53" t="s">
        <v>1198</v>
      </c>
      <c r="H114" s="32" t="s">
        <v>1081</v>
      </c>
      <c r="I114" s="53" t="str">
        <f>_xlfn.CONCAT("""",B114,"""")</f>
        <v>"EQU.109"</v>
      </c>
      <c r="J114" s="32" t="s">
        <v>1070</v>
      </c>
      <c r="K114" s="53" t="str">
        <f>IFERROR(_xlfn.CONCAT(LEFT(M114,FIND(" ",M114)-1),""""),M114)</f>
        <v>"Mesa"</v>
      </c>
      <c r="L114" s="32" t="s">
        <v>1026</v>
      </c>
      <c r="M114" s="53" t="s">
        <v>700</v>
      </c>
      <c r="N114" s="32" t="s">
        <v>1082</v>
      </c>
      <c r="O114" s="8">
        <v>0</v>
      </c>
      <c r="P114" s="32" t="s">
        <v>1083</v>
      </c>
      <c r="Q114" s="8">
        <f>IF(AND(O114=0, S114=0), 1, 0 )</f>
        <v>0</v>
      </c>
      <c r="R114" s="32" t="s">
        <v>1084</v>
      </c>
      <c r="S114" s="8">
        <v>1</v>
      </c>
    </row>
    <row r="115" spans="1:19" ht="6" customHeight="1" x14ac:dyDescent="0.3">
      <c r="A115" s="48">
        <v>114</v>
      </c>
      <c r="B115" s="56" t="s">
        <v>139</v>
      </c>
      <c r="C115" s="34" t="str">
        <f>IF(VALUE(O115)=1,"SUS.Equipamento",IF(VALUE(Q115)=1,"SUS.Dispositivo","SUS.Mobília"))</f>
        <v>SUS.Dispositivo</v>
      </c>
      <c r="D115" s="54" t="s">
        <v>26</v>
      </c>
      <c r="E115" s="55" t="s">
        <v>26</v>
      </c>
      <c r="F115" s="32" t="s">
        <v>26</v>
      </c>
      <c r="G115" s="53" t="s">
        <v>26</v>
      </c>
      <c r="H115" s="32" t="s">
        <v>1081</v>
      </c>
      <c r="I115" s="53" t="str">
        <f>_xlfn.CONCAT("""",B115,"""")</f>
        <v>"EQU.110"</v>
      </c>
      <c r="J115" s="32" t="s">
        <v>1070</v>
      </c>
      <c r="K115" s="53" t="str">
        <f>IFERROR(_xlfn.CONCAT(LEFT(M115,FIND(" ",M115)-1),""""),M115)</f>
        <v>"Bomba"</v>
      </c>
      <c r="L115" s="32" t="s">
        <v>1026</v>
      </c>
      <c r="M115" s="53" t="s">
        <v>1035</v>
      </c>
      <c r="N115" s="32" t="s">
        <v>1082</v>
      </c>
      <c r="O115" s="8">
        <v>0</v>
      </c>
      <c r="P115" s="32" t="s">
        <v>1083</v>
      </c>
      <c r="Q115" s="8">
        <f>IF(AND(O115=0, S115=0), 1, 0 )</f>
        <v>1</v>
      </c>
      <c r="R115" s="32" t="s">
        <v>1084</v>
      </c>
      <c r="S115" s="8">
        <v>0</v>
      </c>
    </row>
    <row r="116" spans="1:19" ht="6" customHeight="1" x14ac:dyDescent="0.3">
      <c r="A116" s="48">
        <v>115</v>
      </c>
      <c r="B116" s="56" t="s">
        <v>140</v>
      </c>
      <c r="C116" s="34" t="str">
        <f>IF(VALUE(O116)=1,"SUS.Equipamento",IF(VALUE(Q116)=1,"SUS.Dispositivo","SUS.Mobília"))</f>
        <v>SUS.Mobília</v>
      </c>
      <c r="D116" s="54" t="s">
        <v>26</v>
      </c>
      <c r="E116" s="55" t="s">
        <v>26</v>
      </c>
      <c r="F116" s="32" t="s">
        <v>1196</v>
      </c>
      <c r="G116" s="53" t="s">
        <v>1197</v>
      </c>
      <c r="H116" s="32" t="s">
        <v>1081</v>
      </c>
      <c r="I116" s="53" t="str">
        <f>_xlfn.CONCAT("""",B116,"""")</f>
        <v>"EQU.111"</v>
      </c>
      <c r="J116" s="32" t="s">
        <v>1070</v>
      </c>
      <c r="K116" s="53" t="str">
        <f>IFERROR(_xlfn.CONCAT(LEFT(M116,FIND(" ",M116)-1),""""),M116)</f>
        <v>"Cadeira"</v>
      </c>
      <c r="L116" s="32" t="s">
        <v>1026</v>
      </c>
      <c r="M116" s="53" t="s">
        <v>701</v>
      </c>
      <c r="N116" s="32" t="s">
        <v>1082</v>
      </c>
      <c r="O116" s="8">
        <v>0</v>
      </c>
      <c r="P116" s="32" t="s">
        <v>1083</v>
      </c>
      <c r="Q116" s="8">
        <f>IF(AND(O116=0, S116=0), 1, 0 )</f>
        <v>0</v>
      </c>
      <c r="R116" s="32" t="s">
        <v>1084</v>
      </c>
      <c r="S116" s="8">
        <v>1</v>
      </c>
    </row>
    <row r="117" spans="1:19" ht="6" customHeight="1" x14ac:dyDescent="0.3">
      <c r="A117" s="48">
        <v>116</v>
      </c>
      <c r="B117" s="56" t="s">
        <v>141</v>
      </c>
      <c r="C117" s="34" t="str">
        <f>IF(VALUE(O117)=1,"SUS.Equipamento",IF(VALUE(Q117)=1,"SUS.Dispositivo","SUS.Mobília"))</f>
        <v>SUS.Equipamento</v>
      </c>
      <c r="D117" s="54" t="s">
        <v>26</v>
      </c>
      <c r="E117" s="55" t="s">
        <v>26</v>
      </c>
      <c r="F117" s="32" t="s">
        <v>26</v>
      </c>
      <c r="G117" s="53" t="s">
        <v>26</v>
      </c>
      <c r="H117" s="32" t="s">
        <v>1081</v>
      </c>
      <c r="I117" s="53" t="str">
        <f>_xlfn.CONCAT("""",B117,"""")</f>
        <v>"EQU.112"</v>
      </c>
      <c r="J117" s="32" t="s">
        <v>1070</v>
      </c>
      <c r="K117" s="53" t="str">
        <f>IFERROR(_xlfn.CONCAT(LEFT(M117,FIND(" ",M117)-1),""""),M117)</f>
        <v>"Monitor"</v>
      </c>
      <c r="L117" s="32" t="s">
        <v>1026</v>
      </c>
      <c r="M117" s="53" t="s">
        <v>702</v>
      </c>
      <c r="N117" s="32" t="s">
        <v>1082</v>
      </c>
      <c r="O117" s="8">
        <v>1</v>
      </c>
      <c r="P117" s="32" t="s">
        <v>1083</v>
      </c>
      <c r="Q117" s="8">
        <f>IF(AND(O117=0, S117=0), 1, 0 )</f>
        <v>0</v>
      </c>
      <c r="R117" s="32" t="s">
        <v>1084</v>
      </c>
      <c r="S117" s="8">
        <v>0</v>
      </c>
    </row>
    <row r="118" spans="1:19" ht="6" customHeight="1" x14ac:dyDescent="0.3">
      <c r="A118" s="48">
        <v>117</v>
      </c>
      <c r="B118" s="56" t="s">
        <v>142</v>
      </c>
      <c r="C118" s="34" t="str">
        <f>IF(VALUE(O118)=1,"SUS.Equipamento",IF(VALUE(Q118)=1,"SUS.Dispositivo","SUS.Mobília"))</f>
        <v>SUS.Equipamento</v>
      </c>
      <c r="D118" s="54" t="s">
        <v>26</v>
      </c>
      <c r="E118" s="55" t="s">
        <v>26</v>
      </c>
      <c r="F118" s="32" t="s">
        <v>26</v>
      </c>
      <c r="G118" s="53" t="s">
        <v>26</v>
      </c>
      <c r="H118" s="32" t="s">
        <v>1081</v>
      </c>
      <c r="I118" s="53" t="str">
        <f>_xlfn.CONCAT("""",B118,"""")</f>
        <v>"EQU.113"</v>
      </c>
      <c r="J118" s="32" t="s">
        <v>1070</v>
      </c>
      <c r="K118" s="53" t="str">
        <f>IFERROR(_xlfn.CONCAT(LEFT(M118,FIND(" ",M118)-1),""""),M118)</f>
        <v>"Monitor"</v>
      </c>
      <c r="L118" s="32" t="s">
        <v>1026</v>
      </c>
      <c r="M118" s="53" t="s">
        <v>703</v>
      </c>
      <c r="N118" s="32" t="s">
        <v>1082</v>
      </c>
      <c r="O118" s="8">
        <v>1</v>
      </c>
      <c r="P118" s="32" t="s">
        <v>1083</v>
      </c>
      <c r="Q118" s="8">
        <f>IF(AND(O118=0, S118=0), 1, 0 )</f>
        <v>0</v>
      </c>
      <c r="R118" s="32" t="s">
        <v>1084</v>
      </c>
      <c r="S118" s="8">
        <v>0</v>
      </c>
    </row>
    <row r="119" spans="1:19" ht="6" customHeight="1" x14ac:dyDescent="0.3">
      <c r="A119" s="48">
        <v>118</v>
      </c>
      <c r="B119" s="56" t="s">
        <v>143</v>
      </c>
      <c r="C119" s="34" t="str">
        <f>IF(VALUE(O119)=1,"SUS.Equipamento",IF(VALUE(Q119)=1,"SUS.Dispositivo","SUS.Mobília"))</f>
        <v>SUS.Equipamento</v>
      </c>
      <c r="D119" s="54" t="s">
        <v>26</v>
      </c>
      <c r="E119" s="55" t="s">
        <v>26</v>
      </c>
      <c r="F119" s="32" t="s">
        <v>26</v>
      </c>
      <c r="G119" s="53" t="s">
        <v>26</v>
      </c>
      <c r="H119" s="32" t="s">
        <v>1081</v>
      </c>
      <c r="I119" s="53" t="str">
        <f>_xlfn.CONCAT("""",B119,"""")</f>
        <v>"EQU.114"</v>
      </c>
      <c r="J119" s="32" t="s">
        <v>1070</v>
      </c>
      <c r="K119" s="53" t="str">
        <f>IFERROR(_xlfn.CONCAT(LEFT(M119,FIND(" ",M119)-1),""""),M119)</f>
        <v>"Monitor"</v>
      </c>
      <c r="L119" s="32" t="s">
        <v>1026</v>
      </c>
      <c r="M119" s="53" t="s">
        <v>704</v>
      </c>
      <c r="N119" s="32" t="s">
        <v>1082</v>
      </c>
      <c r="O119" s="8">
        <v>1</v>
      </c>
      <c r="P119" s="32" t="s">
        <v>1083</v>
      </c>
      <c r="Q119" s="8">
        <f>IF(AND(O119=0, S119=0), 1, 0 )</f>
        <v>0</v>
      </c>
      <c r="R119" s="32" t="s">
        <v>1084</v>
      </c>
      <c r="S119" s="8">
        <v>0</v>
      </c>
    </row>
    <row r="120" spans="1:19" ht="6" customHeight="1" x14ac:dyDescent="0.3">
      <c r="A120" s="48">
        <v>119</v>
      </c>
      <c r="B120" s="56" t="s">
        <v>144</v>
      </c>
      <c r="C120" s="34" t="str">
        <f>IF(VALUE(O120)=1,"SUS.Equipamento",IF(VALUE(Q120)=1,"SUS.Dispositivo","SUS.Mobília"))</f>
        <v>SUS.Equipamento</v>
      </c>
      <c r="D120" s="54" t="s">
        <v>26</v>
      </c>
      <c r="E120" s="55" t="s">
        <v>26</v>
      </c>
      <c r="F120" s="32" t="s">
        <v>26</v>
      </c>
      <c r="G120" s="53" t="s">
        <v>26</v>
      </c>
      <c r="H120" s="32" t="s">
        <v>1081</v>
      </c>
      <c r="I120" s="53" t="str">
        <f>_xlfn.CONCAT("""",B120,"""")</f>
        <v>"EQU.115"</v>
      </c>
      <c r="J120" s="32" t="s">
        <v>1070</v>
      </c>
      <c r="K120" s="53" t="str">
        <f>IFERROR(_xlfn.CONCAT(LEFT(M120,FIND(" ",M120)-1),""""),M120)</f>
        <v>"Monitor"</v>
      </c>
      <c r="L120" s="32" t="s">
        <v>1026</v>
      </c>
      <c r="M120" s="53" t="s">
        <v>1036</v>
      </c>
      <c r="N120" s="32" t="s">
        <v>1082</v>
      </c>
      <c r="O120" s="8">
        <v>1</v>
      </c>
      <c r="P120" s="32" t="s">
        <v>1083</v>
      </c>
      <c r="Q120" s="8">
        <f>IF(AND(O120=0, S120=0), 1, 0 )</f>
        <v>0</v>
      </c>
      <c r="R120" s="32" t="s">
        <v>1084</v>
      </c>
      <c r="S120" s="8">
        <v>0</v>
      </c>
    </row>
    <row r="121" spans="1:19" ht="6" customHeight="1" x14ac:dyDescent="0.3">
      <c r="A121" s="48">
        <v>120</v>
      </c>
      <c r="B121" s="56" t="s">
        <v>145</v>
      </c>
      <c r="C121" s="34" t="str">
        <f>IF(VALUE(O121)=1,"SUS.Equipamento",IF(VALUE(Q121)=1,"SUS.Dispositivo","SUS.Mobília"))</f>
        <v>SUS.Equipamento</v>
      </c>
      <c r="D121" s="54" t="s">
        <v>26</v>
      </c>
      <c r="E121" s="55" t="s">
        <v>26</v>
      </c>
      <c r="F121" s="32" t="s">
        <v>26</v>
      </c>
      <c r="G121" s="53" t="s">
        <v>26</v>
      </c>
      <c r="H121" s="32" t="s">
        <v>1081</v>
      </c>
      <c r="I121" s="53" t="str">
        <f>_xlfn.CONCAT("""",B121,"""")</f>
        <v>"EQU.116"</v>
      </c>
      <c r="J121" s="32" t="s">
        <v>1070</v>
      </c>
      <c r="K121" s="53" t="str">
        <f>IFERROR(_xlfn.CONCAT(LEFT(M121,FIND(" ",M121)-1),""""),M121)</f>
        <v>"Monitor"</v>
      </c>
      <c r="L121" s="32" t="s">
        <v>1026</v>
      </c>
      <c r="M121" s="53" t="s">
        <v>1037</v>
      </c>
      <c r="N121" s="32" t="s">
        <v>1082</v>
      </c>
      <c r="O121" s="8">
        <v>1</v>
      </c>
      <c r="P121" s="32" t="s">
        <v>1083</v>
      </c>
      <c r="Q121" s="8">
        <f>IF(AND(O121=0, S121=0), 1, 0 )</f>
        <v>0</v>
      </c>
      <c r="R121" s="32" t="s">
        <v>1084</v>
      </c>
      <c r="S121" s="8">
        <v>0</v>
      </c>
    </row>
    <row r="122" spans="1:19" ht="6" customHeight="1" x14ac:dyDescent="0.3">
      <c r="A122" s="48">
        <v>121</v>
      </c>
      <c r="B122" s="56" t="s">
        <v>146</v>
      </c>
      <c r="C122" s="34" t="str">
        <f>IF(VALUE(O122)=1,"SUS.Equipamento",IF(VALUE(Q122)=1,"SUS.Dispositivo","SUS.Mobília"))</f>
        <v>SUS.Dispositivo</v>
      </c>
      <c r="D122" s="54" t="s">
        <v>26</v>
      </c>
      <c r="E122" s="55" t="s">
        <v>26</v>
      </c>
      <c r="F122" s="32" t="s">
        <v>26</v>
      </c>
      <c r="G122" s="53" t="s">
        <v>26</v>
      </c>
      <c r="H122" s="32" t="s">
        <v>1081</v>
      </c>
      <c r="I122" s="53" t="str">
        <f>_xlfn.CONCAT("""",B122,"""")</f>
        <v>"EQU.117"</v>
      </c>
      <c r="J122" s="32" t="s">
        <v>1070</v>
      </c>
      <c r="K122" s="53" t="str">
        <f>IFERROR(_xlfn.CONCAT(LEFT(M122,FIND(" ",M122)-1),""""),M122)</f>
        <v>"Oto"</v>
      </c>
      <c r="L122" s="32" t="s">
        <v>1026</v>
      </c>
      <c r="M122" s="53" t="s">
        <v>705</v>
      </c>
      <c r="N122" s="32" t="s">
        <v>1082</v>
      </c>
      <c r="O122" s="8">
        <v>0</v>
      </c>
      <c r="P122" s="32" t="s">
        <v>1083</v>
      </c>
      <c r="Q122" s="8">
        <f>IF(AND(O122=0, S122=0), 1, 0 )</f>
        <v>1</v>
      </c>
      <c r="R122" s="32" t="s">
        <v>1084</v>
      </c>
      <c r="S122" s="8">
        <v>0</v>
      </c>
    </row>
    <row r="123" spans="1:19" ht="6" customHeight="1" x14ac:dyDescent="0.3">
      <c r="A123" s="48">
        <v>122</v>
      </c>
      <c r="B123" s="56" t="s">
        <v>147</v>
      </c>
      <c r="C123" s="34" t="str">
        <f>IF(VALUE(O123)=1,"SUS.Equipamento",IF(VALUE(Q123)=1,"SUS.Dispositivo","SUS.Mobília"))</f>
        <v>SUS.Dispositivo</v>
      </c>
      <c r="D123" s="54" t="s">
        <v>26</v>
      </c>
      <c r="E123" s="55" t="s">
        <v>26</v>
      </c>
      <c r="F123" s="32" t="s">
        <v>26</v>
      </c>
      <c r="G123" s="53" t="s">
        <v>26</v>
      </c>
      <c r="H123" s="32" t="s">
        <v>1081</v>
      </c>
      <c r="I123" s="53" t="str">
        <f>_xlfn.CONCAT("""",B123,"""")</f>
        <v>"EQU.118"</v>
      </c>
      <c r="J123" s="32" t="s">
        <v>1070</v>
      </c>
      <c r="K123" s="53" t="str">
        <f>IFERROR(_xlfn.CONCAT(LEFT(M123,FIND(" ",M123)-1),""""),M123)</f>
        <v>"Oxicapnógrafo"</v>
      </c>
      <c r="L123" s="32" t="s">
        <v>1026</v>
      </c>
      <c r="M123" s="53" t="s">
        <v>706</v>
      </c>
      <c r="N123" s="32" t="s">
        <v>1082</v>
      </c>
      <c r="O123" s="8">
        <v>0</v>
      </c>
      <c r="P123" s="32" t="s">
        <v>1083</v>
      </c>
      <c r="Q123" s="8">
        <f>IF(AND(O123=0, S123=0), 1, 0 )</f>
        <v>1</v>
      </c>
      <c r="R123" s="32" t="s">
        <v>1084</v>
      </c>
      <c r="S123" s="8">
        <v>0</v>
      </c>
    </row>
    <row r="124" spans="1:19" ht="6" customHeight="1" x14ac:dyDescent="0.3">
      <c r="A124" s="48">
        <v>123</v>
      </c>
      <c r="B124" s="56" t="s">
        <v>148</v>
      </c>
      <c r="C124" s="34" t="str">
        <f>IF(VALUE(O124)=1,"SUS.Equipamento",IF(VALUE(Q124)=1,"SUS.Dispositivo","SUS.Mobília"))</f>
        <v>SUS.Dispositivo</v>
      </c>
      <c r="D124" s="54" t="s">
        <v>26</v>
      </c>
      <c r="E124" s="55" t="s">
        <v>26</v>
      </c>
      <c r="F124" s="32" t="s">
        <v>26</v>
      </c>
      <c r="G124" s="53" t="s">
        <v>26</v>
      </c>
      <c r="H124" s="32" t="s">
        <v>1081</v>
      </c>
      <c r="I124" s="53" t="str">
        <f>_xlfn.CONCAT("""",B124,"""")</f>
        <v>"EQU.119"</v>
      </c>
      <c r="J124" s="32" t="s">
        <v>1070</v>
      </c>
      <c r="K124" s="53" t="str">
        <f>IFERROR(_xlfn.CONCAT(LEFT(M124,FIND(" ",M124)-1),""""),M124)</f>
        <v>"Gerador"</v>
      </c>
      <c r="L124" s="32" t="s">
        <v>1026</v>
      </c>
      <c r="M124" s="53" t="s">
        <v>707</v>
      </c>
      <c r="N124" s="32" t="s">
        <v>1082</v>
      </c>
      <c r="O124" s="8">
        <v>0</v>
      </c>
      <c r="P124" s="32" t="s">
        <v>1083</v>
      </c>
      <c r="Q124" s="8">
        <f>IF(AND(O124=0, S124=0), 1, 0 )</f>
        <v>1</v>
      </c>
      <c r="R124" s="32" t="s">
        <v>1084</v>
      </c>
      <c r="S124" s="8">
        <v>0</v>
      </c>
    </row>
    <row r="125" spans="1:19" ht="6" customHeight="1" x14ac:dyDescent="0.3">
      <c r="A125" s="48">
        <v>124</v>
      </c>
      <c r="B125" s="56" t="s">
        <v>149</v>
      </c>
      <c r="C125" s="34" t="str">
        <f>IF(VALUE(O125)=1,"SUS.Equipamento",IF(VALUE(Q125)=1,"SUS.Dispositivo","SUS.Mobília"))</f>
        <v>SUS.Mobília</v>
      </c>
      <c r="D125" s="54" t="s">
        <v>26</v>
      </c>
      <c r="E125" s="55" t="s">
        <v>26</v>
      </c>
      <c r="F125" s="32" t="s">
        <v>1196</v>
      </c>
      <c r="G125" s="53" t="s">
        <v>1199</v>
      </c>
      <c r="H125" s="32" t="s">
        <v>1081</v>
      </c>
      <c r="I125" s="53" t="str">
        <f>_xlfn.CONCAT("""",B125,"""")</f>
        <v>"EQU.120"</v>
      </c>
      <c r="J125" s="32" t="s">
        <v>1070</v>
      </c>
      <c r="K125" s="53" t="str">
        <f>IFERROR(_xlfn.CONCAT(LEFT(M125,FIND(" ",M125)-1),""""),M125)</f>
        <v>"Maca"</v>
      </c>
      <c r="L125" s="32" t="s">
        <v>1026</v>
      </c>
      <c r="M125" s="53" t="s">
        <v>708</v>
      </c>
      <c r="N125" s="32" t="s">
        <v>1082</v>
      </c>
      <c r="O125" s="8">
        <v>0</v>
      </c>
      <c r="P125" s="32" t="s">
        <v>1083</v>
      </c>
      <c r="Q125" s="8">
        <f>IF(AND(O125=0, S125=0), 1, 0 )</f>
        <v>0</v>
      </c>
      <c r="R125" s="32" t="s">
        <v>1084</v>
      </c>
      <c r="S125" s="8">
        <v>1</v>
      </c>
    </row>
    <row r="126" spans="1:19" ht="6" customHeight="1" x14ac:dyDescent="0.3">
      <c r="A126" s="48">
        <v>125</v>
      </c>
      <c r="B126" s="56" t="s">
        <v>150</v>
      </c>
      <c r="C126" s="34" t="str">
        <f>IF(VALUE(O126)=1,"SUS.Equipamento",IF(VALUE(Q126)=1,"SUS.Dispositivo","SUS.Mobília"))</f>
        <v>SUS.Dispositivo</v>
      </c>
      <c r="D126" s="54" t="s">
        <v>26</v>
      </c>
      <c r="E126" s="55" t="s">
        <v>26</v>
      </c>
      <c r="F126" s="32" t="s">
        <v>26</v>
      </c>
      <c r="G126" s="53" t="s">
        <v>26</v>
      </c>
      <c r="H126" s="32" t="s">
        <v>1081</v>
      </c>
      <c r="I126" s="53" t="str">
        <f>_xlfn.CONCAT("""",B126,"""")</f>
        <v>"EQU.121"</v>
      </c>
      <c r="J126" s="32" t="s">
        <v>1070</v>
      </c>
      <c r="K126" s="53" t="str">
        <f>IFERROR(_xlfn.CONCAT(LEFT(M126,FIND(" ",M126)-1),""""),M126)</f>
        <v>"Ressuscitador"</v>
      </c>
      <c r="L126" s="32" t="s">
        <v>1026</v>
      </c>
      <c r="M126" s="53" t="s">
        <v>709</v>
      </c>
      <c r="N126" s="32" t="s">
        <v>1082</v>
      </c>
      <c r="O126" s="8">
        <v>0</v>
      </c>
      <c r="P126" s="32" t="s">
        <v>1083</v>
      </c>
      <c r="Q126" s="8">
        <f>IF(AND(O126=0, S126=0), 1, 0 )</f>
        <v>1</v>
      </c>
      <c r="R126" s="32" t="s">
        <v>1084</v>
      </c>
      <c r="S126" s="8">
        <v>0</v>
      </c>
    </row>
    <row r="127" spans="1:19" ht="6" customHeight="1" x14ac:dyDescent="0.3">
      <c r="A127" s="48">
        <v>126</v>
      </c>
      <c r="B127" s="56" t="s">
        <v>151</v>
      </c>
      <c r="C127" s="34" t="str">
        <f>IF(VALUE(O127)=1,"SUS.Equipamento",IF(VALUE(Q127)=1,"SUS.Dispositivo","SUS.Mobília"))</f>
        <v>SUS.Dispositivo</v>
      </c>
      <c r="D127" s="54" t="s">
        <v>1193</v>
      </c>
      <c r="E127" s="55" t="s">
        <v>1183</v>
      </c>
      <c r="F127" s="32" t="s">
        <v>26</v>
      </c>
      <c r="G127" s="53" t="s">
        <v>26</v>
      </c>
      <c r="H127" s="32" t="s">
        <v>1081</v>
      </c>
      <c r="I127" s="53" t="str">
        <f>_xlfn.CONCAT("""",B127,"""")</f>
        <v>"EQU.122"</v>
      </c>
      <c r="J127" s="32" t="s">
        <v>1070</v>
      </c>
      <c r="K127" s="53" t="str">
        <f>IFERROR(_xlfn.CONCAT(LEFT(M127,FIND(" ",M127)-1),""""),M127)</f>
        <v>"Escarradeira"</v>
      </c>
      <c r="L127" s="32" t="s">
        <v>1026</v>
      </c>
      <c r="M127" s="53" t="s">
        <v>710</v>
      </c>
      <c r="N127" s="32" t="s">
        <v>1082</v>
      </c>
      <c r="O127" s="8">
        <v>0</v>
      </c>
      <c r="P127" s="32" t="s">
        <v>1083</v>
      </c>
      <c r="Q127" s="8">
        <f>IF(AND(O127=0, S127=0), 1, 0 )</f>
        <v>1</v>
      </c>
      <c r="R127" s="32" t="s">
        <v>1084</v>
      </c>
      <c r="S127" s="8">
        <v>0</v>
      </c>
    </row>
    <row r="128" spans="1:19" ht="6" customHeight="1" x14ac:dyDescent="0.3">
      <c r="A128" s="48">
        <v>127</v>
      </c>
      <c r="B128" s="56" t="s">
        <v>152</v>
      </c>
      <c r="C128" s="34" t="str">
        <f>IF(VALUE(O128)=1,"SUS.Equipamento",IF(VALUE(Q128)=1,"SUS.Dispositivo","SUS.Mobília"))</f>
        <v>SUS.Dispositivo</v>
      </c>
      <c r="D128" s="54" t="s">
        <v>26</v>
      </c>
      <c r="E128" s="55" t="s">
        <v>26</v>
      </c>
      <c r="F128" s="32" t="s">
        <v>26</v>
      </c>
      <c r="G128" s="53" t="s">
        <v>26</v>
      </c>
      <c r="H128" s="32" t="s">
        <v>1081</v>
      </c>
      <c r="I128" s="53" t="str">
        <f>_xlfn.CONCAT("""",B128,"""")</f>
        <v>"EQU.123"</v>
      </c>
      <c r="J128" s="32" t="s">
        <v>1070</v>
      </c>
      <c r="K128" s="53" t="str">
        <f>IFERROR(_xlfn.CONCAT(LEFT(M128,FIND(" ",M128)-1),""""),M128)</f>
        <v>"Serra"</v>
      </c>
      <c r="L128" s="32" t="s">
        <v>1026</v>
      </c>
      <c r="M128" s="53" t="s">
        <v>711</v>
      </c>
      <c r="N128" s="32" t="s">
        <v>1082</v>
      </c>
      <c r="O128" s="8">
        <v>0</v>
      </c>
      <c r="P128" s="32" t="s">
        <v>1083</v>
      </c>
      <c r="Q128" s="8">
        <f>IF(AND(O128=0, S128=0), 1, 0 )</f>
        <v>1</v>
      </c>
      <c r="R128" s="32" t="s">
        <v>1084</v>
      </c>
      <c r="S128" s="8">
        <v>0</v>
      </c>
    </row>
    <row r="129" spans="1:19" ht="6" customHeight="1" x14ac:dyDescent="0.3">
      <c r="A129" s="48">
        <v>128</v>
      </c>
      <c r="B129" s="56" t="s">
        <v>153</v>
      </c>
      <c r="C129" s="34" t="str">
        <f>IF(VALUE(O129)=1,"SUS.Equipamento",IF(VALUE(Q129)=1,"SUS.Dispositivo","SUS.Mobília"))</f>
        <v>SUS.Dispositivo</v>
      </c>
      <c r="D129" s="54" t="s">
        <v>26</v>
      </c>
      <c r="E129" s="55" t="s">
        <v>26</v>
      </c>
      <c r="F129" s="32" t="s">
        <v>26</v>
      </c>
      <c r="G129" s="53" t="s">
        <v>26</v>
      </c>
      <c r="H129" s="32" t="s">
        <v>1081</v>
      </c>
      <c r="I129" s="53" t="str">
        <f>_xlfn.CONCAT("""",B129,"""")</f>
        <v>"EQU.124"</v>
      </c>
      <c r="J129" s="32" t="s">
        <v>1070</v>
      </c>
      <c r="K129" s="53" t="str">
        <f>IFERROR(_xlfn.CONCAT(LEFT(M129,FIND(" ",M129)-1),""""),M129)</f>
        <v>"Caldeira"</v>
      </c>
      <c r="L129" s="32" t="s">
        <v>1026</v>
      </c>
      <c r="M129" s="53" t="s">
        <v>712</v>
      </c>
      <c r="N129" s="32" t="s">
        <v>1082</v>
      </c>
      <c r="O129" s="8">
        <v>0</v>
      </c>
      <c r="P129" s="32" t="s">
        <v>1083</v>
      </c>
      <c r="Q129" s="8">
        <f>IF(AND(O129=0, S129=0), 1, 0 )</f>
        <v>1</v>
      </c>
      <c r="R129" s="32" t="s">
        <v>1084</v>
      </c>
      <c r="S129" s="8">
        <v>0</v>
      </c>
    </row>
    <row r="130" spans="1:19" ht="6" customHeight="1" x14ac:dyDescent="0.3">
      <c r="A130" s="48">
        <v>129</v>
      </c>
      <c r="B130" s="56" t="s">
        <v>154</v>
      </c>
      <c r="C130" s="34" t="str">
        <f>IF(VALUE(O130)=1,"SUS.Equipamento",IF(VALUE(Q130)=1,"SUS.Dispositivo","SUS.Mobília"))</f>
        <v>SUS.Mobília</v>
      </c>
      <c r="D130" s="54" t="s">
        <v>26</v>
      </c>
      <c r="E130" s="55" t="s">
        <v>26</v>
      </c>
      <c r="F130" s="32" t="s">
        <v>1196</v>
      </c>
      <c r="G130" s="53" t="s">
        <v>1197</v>
      </c>
      <c r="H130" s="32" t="s">
        <v>1081</v>
      </c>
      <c r="I130" s="53" t="str">
        <f>_xlfn.CONCAT("""",B130,"""")</f>
        <v>"EQU.125"</v>
      </c>
      <c r="J130" s="32" t="s">
        <v>1070</v>
      </c>
      <c r="K130" s="53" t="str">
        <f>IFERROR(_xlfn.CONCAT(LEFT(M130,FIND(" ",M130)-1),""""),M130)</f>
        <v>"Carro"</v>
      </c>
      <c r="L130" s="32" t="s">
        <v>1026</v>
      </c>
      <c r="M130" s="53" t="s">
        <v>713</v>
      </c>
      <c r="N130" s="32" t="s">
        <v>1082</v>
      </c>
      <c r="O130" s="8">
        <v>0</v>
      </c>
      <c r="P130" s="32" t="s">
        <v>1083</v>
      </c>
      <c r="Q130" s="8">
        <f>IF(AND(O130=0, S130=0), 1, 0 )</f>
        <v>0</v>
      </c>
      <c r="R130" s="32" t="s">
        <v>1084</v>
      </c>
      <c r="S130" s="8">
        <v>1</v>
      </c>
    </row>
    <row r="131" spans="1:19" ht="6" customHeight="1" x14ac:dyDescent="0.3">
      <c r="A131" s="48">
        <v>130</v>
      </c>
      <c r="B131" s="56" t="s">
        <v>155</v>
      </c>
      <c r="C131" s="34" t="str">
        <f>IF(VALUE(O131)=1,"SUS.Equipamento",IF(VALUE(Q131)=1,"SUS.Dispositivo","SUS.Mobília"))</f>
        <v>SUS.Dispositivo</v>
      </c>
      <c r="D131" s="54" t="s">
        <v>26</v>
      </c>
      <c r="E131" s="55" t="s">
        <v>26</v>
      </c>
      <c r="F131" s="32" t="s">
        <v>26</v>
      </c>
      <c r="G131" s="53" t="s">
        <v>26</v>
      </c>
      <c r="H131" s="32" t="s">
        <v>1081</v>
      </c>
      <c r="I131" s="53" t="str">
        <f>_xlfn.CONCAT("""",B131,"""")</f>
        <v>"EQU.126"</v>
      </c>
      <c r="J131" s="32" t="s">
        <v>1070</v>
      </c>
      <c r="K131" s="53" t="str">
        <f>IFERROR(_xlfn.CONCAT(LEFT(M131,FIND(" ",M131)-1),""""),M131)</f>
        <v>"Termômetro"</v>
      </c>
      <c r="L131" s="32" t="s">
        <v>1026</v>
      </c>
      <c r="M131" s="53" t="s">
        <v>714</v>
      </c>
      <c r="N131" s="32" t="s">
        <v>1082</v>
      </c>
      <c r="O131" s="8">
        <v>0</v>
      </c>
      <c r="P131" s="32" t="s">
        <v>1083</v>
      </c>
      <c r="Q131" s="8">
        <f>IF(AND(O131=0, S131=0), 1, 0 )</f>
        <v>1</v>
      </c>
      <c r="R131" s="32" t="s">
        <v>1084</v>
      </c>
      <c r="S131" s="8">
        <v>0</v>
      </c>
    </row>
    <row r="132" spans="1:19" ht="6" customHeight="1" x14ac:dyDescent="0.3">
      <c r="A132" s="48">
        <v>131</v>
      </c>
      <c r="B132" s="56" t="s">
        <v>156</v>
      </c>
      <c r="C132" s="34" t="str">
        <f>IF(VALUE(O132)=1,"SUS.Equipamento",IF(VALUE(Q132)=1,"SUS.Dispositivo","SUS.Mobília"))</f>
        <v>SUS.Dispositivo</v>
      </c>
      <c r="D132" s="54" t="s">
        <v>26</v>
      </c>
      <c r="E132" s="55" t="s">
        <v>26</v>
      </c>
      <c r="F132" s="32" t="s">
        <v>26</v>
      </c>
      <c r="G132" s="53" t="s">
        <v>26</v>
      </c>
      <c r="H132" s="32" t="s">
        <v>1081</v>
      </c>
      <c r="I132" s="53" t="str">
        <f>_xlfn.CONCAT("""",B132,"""")</f>
        <v>"EQU.127"</v>
      </c>
      <c r="J132" s="32" t="s">
        <v>1070</v>
      </c>
      <c r="K132" s="53" t="str">
        <f>IFERROR(_xlfn.CONCAT(LEFT(M132,FIND(" ",M132)-1),""""),M132)</f>
        <v>"Umidificador"</v>
      </c>
      <c r="L132" s="32" t="s">
        <v>1026</v>
      </c>
      <c r="M132" s="53" t="s">
        <v>1038</v>
      </c>
      <c r="N132" s="32" t="s">
        <v>1082</v>
      </c>
      <c r="O132" s="8">
        <v>0</v>
      </c>
      <c r="P132" s="32" t="s">
        <v>1083</v>
      </c>
      <c r="Q132" s="8">
        <f>IF(AND(O132=0, S132=0), 1, 0 )</f>
        <v>1</v>
      </c>
      <c r="R132" s="32" t="s">
        <v>1084</v>
      </c>
      <c r="S132" s="8">
        <v>0</v>
      </c>
    </row>
    <row r="133" spans="1:19" ht="6" customHeight="1" x14ac:dyDescent="0.3">
      <c r="A133" s="48">
        <v>132</v>
      </c>
      <c r="B133" s="56" t="s">
        <v>157</v>
      </c>
      <c r="C133" s="34" t="str">
        <f>IF(VALUE(O133)=1,"SUS.Equipamento",IF(VALUE(Q133)=1,"SUS.Dispositivo","SUS.Mobília"))</f>
        <v>SUS.Equipamento</v>
      </c>
      <c r="D133" s="54" t="s">
        <v>26</v>
      </c>
      <c r="E133" s="55" t="s">
        <v>26</v>
      </c>
      <c r="F133" s="32" t="s">
        <v>26</v>
      </c>
      <c r="G133" s="53" t="s">
        <v>26</v>
      </c>
      <c r="H133" s="32" t="s">
        <v>1081</v>
      </c>
      <c r="I133" s="53" t="str">
        <f>_xlfn.CONCAT("""",B133,"""")</f>
        <v>"EQU.128"</v>
      </c>
      <c r="J133" s="32" t="s">
        <v>1070</v>
      </c>
      <c r="K133" s="53" t="str">
        <f>IFERROR(_xlfn.CONCAT(LEFT(M133,FIND(" ",M133)-1),""""),M133)</f>
        <v>"Unidade"</v>
      </c>
      <c r="L133" s="32" t="s">
        <v>1026</v>
      </c>
      <c r="M133" s="53" t="s">
        <v>715</v>
      </c>
      <c r="N133" s="32" t="s">
        <v>1082</v>
      </c>
      <c r="O133" s="8">
        <v>1</v>
      </c>
      <c r="P133" s="32" t="s">
        <v>1083</v>
      </c>
      <c r="Q133" s="8">
        <f>IF(AND(O133=0, S133=0), 1, 0 )</f>
        <v>0</v>
      </c>
      <c r="R133" s="32" t="s">
        <v>1084</v>
      </c>
      <c r="S133" s="8">
        <v>0</v>
      </c>
    </row>
    <row r="134" spans="1:19" ht="6" customHeight="1" x14ac:dyDescent="0.3">
      <c r="A134" s="48">
        <v>133</v>
      </c>
      <c r="B134" s="56" t="s">
        <v>158</v>
      </c>
      <c r="C134" s="34" t="str">
        <f>IF(VALUE(O134)=1,"SUS.Equipamento",IF(VALUE(Q134)=1,"SUS.Dispositivo","SUS.Mobília"))</f>
        <v>SUS.Dispositivo</v>
      </c>
      <c r="D134" s="54" t="s">
        <v>26</v>
      </c>
      <c r="E134" s="55" t="s">
        <v>26</v>
      </c>
      <c r="F134" s="32" t="s">
        <v>26</v>
      </c>
      <c r="G134" s="53" t="s">
        <v>26</v>
      </c>
      <c r="H134" s="32" t="s">
        <v>1081</v>
      </c>
      <c r="I134" s="53" t="str">
        <f>_xlfn.CONCAT("""",B134,"""")</f>
        <v>"EQU.129"</v>
      </c>
      <c r="J134" s="32" t="s">
        <v>1070</v>
      </c>
      <c r="K134" s="53" t="str">
        <f>IFERROR(_xlfn.CONCAT(LEFT(M134,FIND(" ",M134)-1),""""),M134)</f>
        <v>"Ventilador"</v>
      </c>
      <c r="L134" s="32" t="s">
        <v>1026</v>
      </c>
      <c r="M134" s="53" t="s">
        <v>716</v>
      </c>
      <c r="N134" s="32" t="s">
        <v>1082</v>
      </c>
      <c r="O134" s="8">
        <v>0</v>
      </c>
      <c r="P134" s="32" t="s">
        <v>1083</v>
      </c>
      <c r="Q134" s="8">
        <f>IF(AND(O134=0, S134=0), 1, 0 )</f>
        <v>1</v>
      </c>
      <c r="R134" s="32" t="s">
        <v>1084</v>
      </c>
      <c r="S134" s="8">
        <v>0</v>
      </c>
    </row>
    <row r="135" spans="1:19" ht="6" customHeight="1" x14ac:dyDescent="0.3">
      <c r="A135" s="48">
        <v>134</v>
      </c>
      <c r="B135" s="56" t="s">
        <v>159</v>
      </c>
      <c r="C135" s="34" t="str">
        <f>IF(VALUE(O135)=1,"SUS.Equipamento",IF(VALUE(Q135)=1,"SUS.Dispositivo","SUS.Mobília"))</f>
        <v>SUS.Equipamento</v>
      </c>
      <c r="D135" s="54" t="s">
        <v>26</v>
      </c>
      <c r="E135" s="55" t="s">
        <v>26</v>
      </c>
      <c r="F135" s="32" t="s">
        <v>26</v>
      </c>
      <c r="G135" s="53" t="s">
        <v>26</v>
      </c>
      <c r="H135" s="32" t="s">
        <v>1081</v>
      </c>
      <c r="I135" s="53" t="str">
        <f>_xlfn.CONCAT("""",B135,"""")</f>
        <v>"EQU.130"</v>
      </c>
      <c r="J135" s="32" t="s">
        <v>1070</v>
      </c>
      <c r="K135" s="53" t="str">
        <f>IFERROR(_xlfn.CONCAT(LEFT(M135,FIND(" ",M135)-1),""""),M135)</f>
        <v>"Lavadora"</v>
      </c>
      <c r="L135" s="32" t="s">
        <v>1026</v>
      </c>
      <c r="M135" s="53" t="s">
        <v>717</v>
      </c>
      <c r="N135" s="32" t="s">
        <v>1082</v>
      </c>
      <c r="O135" s="8">
        <v>1</v>
      </c>
      <c r="P135" s="32" t="s">
        <v>1083</v>
      </c>
      <c r="Q135" s="8">
        <f>IF(AND(O135=0, S135=0), 1, 0 )</f>
        <v>0</v>
      </c>
      <c r="R135" s="32" t="s">
        <v>1084</v>
      </c>
      <c r="S135" s="8">
        <v>0</v>
      </c>
    </row>
    <row r="136" spans="1:19" ht="6" customHeight="1" x14ac:dyDescent="0.3">
      <c r="A136" s="48">
        <v>135</v>
      </c>
      <c r="B136" s="56" t="s">
        <v>160</v>
      </c>
      <c r="C136" s="34" t="str">
        <f>IF(VALUE(O136)=1,"SUS.Equipamento",IF(VALUE(Q136)=1,"SUS.Dispositivo","SUS.Mobília"))</f>
        <v>SUS.Dispositivo</v>
      </c>
      <c r="D136" s="54" t="s">
        <v>26</v>
      </c>
      <c r="E136" s="55" t="s">
        <v>26</v>
      </c>
      <c r="F136" s="32" t="s">
        <v>26</v>
      </c>
      <c r="G136" s="53" t="s">
        <v>26</v>
      </c>
      <c r="H136" s="32" t="s">
        <v>1081</v>
      </c>
      <c r="I136" s="53" t="str">
        <f>_xlfn.CONCAT("""",B136,"""")</f>
        <v>"EQU.131"</v>
      </c>
      <c r="J136" s="32" t="s">
        <v>1070</v>
      </c>
      <c r="K136" s="53" t="str">
        <f>IFERROR(_xlfn.CONCAT(LEFT(M136,FIND(" ",M136)-1),""""),M136)</f>
        <v>"Estufa"</v>
      </c>
      <c r="L136" s="32" t="s">
        <v>1026</v>
      </c>
      <c r="M136" s="53" t="s">
        <v>718</v>
      </c>
      <c r="N136" s="32" t="s">
        <v>1082</v>
      </c>
      <c r="O136" s="8">
        <v>0</v>
      </c>
      <c r="P136" s="32" t="s">
        <v>1083</v>
      </c>
      <c r="Q136" s="8">
        <f>IF(AND(O136=0, S136=0), 1, 0 )</f>
        <v>1</v>
      </c>
      <c r="R136" s="32" t="s">
        <v>1084</v>
      </c>
      <c r="S136" s="8">
        <v>0</v>
      </c>
    </row>
    <row r="137" spans="1:19" ht="6" customHeight="1" x14ac:dyDescent="0.3">
      <c r="A137" s="48">
        <v>136</v>
      </c>
      <c r="B137" s="56" t="s">
        <v>161</v>
      </c>
      <c r="C137" s="34" t="str">
        <f>IF(VALUE(O137)=1,"SUS.Equipamento",IF(VALUE(Q137)=1,"SUS.Dispositivo","SUS.Mobília"))</f>
        <v>SUS.Dispositivo</v>
      </c>
      <c r="D137" s="54" t="s">
        <v>26</v>
      </c>
      <c r="E137" s="55" t="s">
        <v>26</v>
      </c>
      <c r="F137" s="32" t="s">
        <v>26</v>
      </c>
      <c r="G137" s="53" t="s">
        <v>26</v>
      </c>
      <c r="H137" s="32" t="s">
        <v>1081</v>
      </c>
      <c r="I137" s="53" t="str">
        <f>_xlfn.CONCAT("""",B137,"""")</f>
        <v>"EQU.132"</v>
      </c>
      <c r="J137" s="32" t="s">
        <v>1070</v>
      </c>
      <c r="K137" s="53" t="str">
        <f>IFERROR(_xlfn.CONCAT(LEFT(M137,FIND(" ",M137)-1),""""),M137)</f>
        <v>"Autoclave"</v>
      </c>
      <c r="L137" s="32" t="s">
        <v>1026</v>
      </c>
      <c r="M137" s="53" t="s">
        <v>719</v>
      </c>
      <c r="N137" s="32" t="s">
        <v>1082</v>
      </c>
      <c r="O137" s="8">
        <v>0</v>
      </c>
      <c r="P137" s="32" t="s">
        <v>1083</v>
      </c>
      <c r="Q137" s="8">
        <f>IF(AND(O137=0, S137=0), 1, 0 )</f>
        <v>1</v>
      </c>
      <c r="R137" s="32" t="s">
        <v>1084</v>
      </c>
      <c r="S137" s="8">
        <v>0</v>
      </c>
    </row>
    <row r="138" spans="1:19" ht="6" customHeight="1" x14ac:dyDescent="0.3">
      <c r="A138" s="48">
        <v>137</v>
      </c>
      <c r="B138" s="56" t="s">
        <v>162</v>
      </c>
      <c r="C138" s="34" t="str">
        <f>IF(VALUE(O138)=1,"SUS.Equipamento",IF(VALUE(Q138)=1,"SUS.Dispositivo","SUS.Mobília"))</f>
        <v>SUS.Dispositivo</v>
      </c>
      <c r="D138" s="54" t="s">
        <v>26</v>
      </c>
      <c r="E138" s="55" t="s">
        <v>26</v>
      </c>
      <c r="F138" s="32" t="s">
        <v>26</v>
      </c>
      <c r="G138" s="53" t="s">
        <v>26</v>
      </c>
      <c r="H138" s="32" t="s">
        <v>1081</v>
      </c>
      <c r="I138" s="53" t="str">
        <f>_xlfn.CONCAT("""",B138,"""")</f>
        <v>"EQU.133"</v>
      </c>
      <c r="J138" s="32" t="s">
        <v>1070</v>
      </c>
      <c r="K138" s="53" t="str">
        <f>IFERROR(_xlfn.CONCAT(LEFT(M138,FIND(" ",M138)-1),""""),M138)</f>
        <v>"Banho"</v>
      </c>
      <c r="L138" s="32" t="s">
        <v>1026</v>
      </c>
      <c r="M138" s="53" t="s">
        <v>1179</v>
      </c>
      <c r="N138" s="32" t="s">
        <v>1082</v>
      </c>
      <c r="O138" s="8">
        <v>0</v>
      </c>
      <c r="P138" s="32" t="s">
        <v>1083</v>
      </c>
      <c r="Q138" s="8">
        <f>IF(AND(O138=0, S138=0), 1, 0 )</f>
        <v>1</v>
      </c>
      <c r="R138" s="32" t="s">
        <v>1084</v>
      </c>
      <c r="S138" s="8">
        <v>0</v>
      </c>
    </row>
    <row r="139" spans="1:19" ht="6" customHeight="1" x14ac:dyDescent="0.3">
      <c r="A139" s="48">
        <v>138</v>
      </c>
      <c r="B139" s="56" t="s">
        <v>163</v>
      </c>
      <c r="C139" s="34" t="str">
        <f>IF(VALUE(O139)=1,"SUS.Equipamento",IF(VALUE(Q139)=1,"SUS.Dispositivo","SUS.Mobília"))</f>
        <v>SUS.Dispositivo</v>
      </c>
      <c r="D139" s="54" t="s">
        <v>26</v>
      </c>
      <c r="E139" s="55" t="s">
        <v>26</v>
      </c>
      <c r="F139" s="32" t="s">
        <v>26</v>
      </c>
      <c r="G139" s="53" t="s">
        <v>26</v>
      </c>
      <c r="H139" s="32" t="s">
        <v>1081</v>
      </c>
      <c r="I139" s="53" t="str">
        <f>_xlfn.CONCAT("""",B139,"""")</f>
        <v>"EQU.134"</v>
      </c>
      <c r="J139" s="32" t="s">
        <v>1070</v>
      </c>
      <c r="K139" s="53" t="str">
        <f>IFERROR(_xlfn.CONCAT(LEFT(M139,FIND(" ",M139)-1),""""),M139)</f>
        <v>"Centrífuga"</v>
      </c>
      <c r="L139" s="32" t="s">
        <v>1026</v>
      </c>
      <c r="M139" s="53" t="s">
        <v>720</v>
      </c>
      <c r="N139" s="32" t="s">
        <v>1082</v>
      </c>
      <c r="O139" s="8">
        <v>0</v>
      </c>
      <c r="P139" s="32" t="s">
        <v>1083</v>
      </c>
      <c r="Q139" s="8">
        <f>IF(AND(O139=0, S139=0), 1, 0 )</f>
        <v>1</v>
      </c>
      <c r="R139" s="32" t="s">
        <v>1084</v>
      </c>
      <c r="S139" s="8">
        <v>0</v>
      </c>
    </row>
    <row r="140" spans="1:19" ht="6" customHeight="1" x14ac:dyDescent="0.3">
      <c r="A140" s="48">
        <v>139</v>
      </c>
      <c r="B140" s="56" t="s">
        <v>164</v>
      </c>
      <c r="C140" s="34" t="str">
        <f>IF(VALUE(O140)=1,"SUS.Equipamento",IF(VALUE(Q140)=1,"SUS.Dispositivo","SUS.Mobília"))</f>
        <v>SUS.Dispositivo</v>
      </c>
      <c r="D140" s="54" t="s">
        <v>26</v>
      </c>
      <c r="E140" s="55" t="s">
        <v>26</v>
      </c>
      <c r="F140" s="32" t="s">
        <v>26</v>
      </c>
      <c r="G140" s="53" t="s">
        <v>26</v>
      </c>
      <c r="H140" s="32" t="s">
        <v>1081</v>
      </c>
      <c r="I140" s="53" t="str">
        <f>_xlfn.CONCAT("""",B140,"""")</f>
        <v>"EQU.135"</v>
      </c>
      <c r="J140" s="32" t="s">
        <v>1070</v>
      </c>
      <c r="K140" s="53" t="str">
        <f>IFERROR(_xlfn.CONCAT(LEFT(M140,FIND(" ",M140)-1),""""),M140)</f>
        <v>"Centrífuga"</v>
      </c>
      <c r="L140" s="32" t="s">
        <v>1026</v>
      </c>
      <c r="M140" s="53" t="s">
        <v>721</v>
      </c>
      <c r="N140" s="32" t="s">
        <v>1082</v>
      </c>
      <c r="O140" s="8">
        <v>0</v>
      </c>
      <c r="P140" s="32" t="s">
        <v>1083</v>
      </c>
      <c r="Q140" s="8">
        <f>IF(AND(O140=0, S140=0), 1, 0 )</f>
        <v>1</v>
      </c>
      <c r="R140" s="32" t="s">
        <v>1084</v>
      </c>
      <c r="S140" s="8">
        <v>0</v>
      </c>
    </row>
    <row r="141" spans="1:19" ht="6" customHeight="1" x14ac:dyDescent="0.3">
      <c r="A141" s="48">
        <v>140</v>
      </c>
      <c r="B141" s="56" t="s">
        <v>165</v>
      </c>
      <c r="C141" s="34" t="str">
        <f>IF(VALUE(O141)=1,"SUS.Equipamento",IF(VALUE(Q141)=1,"SUS.Dispositivo","SUS.Mobília"))</f>
        <v>SUS.Dispositivo</v>
      </c>
      <c r="D141" s="54" t="s">
        <v>26</v>
      </c>
      <c r="E141" s="55" t="s">
        <v>26</v>
      </c>
      <c r="F141" s="32" t="s">
        <v>26</v>
      </c>
      <c r="G141" s="53" t="s">
        <v>26</v>
      </c>
      <c r="H141" s="32" t="s">
        <v>1081</v>
      </c>
      <c r="I141" s="53" t="str">
        <f>_xlfn.CONCAT("""",B141,"""")</f>
        <v>"EQU.136"</v>
      </c>
      <c r="J141" s="32" t="s">
        <v>1070</v>
      </c>
      <c r="K141" s="53" t="str">
        <f>IFERROR(_xlfn.CONCAT(LEFT(M141,FIND(" ",M141)-1),""""),M141)</f>
        <v>"Citocentrífuga"</v>
      </c>
      <c r="L141" s="32" t="s">
        <v>1026</v>
      </c>
      <c r="M141" s="53" t="s">
        <v>722</v>
      </c>
      <c r="N141" s="32" t="s">
        <v>1082</v>
      </c>
      <c r="O141" s="8">
        <v>0</v>
      </c>
      <c r="P141" s="32" t="s">
        <v>1083</v>
      </c>
      <c r="Q141" s="8">
        <f>IF(AND(O141=0, S141=0), 1, 0 )</f>
        <v>1</v>
      </c>
      <c r="R141" s="32" t="s">
        <v>1084</v>
      </c>
      <c r="S141" s="8">
        <v>0</v>
      </c>
    </row>
    <row r="142" spans="1:19" ht="6" customHeight="1" x14ac:dyDescent="0.3">
      <c r="A142" s="48">
        <v>141</v>
      </c>
      <c r="B142" s="56" t="s">
        <v>166</v>
      </c>
      <c r="C142" s="34" t="str">
        <f>IF(VALUE(O142)=1,"SUS.Equipamento",IF(VALUE(Q142)=1,"SUS.Dispositivo","SUS.Mobília"))</f>
        <v>SUS.Equipamento</v>
      </c>
      <c r="D142" s="54" t="s">
        <v>26</v>
      </c>
      <c r="E142" s="55" t="s">
        <v>26</v>
      </c>
      <c r="F142" s="32" t="s">
        <v>26</v>
      </c>
      <c r="G142" s="53" t="s">
        <v>26</v>
      </c>
      <c r="H142" s="32" t="s">
        <v>1081</v>
      </c>
      <c r="I142" s="53" t="str">
        <f>_xlfn.CONCAT("""",B142,"""")</f>
        <v>"EQU.137"</v>
      </c>
      <c r="J142" s="32" t="s">
        <v>1070</v>
      </c>
      <c r="K142" s="53" t="str">
        <f>IFERROR(_xlfn.CONCAT(LEFT(M142,FIND(" ",M142)-1),""""),M142)</f>
        <v>"Monitor"</v>
      </c>
      <c r="L142" s="32" t="s">
        <v>1026</v>
      </c>
      <c r="M142" s="53" t="s">
        <v>1088</v>
      </c>
      <c r="N142" s="32" t="s">
        <v>1082</v>
      </c>
      <c r="O142" s="8">
        <v>1</v>
      </c>
      <c r="P142" s="32" t="s">
        <v>1083</v>
      </c>
      <c r="Q142" s="8">
        <f>IF(AND(O142=0, S142=0), 1, 0 )</f>
        <v>0</v>
      </c>
      <c r="R142" s="32" t="s">
        <v>1084</v>
      </c>
      <c r="S142" s="8">
        <v>0</v>
      </c>
    </row>
    <row r="143" spans="1:19" ht="6" customHeight="1" x14ac:dyDescent="0.3">
      <c r="A143" s="48">
        <v>142</v>
      </c>
      <c r="B143" s="56" t="s">
        <v>167</v>
      </c>
      <c r="C143" s="34" t="str">
        <f>IF(VALUE(O143)=1,"SUS.Equipamento",IF(VALUE(Q143)=1,"SUS.Dispositivo","SUS.Mobília"))</f>
        <v>SUS.Dispositivo</v>
      </c>
      <c r="D143" s="54" t="s">
        <v>26</v>
      </c>
      <c r="E143" s="55" t="s">
        <v>26</v>
      </c>
      <c r="F143" s="32" t="s">
        <v>26</v>
      </c>
      <c r="G143" s="53" t="s">
        <v>26</v>
      </c>
      <c r="H143" s="32" t="s">
        <v>1081</v>
      </c>
      <c r="I143" s="53" t="str">
        <f>_xlfn.CONCAT("""",B143,"""")</f>
        <v>"EQU.138"</v>
      </c>
      <c r="J143" s="32" t="s">
        <v>1070</v>
      </c>
      <c r="K143" s="53" t="str">
        <f>IFERROR(_xlfn.CONCAT(LEFT(M143,FIND(" ",M143)-1),""""),M143)</f>
        <v>"Contador"</v>
      </c>
      <c r="L143" s="32" t="s">
        <v>1026</v>
      </c>
      <c r="M143" s="53" t="s">
        <v>723</v>
      </c>
      <c r="N143" s="32" t="s">
        <v>1082</v>
      </c>
      <c r="O143" s="8">
        <v>0</v>
      </c>
      <c r="P143" s="32" t="s">
        <v>1083</v>
      </c>
      <c r="Q143" s="8">
        <f>IF(AND(O143=0, S143=0), 1, 0 )</f>
        <v>1</v>
      </c>
      <c r="R143" s="32" t="s">
        <v>1084</v>
      </c>
      <c r="S143" s="8">
        <v>0</v>
      </c>
    </row>
    <row r="144" spans="1:19" ht="6" customHeight="1" x14ac:dyDescent="0.3">
      <c r="A144" s="48">
        <v>143</v>
      </c>
      <c r="B144" s="56" t="s">
        <v>168</v>
      </c>
      <c r="C144" s="34" t="str">
        <f>IF(VALUE(O144)=1,"SUS.Equipamento",IF(VALUE(Q144)=1,"SUS.Dispositivo","SUS.Mobília"))</f>
        <v>SUS.Dispositivo</v>
      </c>
      <c r="D144" s="54" t="s">
        <v>26</v>
      </c>
      <c r="E144" s="55" t="s">
        <v>26</v>
      </c>
      <c r="F144" s="32" t="s">
        <v>26</v>
      </c>
      <c r="G144" s="53" t="s">
        <v>26</v>
      </c>
      <c r="H144" s="32" t="s">
        <v>1081</v>
      </c>
      <c r="I144" s="53" t="str">
        <f>_xlfn.CONCAT("""",B144,"""")</f>
        <v>"EQU.139"</v>
      </c>
      <c r="J144" s="32" t="s">
        <v>1070</v>
      </c>
      <c r="K144" s="53" t="str">
        <f>IFERROR(_xlfn.CONCAT(LEFT(M144,FIND(" ",M144)-1),""""),M144)</f>
        <v>"Analisador"</v>
      </c>
      <c r="L144" s="32" t="s">
        <v>1026</v>
      </c>
      <c r="M144" s="53" t="s">
        <v>1030</v>
      </c>
      <c r="N144" s="32" t="s">
        <v>1082</v>
      </c>
      <c r="O144" s="8">
        <v>0</v>
      </c>
      <c r="P144" s="32" t="s">
        <v>1083</v>
      </c>
      <c r="Q144" s="8">
        <f>IF(AND(O144=0, S144=0), 1, 0 )</f>
        <v>1</v>
      </c>
      <c r="R144" s="32" t="s">
        <v>1084</v>
      </c>
      <c r="S144" s="8">
        <v>0</v>
      </c>
    </row>
    <row r="145" spans="1:19" ht="6" customHeight="1" x14ac:dyDescent="0.3">
      <c r="A145" s="48">
        <v>144</v>
      </c>
      <c r="B145" s="56" t="s">
        <v>169</v>
      </c>
      <c r="C145" s="34" t="str">
        <f>IF(VALUE(O145)=1,"SUS.Equipamento",IF(VALUE(Q145)=1,"SUS.Dispositivo","SUS.Mobília"))</f>
        <v>SUS.Equipamento</v>
      </c>
      <c r="D145" s="54" t="s">
        <v>26</v>
      </c>
      <c r="E145" s="55" t="s">
        <v>26</v>
      </c>
      <c r="F145" s="32" t="s">
        <v>26</v>
      </c>
      <c r="G145" s="53" t="s">
        <v>26</v>
      </c>
      <c r="H145" s="32" t="s">
        <v>1081</v>
      </c>
      <c r="I145" s="53" t="str">
        <f>_xlfn.CONCAT("""",B145,"""")</f>
        <v>"EQU.140"</v>
      </c>
      <c r="J145" s="32" t="s">
        <v>1070</v>
      </c>
      <c r="K145" s="53" t="str">
        <f>IFERROR(_xlfn.CONCAT(LEFT(M145,FIND(" ",M145)-1),""""),M145)</f>
        <v>"Espectrofotômetro"</v>
      </c>
      <c r="L145" s="32" t="s">
        <v>1026</v>
      </c>
      <c r="M145" s="53" t="s">
        <v>724</v>
      </c>
      <c r="N145" s="32" t="s">
        <v>1082</v>
      </c>
      <c r="O145" s="8">
        <v>1</v>
      </c>
      <c r="P145" s="32" t="s">
        <v>1083</v>
      </c>
      <c r="Q145" s="8">
        <f>IF(AND(O145=0, S145=0), 1, 0 )</f>
        <v>0</v>
      </c>
      <c r="R145" s="32" t="s">
        <v>1084</v>
      </c>
      <c r="S145" s="8">
        <v>0</v>
      </c>
    </row>
    <row r="146" spans="1:19" ht="6" customHeight="1" x14ac:dyDescent="0.3">
      <c r="A146" s="48">
        <v>145</v>
      </c>
      <c r="B146" s="56" t="s">
        <v>170</v>
      </c>
      <c r="C146" s="34" t="str">
        <f>IF(VALUE(O146)=1,"SUS.Equipamento",IF(VALUE(Q146)=1,"SUS.Dispositivo","SUS.Mobília"))</f>
        <v>SUS.Dispositivo</v>
      </c>
      <c r="D146" s="54" t="s">
        <v>26</v>
      </c>
      <c r="E146" s="55" t="s">
        <v>26</v>
      </c>
      <c r="F146" s="32" t="s">
        <v>26</v>
      </c>
      <c r="G146" s="53" t="s">
        <v>26</v>
      </c>
      <c r="H146" s="32" t="s">
        <v>1081</v>
      </c>
      <c r="I146" s="53" t="str">
        <f>_xlfn.CONCAT("""",B146,"""")</f>
        <v>"EQU.141"</v>
      </c>
      <c r="J146" s="32" t="s">
        <v>1070</v>
      </c>
      <c r="K146" s="53" t="str">
        <f>IFERROR(_xlfn.CONCAT(LEFT(M146,FIND(" ",M146)-1),""""),M146)</f>
        <v>"Estufa"</v>
      </c>
      <c r="L146" s="32" t="s">
        <v>1026</v>
      </c>
      <c r="M146" s="53" t="s">
        <v>1031</v>
      </c>
      <c r="N146" s="32" t="s">
        <v>1082</v>
      </c>
      <c r="O146" s="8">
        <v>0</v>
      </c>
      <c r="P146" s="32" t="s">
        <v>1083</v>
      </c>
      <c r="Q146" s="8">
        <f>IF(AND(O146=0, S146=0), 1, 0 )</f>
        <v>1</v>
      </c>
      <c r="R146" s="32" t="s">
        <v>1084</v>
      </c>
      <c r="S146" s="8">
        <v>0</v>
      </c>
    </row>
    <row r="147" spans="1:19" ht="6" customHeight="1" x14ac:dyDescent="0.3">
      <c r="A147" s="48">
        <v>146</v>
      </c>
      <c r="B147" s="56" t="s">
        <v>171</v>
      </c>
      <c r="C147" s="34" t="str">
        <f>IF(VALUE(O147)=1,"SUS.Equipamento",IF(VALUE(Q147)=1,"SUS.Dispositivo","SUS.Mobília"))</f>
        <v>SUS.Dispositivo</v>
      </c>
      <c r="D147" s="54" t="s">
        <v>26</v>
      </c>
      <c r="E147" s="55" t="s">
        <v>26</v>
      </c>
      <c r="F147" s="32" t="s">
        <v>26</v>
      </c>
      <c r="G147" s="53" t="s">
        <v>26</v>
      </c>
      <c r="H147" s="32" t="s">
        <v>1081</v>
      </c>
      <c r="I147" s="53" t="str">
        <f>_xlfn.CONCAT("""",B147,"""")</f>
        <v>"EQU.142"</v>
      </c>
      <c r="J147" s="32" t="s">
        <v>1070</v>
      </c>
      <c r="K147" s="53" t="str">
        <f>IFERROR(_xlfn.CONCAT(LEFT(M147,FIND(" ",M147)-1),""""),M147)</f>
        <v>"Estufa"</v>
      </c>
      <c r="L147" s="32" t="s">
        <v>1026</v>
      </c>
      <c r="M147" s="53" t="s">
        <v>725</v>
      </c>
      <c r="N147" s="32" t="s">
        <v>1082</v>
      </c>
      <c r="O147" s="8">
        <v>0</v>
      </c>
      <c r="P147" s="32" t="s">
        <v>1083</v>
      </c>
      <c r="Q147" s="8">
        <f>IF(AND(O147=0, S147=0), 1, 0 )</f>
        <v>1</v>
      </c>
      <c r="R147" s="32" t="s">
        <v>1084</v>
      </c>
      <c r="S147" s="8">
        <v>0</v>
      </c>
    </row>
    <row r="148" spans="1:19" ht="6" customHeight="1" x14ac:dyDescent="0.3">
      <c r="A148" s="48">
        <v>147</v>
      </c>
      <c r="B148" s="56" t="s">
        <v>172</v>
      </c>
      <c r="C148" s="34" t="str">
        <f>IF(VALUE(O148)=1,"SUS.Equipamento",IF(VALUE(Q148)=1,"SUS.Dispositivo","SUS.Mobília"))</f>
        <v>SUS.Equipamento</v>
      </c>
      <c r="D148" s="54" t="s">
        <v>26</v>
      </c>
      <c r="E148" s="55" t="s">
        <v>26</v>
      </c>
      <c r="F148" s="32" t="s">
        <v>26</v>
      </c>
      <c r="G148" s="53" t="s">
        <v>26</v>
      </c>
      <c r="H148" s="32" t="s">
        <v>1081</v>
      </c>
      <c r="I148" s="53" t="str">
        <f>_xlfn.CONCAT("""",B148,"""")</f>
        <v>"EQU.143"</v>
      </c>
      <c r="J148" s="32" t="s">
        <v>1070</v>
      </c>
      <c r="K148" s="53" t="str">
        <f>IFERROR(_xlfn.CONCAT(LEFT(M148,FIND(" ",M148)-1),""""),M148)</f>
        <v>"Freezer"</v>
      </c>
      <c r="L148" s="32" t="s">
        <v>1026</v>
      </c>
      <c r="M148" s="53" t="s">
        <v>726</v>
      </c>
      <c r="N148" s="32" t="s">
        <v>1082</v>
      </c>
      <c r="O148" s="8">
        <v>1</v>
      </c>
      <c r="P148" s="32" t="s">
        <v>1083</v>
      </c>
      <c r="Q148" s="8">
        <f>IF(AND(O148=0, S148=0), 1, 0 )</f>
        <v>0</v>
      </c>
      <c r="R148" s="32" t="s">
        <v>1084</v>
      </c>
      <c r="S148" s="8">
        <v>0</v>
      </c>
    </row>
    <row r="149" spans="1:19" ht="6" customHeight="1" x14ac:dyDescent="0.3">
      <c r="A149" s="48">
        <v>148</v>
      </c>
      <c r="B149" s="56" t="s">
        <v>173</v>
      </c>
      <c r="C149" s="34" t="str">
        <f>IF(VALUE(O149)=1,"SUS.Equipamento",IF(VALUE(Q149)=1,"SUS.Dispositivo","SUS.Mobília"))</f>
        <v>SUS.Dispositivo</v>
      </c>
      <c r="D149" s="54" t="s">
        <v>26</v>
      </c>
      <c r="E149" s="55" t="s">
        <v>26</v>
      </c>
      <c r="F149" s="32" t="s">
        <v>26</v>
      </c>
      <c r="G149" s="53" t="s">
        <v>26</v>
      </c>
      <c r="H149" s="32" t="s">
        <v>1081</v>
      </c>
      <c r="I149" s="53" t="str">
        <f>_xlfn.CONCAT("""",B149,"""")</f>
        <v>"EQU.144"</v>
      </c>
      <c r="J149" s="32" t="s">
        <v>1070</v>
      </c>
      <c r="K149" s="53" t="str">
        <f>IFERROR(_xlfn.CONCAT(LEFT(M149,FIND(" ",M149)-1),""""),M149)</f>
        <v>"Homogeneizador"</v>
      </c>
      <c r="L149" s="32" t="s">
        <v>1026</v>
      </c>
      <c r="M149" s="53" t="s">
        <v>727</v>
      </c>
      <c r="N149" s="32" t="s">
        <v>1082</v>
      </c>
      <c r="O149" s="8">
        <v>0</v>
      </c>
      <c r="P149" s="32" t="s">
        <v>1083</v>
      </c>
      <c r="Q149" s="8">
        <f>IF(AND(O149=0, S149=0), 1, 0 )</f>
        <v>1</v>
      </c>
      <c r="R149" s="32" t="s">
        <v>1084</v>
      </c>
      <c r="S149" s="8">
        <v>0</v>
      </c>
    </row>
    <row r="150" spans="1:19" ht="6" customHeight="1" x14ac:dyDescent="0.3">
      <c r="A150" s="48">
        <v>149</v>
      </c>
      <c r="B150" s="56" t="s">
        <v>174</v>
      </c>
      <c r="C150" s="34" t="str">
        <f>IF(VALUE(O150)=1,"SUS.Equipamento",IF(VALUE(Q150)=1,"SUS.Dispositivo","SUS.Mobília"))</f>
        <v>SUS.Dispositivo</v>
      </c>
      <c r="D150" s="54" t="s">
        <v>26</v>
      </c>
      <c r="E150" s="55" t="s">
        <v>26</v>
      </c>
      <c r="F150" s="32" t="s">
        <v>26</v>
      </c>
      <c r="G150" s="53" t="s">
        <v>26</v>
      </c>
      <c r="H150" s="32" t="s">
        <v>1081</v>
      </c>
      <c r="I150" s="53" t="str">
        <f>_xlfn.CONCAT("""",B150,"""")</f>
        <v>"EQU.145"</v>
      </c>
      <c r="J150" s="32" t="s">
        <v>1070</v>
      </c>
      <c r="K150" s="53" t="str">
        <f>IFERROR(_xlfn.CONCAT(LEFT(M150,FIND(" ",M150)-1),""""),M150)</f>
        <v>"Microscópio"</v>
      </c>
      <c r="L150" s="32" t="s">
        <v>1026</v>
      </c>
      <c r="M150" s="53" t="s">
        <v>728</v>
      </c>
      <c r="N150" s="32" t="s">
        <v>1082</v>
      </c>
      <c r="O150" s="8">
        <v>0</v>
      </c>
      <c r="P150" s="32" t="s">
        <v>1083</v>
      </c>
      <c r="Q150" s="8">
        <f>IF(AND(O150=0, S150=0), 1, 0 )</f>
        <v>1</v>
      </c>
      <c r="R150" s="32" t="s">
        <v>1084</v>
      </c>
      <c r="S150" s="8">
        <v>0</v>
      </c>
    </row>
    <row r="151" spans="1:19" ht="6" customHeight="1" x14ac:dyDescent="0.3">
      <c r="A151" s="48">
        <v>150</v>
      </c>
      <c r="B151" s="56" t="s">
        <v>175</v>
      </c>
      <c r="C151" s="34" t="str">
        <f>IF(VALUE(O151)=1,"SUS.Equipamento",IF(VALUE(Q151)=1,"SUS.Dispositivo","SUS.Mobília"))</f>
        <v>SUS.Dispositivo</v>
      </c>
      <c r="D151" s="54" t="s">
        <v>26</v>
      </c>
      <c r="E151" s="55" t="s">
        <v>26</v>
      </c>
      <c r="F151" s="32" t="s">
        <v>26</v>
      </c>
      <c r="G151" s="53" t="s">
        <v>26</v>
      </c>
      <c r="H151" s="32" t="s">
        <v>1081</v>
      </c>
      <c r="I151" s="53" t="str">
        <f>_xlfn.CONCAT("""",B151,"""")</f>
        <v>"EQU.146"</v>
      </c>
      <c r="J151" s="32" t="s">
        <v>1070</v>
      </c>
      <c r="K151" s="53" t="str">
        <f>IFERROR(_xlfn.CONCAT(LEFT(M151,FIND(" ",M151)-1),""""),M151)</f>
        <v>"Bomba"</v>
      </c>
      <c r="L151" s="32" t="s">
        <v>1026</v>
      </c>
      <c r="M151" s="53" t="s">
        <v>729</v>
      </c>
      <c r="N151" s="32" t="s">
        <v>1082</v>
      </c>
      <c r="O151" s="8">
        <v>0</v>
      </c>
      <c r="P151" s="32" t="s">
        <v>1083</v>
      </c>
      <c r="Q151" s="8">
        <f>IF(AND(O151=0, S151=0), 1, 0 )</f>
        <v>1</v>
      </c>
      <c r="R151" s="32" t="s">
        <v>1084</v>
      </c>
      <c r="S151" s="8">
        <v>0</v>
      </c>
    </row>
    <row r="152" spans="1:19" ht="6" customHeight="1" x14ac:dyDescent="0.3">
      <c r="A152" s="48">
        <v>151</v>
      </c>
      <c r="B152" s="56" t="s">
        <v>176</v>
      </c>
      <c r="C152" s="34" t="str">
        <f>IF(VALUE(O152)=1,"SUS.Equipamento",IF(VALUE(Q152)=1,"SUS.Dispositivo","SUS.Mobília"))</f>
        <v>SUS.Dispositivo</v>
      </c>
      <c r="D152" s="54" t="s">
        <v>26</v>
      </c>
      <c r="E152" s="55" t="s">
        <v>26</v>
      </c>
      <c r="F152" s="32" t="s">
        <v>26</v>
      </c>
      <c r="G152" s="53" t="s">
        <v>26</v>
      </c>
      <c r="H152" s="32" t="s">
        <v>1081</v>
      </c>
      <c r="I152" s="53" t="str">
        <f>_xlfn.CONCAT("""",B152,"""")</f>
        <v>"EQU.147"</v>
      </c>
      <c r="J152" s="32" t="s">
        <v>1070</v>
      </c>
      <c r="K152" s="53" t="str">
        <f>IFERROR(_xlfn.CONCAT(LEFT(M152,FIND(" ",M152)-1),""""),M152)</f>
        <v>"Trombo"</v>
      </c>
      <c r="L152" s="32" t="s">
        <v>1026</v>
      </c>
      <c r="M152" s="53" t="s">
        <v>730</v>
      </c>
      <c r="N152" s="32" t="s">
        <v>1082</v>
      </c>
      <c r="O152" s="8">
        <v>0</v>
      </c>
      <c r="P152" s="32" t="s">
        <v>1083</v>
      </c>
      <c r="Q152" s="8">
        <f>IF(AND(O152=0, S152=0), 1, 0 )</f>
        <v>1</v>
      </c>
      <c r="R152" s="32" t="s">
        <v>1084</v>
      </c>
      <c r="S152" s="8">
        <v>0</v>
      </c>
    </row>
    <row r="153" spans="1:19" ht="6" customHeight="1" x14ac:dyDescent="0.3">
      <c r="A153" s="48">
        <v>152</v>
      </c>
      <c r="B153" s="56" t="s">
        <v>177</v>
      </c>
      <c r="C153" s="34" t="str">
        <f>IF(VALUE(O153)=1,"SUS.Equipamento",IF(VALUE(Q153)=1,"SUS.Dispositivo","SUS.Mobília"))</f>
        <v>SUS.Dispositivo</v>
      </c>
      <c r="D153" s="54" t="s">
        <v>26</v>
      </c>
      <c r="E153" s="55" t="s">
        <v>26</v>
      </c>
      <c r="F153" s="32" t="s">
        <v>26</v>
      </c>
      <c r="G153" s="53" t="s">
        <v>26</v>
      </c>
      <c r="H153" s="32" t="s">
        <v>1081</v>
      </c>
      <c r="I153" s="53" t="str">
        <f>_xlfn.CONCAT("""",B153,"""")</f>
        <v>"EQU.148"</v>
      </c>
      <c r="J153" s="32" t="s">
        <v>1070</v>
      </c>
      <c r="K153" s="53" t="str">
        <f>IFERROR(_xlfn.CONCAT(LEFT(M153,FIND(" ",M153)-1),""""),M153)</f>
        <v>"Analisador"</v>
      </c>
      <c r="L153" s="32" t="s">
        <v>1026</v>
      </c>
      <c r="M153" s="53" t="s">
        <v>731</v>
      </c>
      <c r="N153" s="32" t="s">
        <v>1082</v>
      </c>
      <c r="O153" s="8">
        <v>0</v>
      </c>
      <c r="P153" s="32" t="s">
        <v>1083</v>
      </c>
      <c r="Q153" s="8">
        <f>IF(AND(O153=0, S153=0), 1, 0 )</f>
        <v>1</v>
      </c>
      <c r="R153" s="32" t="s">
        <v>1084</v>
      </c>
      <c r="S153" s="8">
        <v>0</v>
      </c>
    </row>
    <row r="154" spans="1:19" ht="6" customHeight="1" x14ac:dyDescent="0.3">
      <c r="A154" s="48">
        <v>153</v>
      </c>
      <c r="B154" s="56" t="s">
        <v>178</v>
      </c>
      <c r="C154" s="34" t="str">
        <f>IF(VALUE(O154)=1,"SUS.Equipamento",IF(VALUE(Q154)=1,"SUS.Dispositivo","SUS.Mobília"))</f>
        <v>SUS.Dispositivo</v>
      </c>
      <c r="D154" s="54" t="s">
        <v>26</v>
      </c>
      <c r="E154" s="55" t="s">
        <v>26</v>
      </c>
      <c r="F154" s="32" t="s">
        <v>26</v>
      </c>
      <c r="G154" s="53" t="s">
        <v>26</v>
      </c>
      <c r="H154" s="32" t="s">
        <v>1081</v>
      </c>
      <c r="I154" s="53" t="str">
        <f>_xlfn.CONCAT("""",B154,"""")</f>
        <v>"EQU.149"</v>
      </c>
      <c r="J154" s="32" t="s">
        <v>1070</v>
      </c>
      <c r="K154" s="53" t="str">
        <f>IFERROR(_xlfn.CONCAT(LEFT(M154,FIND(" ",M154)-1),""""),M154)</f>
        <v>"Microscópio"</v>
      </c>
      <c r="L154" s="32" t="s">
        <v>1026</v>
      </c>
      <c r="M154" s="53" t="s">
        <v>1039</v>
      </c>
      <c r="N154" s="32" t="s">
        <v>1082</v>
      </c>
      <c r="O154" s="8">
        <v>0</v>
      </c>
      <c r="P154" s="32" t="s">
        <v>1083</v>
      </c>
      <c r="Q154" s="8">
        <f>IF(AND(O154=0, S154=0), 1, 0 )</f>
        <v>1</v>
      </c>
      <c r="R154" s="32" t="s">
        <v>1084</v>
      </c>
      <c r="S154" s="8">
        <v>0</v>
      </c>
    </row>
    <row r="155" spans="1:19" ht="6" customHeight="1" x14ac:dyDescent="0.3">
      <c r="A155" s="48">
        <v>154</v>
      </c>
      <c r="B155" s="56" t="s">
        <v>179</v>
      </c>
      <c r="C155" s="34" t="str">
        <f>IF(VALUE(O155)=1,"SUS.Equipamento",IF(VALUE(Q155)=1,"SUS.Dispositivo","SUS.Mobília"))</f>
        <v>SUS.Dispositivo</v>
      </c>
      <c r="D155" s="54" t="s">
        <v>26</v>
      </c>
      <c r="E155" s="55" t="s">
        <v>26</v>
      </c>
      <c r="F155" s="32" t="s">
        <v>26</v>
      </c>
      <c r="G155" s="53" t="s">
        <v>26</v>
      </c>
      <c r="H155" s="32" t="s">
        <v>1081</v>
      </c>
      <c r="I155" s="53" t="str">
        <f>_xlfn.CONCAT("""",B155,"""")</f>
        <v>"EQU.150"</v>
      </c>
      <c r="J155" s="32" t="s">
        <v>1070</v>
      </c>
      <c r="K155" s="53" t="str">
        <f>IFERROR(_xlfn.CONCAT(LEFT(M155,FIND(" ",M155)-1),""""),M155)</f>
        <v>"Microscópio"</v>
      </c>
      <c r="L155" s="32" t="s">
        <v>1026</v>
      </c>
      <c r="M155" s="53" t="s">
        <v>1027</v>
      </c>
      <c r="N155" s="32" t="s">
        <v>1082</v>
      </c>
      <c r="O155" s="8">
        <v>0</v>
      </c>
      <c r="P155" s="32" t="s">
        <v>1083</v>
      </c>
      <c r="Q155" s="8">
        <f>IF(AND(O155=0, S155=0), 1, 0 )</f>
        <v>1</v>
      </c>
      <c r="R155" s="32" t="s">
        <v>1084</v>
      </c>
      <c r="S155" s="8">
        <v>0</v>
      </c>
    </row>
    <row r="156" spans="1:19" ht="6" customHeight="1" x14ac:dyDescent="0.3">
      <c r="A156" s="48">
        <v>155</v>
      </c>
      <c r="B156" s="56" t="s">
        <v>180</v>
      </c>
      <c r="C156" s="34" t="str">
        <f>IF(VALUE(O156)=1,"SUS.Equipamento",IF(VALUE(Q156)=1,"SUS.Dispositivo","SUS.Mobília"))</f>
        <v>SUS.Equipamento</v>
      </c>
      <c r="D156" s="54" t="s">
        <v>26</v>
      </c>
      <c r="E156" s="55" t="s">
        <v>26</v>
      </c>
      <c r="F156" s="32" t="s">
        <v>26</v>
      </c>
      <c r="G156" s="53" t="s">
        <v>26</v>
      </c>
      <c r="H156" s="32" t="s">
        <v>1081</v>
      </c>
      <c r="I156" s="53" t="str">
        <f>_xlfn.CONCAT("""",B156,"""")</f>
        <v>"EQU.151"</v>
      </c>
      <c r="J156" s="32" t="s">
        <v>1070</v>
      </c>
      <c r="K156" s="53" t="str">
        <f>IFERROR(_xlfn.CONCAT(LEFT(M156,FIND(" ",M156)-1),""""),M156)</f>
        <v>"Osmômetro"</v>
      </c>
      <c r="L156" s="32" t="s">
        <v>1026</v>
      </c>
      <c r="M156" s="53" t="s">
        <v>732</v>
      </c>
      <c r="N156" s="32" t="s">
        <v>1082</v>
      </c>
      <c r="O156" s="8">
        <v>1</v>
      </c>
      <c r="P156" s="32" t="s">
        <v>1083</v>
      </c>
      <c r="Q156" s="8">
        <f>IF(AND(O156=0, S156=0), 1, 0 )</f>
        <v>0</v>
      </c>
      <c r="R156" s="32" t="s">
        <v>1084</v>
      </c>
      <c r="S156" s="8">
        <v>0</v>
      </c>
    </row>
    <row r="157" spans="1:19" ht="6" customHeight="1" x14ac:dyDescent="0.3">
      <c r="A157" s="48">
        <v>156</v>
      </c>
      <c r="B157" s="56" t="s">
        <v>181</v>
      </c>
      <c r="C157" s="34" t="str">
        <f>IF(VALUE(O157)=1,"SUS.Equipamento",IF(VALUE(Q157)=1,"SUS.Dispositivo","SUS.Mobília"))</f>
        <v>SUS.Equipamento</v>
      </c>
      <c r="D157" s="54" t="s">
        <v>26</v>
      </c>
      <c r="E157" s="55" t="s">
        <v>26</v>
      </c>
      <c r="F157" s="32" t="s">
        <v>26</v>
      </c>
      <c r="G157" s="53" t="s">
        <v>26</v>
      </c>
      <c r="H157" s="32" t="s">
        <v>1081</v>
      </c>
      <c r="I157" s="53" t="str">
        <f>_xlfn.CONCAT("""",B157,"""")</f>
        <v>"EQU.152"</v>
      </c>
      <c r="J157" s="32" t="s">
        <v>1070</v>
      </c>
      <c r="K157" s="53" t="str">
        <f>IFERROR(_xlfn.CONCAT(LEFT(M157,FIND(" ",M157)-1),""""),M157)</f>
        <v>"Refratômetro"</v>
      </c>
      <c r="L157" s="32" t="s">
        <v>1026</v>
      </c>
      <c r="M157" s="53" t="s">
        <v>733</v>
      </c>
      <c r="N157" s="32" t="s">
        <v>1082</v>
      </c>
      <c r="O157" s="8">
        <v>1</v>
      </c>
      <c r="P157" s="32" t="s">
        <v>1083</v>
      </c>
      <c r="Q157" s="8">
        <f>IF(AND(O157=0, S157=0), 1, 0 )</f>
        <v>0</v>
      </c>
      <c r="R157" s="32" t="s">
        <v>1084</v>
      </c>
      <c r="S157" s="8">
        <v>0</v>
      </c>
    </row>
    <row r="158" spans="1:19" ht="6" customHeight="1" x14ac:dyDescent="0.3">
      <c r="A158" s="48">
        <v>157</v>
      </c>
      <c r="B158" s="56" t="s">
        <v>182</v>
      </c>
      <c r="C158" s="34" t="str">
        <f>IF(VALUE(O158)=1,"SUS.Equipamento",IF(VALUE(Q158)=1,"SUS.Dispositivo","SUS.Mobília"))</f>
        <v>SUS.Dispositivo</v>
      </c>
      <c r="D158" s="54" t="s">
        <v>26</v>
      </c>
      <c r="E158" s="55" t="s">
        <v>26</v>
      </c>
      <c r="F158" s="32" t="s">
        <v>26</v>
      </c>
      <c r="G158" s="53" t="s">
        <v>26</v>
      </c>
      <c r="H158" s="32" t="s">
        <v>1081</v>
      </c>
      <c r="I158" s="53" t="str">
        <f>_xlfn.CONCAT("""",B158,"""")</f>
        <v>"EQU.153"</v>
      </c>
      <c r="J158" s="32" t="s">
        <v>1070</v>
      </c>
      <c r="K158" s="53" t="str">
        <f>IFERROR(_xlfn.CONCAT(LEFT(M158,FIND(" ",M158)-1),""""),M158)</f>
        <v>"Marcapasso"</v>
      </c>
      <c r="L158" s="32" t="s">
        <v>1026</v>
      </c>
      <c r="M158" s="53" t="s">
        <v>734</v>
      </c>
      <c r="N158" s="32" t="s">
        <v>1082</v>
      </c>
      <c r="O158" s="8">
        <v>0</v>
      </c>
      <c r="P158" s="32" t="s">
        <v>1083</v>
      </c>
      <c r="Q158" s="8">
        <f>IF(AND(O158=0, S158=0), 1, 0 )</f>
        <v>1</v>
      </c>
      <c r="R158" s="32" t="s">
        <v>1084</v>
      </c>
      <c r="S158" s="8">
        <v>0</v>
      </c>
    </row>
    <row r="159" spans="1:19" ht="6" customHeight="1" x14ac:dyDescent="0.3">
      <c r="A159" s="48">
        <v>158</v>
      </c>
      <c r="B159" s="56" t="s">
        <v>183</v>
      </c>
      <c r="C159" s="34" t="str">
        <f>IF(VALUE(O159)=1,"SUS.Equipamento",IF(VALUE(Q159)=1,"SUS.Dispositivo","SUS.Mobília"))</f>
        <v>SUS.Dispositivo</v>
      </c>
      <c r="D159" s="54" t="s">
        <v>26</v>
      </c>
      <c r="E159" s="55" t="s">
        <v>26</v>
      </c>
      <c r="F159" s="32" t="s">
        <v>26</v>
      </c>
      <c r="G159" s="53" t="s">
        <v>26</v>
      </c>
      <c r="H159" s="32" t="s">
        <v>1081</v>
      </c>
      <c r="I159" s="53" t="str">
        <f>_xlfn.CONCAT("""",B159,"""")</f>
        <v>"EQU.154"</v>
      </c>
      <c r="J159" s="32" t="s">
        <v>1070</v>
      </c>
      <c r="K159" s="53" t="str">
        <f>IFERROR(_xlfn.CONCAT(LEFT(M159,FIND(" ",M159)-1),""""),M159)</f>
        <v>"Máscara"</v>
      </c>
      <c r="L159" s="32" t="s">
        <v>1026</v>
      </c>
      <c r="M159" s="53" t="s">
        <v>735</v>
      </c>
      <c r="N159" s="32" t="s">
        <v>1082</v>
      </c>
      <c r="O159" s="8">
        <v>0</v>
      </c>
      <c r="P159" s="32" t="s">
        <v>1083</v>
      </c>
      <c r="Q159" s="8">
        <f>IF(AND(O159=0, S159=0), 1, 0 )</f>
        <v>1</v>
      </c>
      <c r="R159" s="32" t="s">
        <v>1084</v>
      </c>
      <c r="S159" s="8">
        <v>0</v>
      </c>
    </row>
    <row r="160" spans="1:19" ht="6" customHeight="1" x14ac:dyDescent="0.3">
      <c r="A160" s="48">
        <v>159</v>
      </c>
      <c r="B160" s="56" t="s">
        <v>184</v>
      </c>
      <c r="C160" s="34" t="str">
        <f>IF(VALUE(O160)=1,"SUS.Equipamento",IF(VALUE(Q160)=1,"SUS.Dispositivo","SUS.Mobília"))</f>
        <v>SUS.Dispositivo</v>
      </c>
      <c r="D160" s="54" t="s">
        <v>26</v>
      </c>
      <c r="E160" s="55" t="s">
        <v>26</v>
      </c>
      <c r="F160" s="32" t="s">
        <v>26</v>
      </c>
      <c r="G160" s="53" t="s">
        <v>26</v>
      </c>
      <c r="H160" s="32" t="s">
        <v>1081</v>
      </c>
      <c r="I160" s="53" t="str">
        <f>_xlfn.CONCAT("""",B160,"""")</f>
        <v>"EQU.155"</v>
      </c>
      <c r="J160" s="32" t="s">
        <v>1070</v>
      </c>
      <c r="K160" s="53" t="str">
        <f>IFERROR(_xlfn.CONCAT(LEFT(M160,FIND(" ",M160)-1),""""),M160)</f>
        <v>"Banho"</v>
      </c>
      <c r="L160" s="32" t="s">
        <v>1026</v>
      </c>
      <c r="M160" s="53" t="s">
        <v>1175</v>
      </c>
      <c r="N160" s="32" t="s">
        <v>1082</v>
      </c>
      <c r="O160" s="8">
        <v>0</v>
      </c>
      <c r="P160" s="32" t="s">
        <v>1083</v>
      </c>
      <c r="Q160" s="8">
        <f>IF(AND(O160=0, S160=0), 1, 0 )</f>
        <v>1</v>
      </c>
      <c r="R160" s="32" t="s">
        <v>1084</v>
      </c>
      <c r="S160" s="8">
        <v>0</v>
      </c>
    </row>
    <row r="161" spans="1:19" ht="6" customHeight="1" x14ac:dyDescent="0.3">
      <c r="A161" s="48">
        <v>160</v>
      </c>
      <c r="B161" s="56" t="s">
        <v>185</v>
      </c>
      <c r="C161" s="34" t="str">
        <f>IF(VALUE(O161)=1,"SUS.Equipamento",IF(VALUE(Q161)=1,"SUS.Dispositivo","SUS.Mobília"))</f>
        <v>SUS.Dispositivo</v>
      </c>
      <c r="D161" s="54" t="s">
        <v>26</v>
      </c>
      <c r="E161" s="55" t="s">
        <v>26</v>
      </c>
      <c r="F161" s="32" t="s">
        <v>26</v>
      </c>
      <c r="G161" s="53" t="s">
        <v>26</v>
      </c>
      <c r="H161" s="32" t="s">
        <v>1081</v>
      </c>
      <c r="I161" s="53" t="str">
        <f>_xlfn.CONCAT("""",B161,"""")</f>
        <v>"EQU.156"</v>
      </c>
      <c r="J161" s="32" t="s">
        <v>1070</v>
      </c>
      <c r="K161" s="53" t="str">
        <f>IFERROR(_xlfn.CONCAT(LEFT(M161,FIND(" ",M161)-1),""""),M161)</f>
        <v>"Destilador"</v>
      </c>
      <c r="L161" s="32" t="s">
        <v>1026</v>
      </c>
      <c r="M161" s="53" t="s">
        <v>736</v>
      </c>
      <c r="N161" s="32" t="s">
        <v>1082</v>
      </c>
      <c r="O161" s="8">
        <v>0</v>
      </c>
      <c r="P161" s="32" t="s">
        <v>1083</v>
      </c>
      <c r="Q161" s="8">
        <f>IF(AND(O161=0, S161=0), 1, 0 )</f>
        <v>1</v>
      </c>
      <c r="R161" s="32" t="s">
        <v>1084</v>
      </c>
      <c r="S161" s="8">
        <v>0</v>
      </c>
    </row>
    <row r="162" spans="1:19" ht="6" customHeight="1" x14ac:dyDescent="0.3">
      <c r="A162" s="48">
        <v>161</v>
      </c>
      <c r="B162" s="56" t="s">
        <v>186</v>
      </c>
      <c r="C162" s="34" t="str">
        <f>IF(VALUE(O162)=1,"SUS.Equipamento",IF(VALUE(Q162)=1,"SUS.Dispositivo","SUS.Mobília"))</f>
        <v>SUS.Dispositivo</v>
      </c>
      <c r="D162" s="54" t="s">
        <v>26</v>
      </c>
      <c r="E162" s="55" t="s">
        <v>26</v>
      </c>
      <c r="F162" s="32" t="s">
        <v>26</v>
      </c>
      <c r="G162" s="53" t="s">
        <v>26</v>
      </c>
      <c r="H162" s="32" t="s">
        <v>1081</v>
      </c>
      <c r="I162" s="53" t="str">
        <f>_xlfn.CONCAT("""",B162,"""")</f>
        <v>"EQU.157"</v>
      </c>
      <c r="J162" s="32" t="s">
        <v>1070</v>
      </c>
      <c r="K162" s="53" t="str">
        <f>IFERROR(_xlfn.CONCAT(LEFT(M162,FIND(" ",M162)-1),""""),M162)</f>
        <v>"Bandeja"</v>
      </c>
      <c r="L162" s="32" t="s">
        <v>1026</v>
      </c>
      <c r="M162" s="53" t="s">
        <v>737</v>
      </c>
      <c r="N162" s="32" t="s">
        <v>1082</v>
      </c>
      <c r="O162" s="8">
        <v>0</v>
      </c>
      <c r="P162" s="32" t="s">
        <v>1083</v>
      </c>
      <c r="Q162" s="8">
        <f>IF(AND(O162=0, S162=0), 1, 0 )</f>
        <v>1</v>
      </c>
      <c r="R162" s="32" t="s">
        <v>1084</v>
      </c>
      <c r="S162" s="8">
        <v>0</v>
      </c>
    </row>
    <row r="163" spans="1:19" ht="6" customHeight="1" x14ac:dyDescent="0.3">
      <c r="A163" s="48">
        <v>162</v>
      </c>
      <c r="B163" s="56" t="s">
        <v>187</v>
      </c>
      <c r="C163" s="34" t="str">
        <f>IF(VALUE(O163)=1,"SUS.Equipamento",IF(VALUE(Q163)=1,"SUS.Dispositivo","SUS.Mobília"))</f>
        <v>SUS.Dispositivo</v>
      </c>
      <c r="D163" s="54" t="s">
        <v>26</v>
      </c>
      <c r="E163" s="55" t="s">
        <v>26</v>
      </c>
      <c r="F163" s="32" t="s">
        <v>26</v>
      </c>
      <c r="G163" s="53" t="s">
        <v>26</v>
      </c>
      <c r="H163" s="32" t="s">
        <v>1081</v>
      </c>
      <c r="I163" s="53" t="str">
        <f>_xlfn.CONCAT("""",B163,"""")</f>
        <v>"EQU.158"</v>
      </c>
      <c r="J163" s="32" t="s">
        <v>1070</v>
      </c>
      <c r="K163" s="53" t="str">
        <f>IFERROR(_xlfn.CONCAT(LEFT(M163,FIND(" ",M163)-1),""""),M163)</f>
        <v>"Conjunto"</v>
      </c>
      <c r="L163" s="32" t="s">
        <v>1026</v>
      </c>
      <c r="M163" s="53" t="s">
        <v>1029</v>
      </c>
      <c r="N163" s="32" t="s">
        <v>1082</v>
      </c>
      <c r="O163" s="8">
        <v>0</v>
      </c>
      <c r="P163" s="32" t="s">
        <v>1083</v>
      </c>
      <c r="Q163" s="8">
        <f>IF(AND(O163=0, S163=0), 1, 0 )</f>
        <v>1</v>
      </c>
      <c r="R163" s="32" t="s">
        <v>1084</v>
      </c>
      <c r="S163" s="8">
        <v>0</v>
      </c>
    </row>
    <row r="164" spans="1:19" ht="6" customHeight="1" x14ac:dyDescent="0.3">
      <c r="A164" s="48">
        <v>163</v>
      </c>
      <c r="B164" s="56" t="s">
        <v>188</v>
      </c>
      <c r="C164" s="34" t="str">
        <f>IF(VALUE(O164)=1,"SUS.Equipamento",IF(VALUE(Q164)=1,"SUS.Dispositivo","SUS.Mobília"))</f>
        <v>SUS.Mobília</v>
      </c>
      <c r="D164" s="54" t="s">
        <v>26</v>
      </c>
      <c r="E164" s="55" t="s">
        <v>26</v>
      </c>
      <c r="F164" s="32" t="s">
        <v>1196</v>
      </c>
      <c r="G164" s="53" t="s">
        <v>1199</v>
      </c>
      <c r="H164" s="32" t="s">
        <v>1081</v>
      </c>
      <c r="I164" s="53" t="str">
        <f>_xlfn.CONCAT("""",B164,"""")</f>
        <v>"EQU.159"</v>
      </c>
      <c r="J164" s="32" t="s">
        <v>1070</v>
      </c>
      <c r="K164" s="53" t="str">
        <f>IFERROR(_xlfn.CONCAT(LEFT(M164,FIND(" ",M164)-1),""""),M164)</f>
        <v>"Maca"</v>
      </c>
      <c r="L164" s="32" t="s">
        <v>1026</v>
      </c>
      <c r="M164" s="53" t="s">
        <v>1028</v>
      </c>
      <c r="N164" s="32" t="s">
        <v>1082</v>
      </c>
      <c r="O164" s="8">
        <v>0</v>
      </c>
      <c r="P164" s="32" t="s">
        <v>1083</v>
      </c>
      <c r="Q164" s="8">
        <f>IF(AND(O164=0, S164=0), 1, 0 )</f>
        <v>0</v>
      </c>
      <c r="R164" s="32" t="s">
        <v>1084</v>
      </c>
      <c r="S164" s="8">
        <v>1</v>
      </c>
    </row>
    <row r="165" spans="1:19" ht="6" customHeight="1" x14ac:dyDescent="0.3">
      <c r="A165" s="48">
        <v>164</v>
      </c>
      <c r="B165" s="56" t="s">
        <v>189</v>
      </c>
      <c r="C165" s="34" t="str">
        <f>IF(VALUE(O165)=1,"SUS.Equipamento",IF(VALUE(Q165)=1,"SUS.Dispositivo","SUS.Mobília"))</f>
        <v>SUS.Dispositivo</v>
      </c>
      <c r="D165" s="54" t="s">
        <v>26</v>
      </c>
      <c r="E165" s="55" t="s">
        <v>26</v>
      </c>
      <c r="F165" s="32" t="s">
        <v>26</v>
      </c>
      <c r="G165" s="53" t="s">
        <v>26</v>
      </c>
      <c r="H165" s="32" t="s">
        <v>1081</v>
      </c>
      <c r="I165" s="53" t="str">
        <f>_xlfn.CONCAT("""",B165,"""")</f>
        <v>"EQU.160"</v>
      </c>
      <c r="J165" s="32" t="s">
        <v>1070</v>
      </c>
      <c r="K165" s="53" t="str">
        <f>IFERROR(_xlfn.CONCAT(LEFT(M165,FIND(" ",M165)-1),""""),M165)</f>
        <v>"Hemodinâmica"</v>
      </c>
      <c r="L165" s="32" t="s">
        <v>1026</v>
      </c>
      <c r="M165" s="53" t="s">
        <v>738</v>
      </c>
      <c r="N165" s="32" t="s">
        <v>1082</v>
      </c>
      <c r="O165" s="8">
        <v>0</v>
      </c>
      <c r="P165" s="32" t="s">
        <v>1083</v>
      </c>
      <c r="Q165" s="8">
        <f>IF(AND(O165=0, S165=0), 1, 0 )</f>
        <v>1</v>
      </c>
      <c r="R165" s="32" t="s">
        <v>1084</v>
      </c>
      <c r="S165" s="8">
        <v>0</v>
      </c>
    </row>
    <row r="166" spans="1:19" ht="6" customHeight="1" x14ac:dyDescent="0.3">
      <c r="A166" s="48">
        <v>165</v>
      </c>
      <c r="B166" s="56" t="s">
        <v>190</v>
      </c>
      <c r="C166" s="34" t="str">
        <f>IF(VALUE(O166)=1,"SUS.Equipamento",IF(VALUE(Q166)=1,"SUS.Dispositivo","SUS.Mobília"))</f>
        <v>SUS.Dispositivo</v>
      </c>
      <c r="D166" s="54" t="s">
        <v>26</v>
      </c>
      <c r="E166" s="55" t="s">
        <v>26</v>
      </c>
      <c r="F166" s="32" t="s">
        <v>26</v>
      </c>
      <c r="G166" s="53" t="s">
        <v>26</v>
      </c>
      <c r="H166" s="32" t="s">
        <v>1081</v>
      </c>
      <c r="I166" s="53" t="str">
        <f>_xlfn.CONCAT("""",B166,"""")</f>
        <v>"EQU.161"</v>
      </c>
      <c r="J166" s="32" t="s">
        <v>1070</v>
      </c>
      <c r="K166" s="53" t="str">
        <f>IFERROR(_xlfn.CONCAT(LEFT(M166,FIND(" ",M166)-1),""""),M166)</f>
        <v>"Autoclave"</v>
      </c>
      <c r="L166" s="32" t="s">
        <v>1026</v>
      </c>
      <c r="M166" s="53" t="s">
        <v>739</v>
      </c>
      <c r="N166" s="32" t="s">
        <v>1082</v>
      </c>
      <c r="O166" s="8">
        <v>0</v>
      </c>
      <c r="P166" s="32" t="s">
        <v>1083</v>
      </c>
      <c r="Q166" s="8">
        <f>IF(AND(O166=0, S166=0), 1, 0 )</f>
        <v>1</v>
      </c>
      <c r="R166" s="32" t="s">
        <v>1084</v>
      </c>
      <c r="S166" s="8">
        <v>0</v>
      </c>
    </row>
    <row r="167" spans="1:19" ht="6" customHeight="1" x14ac:dyDescent="0.3">
      <c r="A167" s="48">
        <v>166</v>
      </c>
      <c r="B167" s="56" t="s">
        <v>191</v>
      </c>
      <c r="C167" s="34" t="str">
        <f>IF(VALUE(O167)=1,"SUS.Equipamento",IF(VALUE(Q167)=1,"SUS.Dispositivo","SUS.Mobília"))</f>
        <v>SUS.Dispositivo</v>
      </c>
      <c r="D167" s="54" t="s">
        <v>26</v>
      </c>
      <c r="E167" s="55" t="s">
        <v>26</v>
      </c>
      <c r="F167" s="32" t="s">
        <v>26</v>
      </c>
      <c r="G167" s="53" t="s">
        <v>26</v>
      </c>
      <c r="H167" s="32" t="s">
        <v>1081</v>
      </c>
      <c r="I167" s="53" t="str">
        <f>_xlfn.CONCAT("""",B167,"""")</f>
        <v>"EQU.162"</v>
      </c>
      <c r="J167" s="32" t="s">
        <v>1070</v>
      </c>
      <c r="K167" s="53" t="str">
        <f>IFERROR(_xlfn.CONCAT(LEFT(M167,FIND(" ",M167)-1),""""),M167)</f>
        <v>"Bebê"</v>
      </c>
      <c r="L167" s="32" t="s">
        <v>1026</v>
      </c>
      <c r="M167" s="53" t="s">
        <v>740</v>
      </c>
      <c r="N167" s="32" t="s">
        <v>1082</v>
      </c>
      <c r="O167" s="8">
        <v>0</v>
      </c>
      <c r="P167" s="32" t="s">
        <v>1083</v>
      </c>
      <c r="Q167" s="8">
        <f>IF(AND(O167=0, S167=0), 1, 0 )</f>
        <v>1</v>
      </c>
      <c r="R167" s="32" t="s">
        <v>1084</v>
      </c>
      <c r="S167" s="8">
        <v>0</v>
      </c>
    </row>
    <row r="168" spans="1:19" ht="6" customHeight="1" x14ac:dyDescent="0.3">
      <c r="A168" s="48">
        <v>167</v>
      </c>
      <c r="B168" s="56" t="s">
        <v>192</v>
      </c>
      <c r="C168" s="34" t="str">
        <f>IF(VALUE(O168)=1,"SUS.Equipamento",IF(VALUE(Q168)=1,"SUS.Dispositivo","SUS.Mobília"))</f>
        <v>SUS.Dispositivo</v>
      </c>
      <c r="D168" s="54" t="s">
        <v>26</v>
      </c>
      <c r="E168" s="55" t="s">
        <v>26</v>
      </c>
      <c r="F168" s="32" t="s">
        <v>26</v>
      </c>
      <c r="G168" s="53" t="s">
        <v>26</v>
      </c>
      <c r="H168" s="32" t="s">
        <v>1081</v>
      </c>
      <c r="I168" s="53" t="str">
        <f>_xlfn.CONCAT("""",B168,"""")</f>
        <v>"EQU.163"</v>
      </c>
      <c r="J168" s="32" t="s">
        <v>1070</v>
      </c>
      <c r="K168" s="53" t="str">
        <f>IFERROR(_xlfn.CONCAT(LEFT(M168,FIND(" ",M168)-1),""""),M168)</f>
        <v>"Código"</v>
      </c>
      <c r="L168" s="32" t="s">
        <v>1026</v>
      </c>
      <c r="M168" s="53" t="s">
        <v>741</v>
      </c>
      <c r="N168" s="32" t="s">
        <v>1082</v>
      </c>
      <c r="O168" s="8">
        <v>0</v>
      </c>
      <c r="P168" s="32" t="s">
        <v>1083</v>
      </c>
      <c r="Q168" s="8">
        <f>IF(AND(O168=0, S168=0), 1, 0 )</f>
        <v>1</v>
      </c>
      <c r="R168" s="32" t="s">
        <v>1084</v>
      </c>
      <c r="S168" s="8">
        <v>0</v>
      </c>
    </row>
    <row r="169" spans="1:19" ht="6" customHeight="1" x14ac:dyDescent="0.3">
      <c r="A169" s="48">
        <v>168</v>
      </c>
      <c r="B169" s="56" t="s">
        <v>193</v>
      </c>
      <c r="C169" s="34" t="str">
        <f>IF(VALUE(O169)=1,"SUS.Equipamento",IF(VALUE(Q169)=1,"SUS.Dispositivo","SUS.Mobília"))</f>
        <v>SUS.Mobília</v>
      </c>
      <c r="D169" s="54" t="s">
        <v>26</v>
      </c>
      <c r="E169" s="55" t="s">
        <v>26</v>
      </c>
      <c r="F169" s="32" t="s">
        <v>1196</v>
      </c>
      <c r="G169" s="53" t="s">
        <v>1197</v>
      </c>
      <c r="H169" s="32" t="s">
        <v>1081</v>
      </c>
      <c r="I169" s="53" t="str">
        <f>_xlfn.CONCAT("""",B169,"""")</f>
        <v>"EQU.164"</v>
      </c>
      <c r="J169" s="32" t="s">
        <v>1070</v>
      </c>
      <c r="K169" s="53" t="str">
        <f>IFERROR(_xlfn.CONCAT(LEFT(M169,FIND(" ",M169)-1),""""),M169)</f>
        <v>"Divã"</v>
      </c>
      <c r="L169" s="32" t="s">
        <v>1026</v>
      </c>
      <c r="M169" s="53" t="s">
        <v>742</v>
      </c>
      <c r="N169" s="32" t="s">
        <v>1082</v>
      </c>
      <c r="O169" s="8">
        <v>0</v>
      </c>
      <c r="P169" s="32" t="s">
        <v>1083</v>
      </c>
      <c r="Q169" s="8">
        <f>IF(AND(O169=0, S169=0), 1, 0 )</f>
        <v>0</v>
      </c>
      <c r="R169" s="32" t="s">
        <v>1084</v>
      </c>
      <c r="S169" s="8">
        <v>1</v>
      </c>
    </row>
    <row r="170" spans="1:19" ht="6" customHeight="1" x14ac:dyDescent="0.3">
      <c r="A170" s="48">
        <v>169</v>
      </c>
      <c r="B170" s="56" t="s">
        <v>194</v>
      </c>
      <c r="C170" s="34" t="str">
        <f>IF(VALUE(O170)=1,"SUS.Equipamento",IF(VALUE(Q170)=1,"SUS.Dispositivo","SUS.Mobília"))</f>
        <v>SUS.Dispositivo</v>
      </c>
      <c r="D170" s="54" t="s">
        <v>26</v>
      </c>
      <c r="E170" s="55" t="s">
        <v>26</v>
      </c>
      <c r="F170" s="32" t="s">
        <v>26</v>
      </c>
      <c r="G170" s="53" t="s">
        <v>26</v>
      </c>
      <c r="H170" s="32" t="s">
        <v>1081</v>
      </c>
      <c r="I170" s="53" t="str">
        <f>_xlfn.CONCAT("""",B170,"""")</f>
        <v>"EQU.165"</v>
      </c>
      <c r="J170" s="32" t="s">
        <v>1070</v>
      </c>
      <c r="K170" s="53" t="str">
        <f>IFERROR(_xlfn.CONCAT(LEFT(M170,FIND(" ",M170)-1),""""),M170)</f>
        <v>"Eletromiógrafo"</v>
      </c>
      <c r="L170" s="32" t="s">
        <v>1026</v>
      </c>
      <c r="M170" s="53" t="s">
        <v>743</v>
      </c>
      <c r="N170" s="32" t="s">
        <v>1082</v>
      </c>
      <c r="O170" s="8">
        <v>0</v>
      </c>
      <c r="P170" s="32" t="s">
        <v>1083</v>
      </c>
      <c r="Q170" s="8">
        <f>IF(AND(O170=0, S170=0), 1, 0 )</f>
        <v>1</v>
      </c>
      <c r="R170" s="32" t="s">
        <v>1084</v>
      </c>
      <c r="S170" s="8">
        <v>0</v>
      </c>
    </row>
    <row r="171" spans="1:19" ht="6" customHeight="1" x14ac:dyDescent="0.3">
      <c r="A171" s="48">
        <v>170</v>
      </c>
      <c r="B171" s="56" t="s">
        <v>195</v>
      </c>
      <c r="C171" s="34" t="str">
        <f>IF(VALUE(O171)=1,"SUS.Equipamento",IF(VALUE(Q171)=1,"SUS.Dispositivo","SUS.Mobília"))</f>
        <v>SUS.Equipamento</v>
      </c>
      <c r="D171" s="54" t="s">
        <v>26</v>
      </c>
      <c r="E171" s="55" t="s">
        <v>26</v>
      </c>
      <c r="F171" s="32" t="s">
        <v>26</v>
      </c>
      <c r="G171" s="53" t="s">
        <v>26</v>
      </c>
      <c r="H171" s="32" t="s">
        <v>1081</v>
      </c>
      <c r="I171" s="53" t="str">
        <f>_xlfn.CONCAT("""",B171,"""")</f>
        <v>"EQU.166"</v>
      </c>
      <c r="J171" s="32" t="s">
        <v>1070</v>
      </c>
      <c r="K171" s="53" t="str">
        <f>IFERROR(_xlfn.CONCAT(LEFT(M171,FIND(" ",M171)-1),""""),M171)</f>
        <v>"Cicloergômetro"</v>
      </c>
      <c r="L171" s="32" t="s">
        <v>1026</v>
      </c>
      <c r="M171" s="53" t="s">
        <v>744</v>
      </c>
      <c r="N171" s="32" t="s">
        <v>1082</v>
      </c>
      <c r="O171" s="8">
        <v>1</v>
      </c>
      <c r="P171" s="32" t="s">
        <v>1083</v>
      </c>
      <c r="Q171" s="8">
        <f>IF(AND(O171=0, S171=0), 1, 0 )</f>
        <v>0</v>
      </c>
      <c r="R171" s="32" t="s">
        <v>1084</v>
      </c>
      <c r="S171" s="8">
        <v>0</v>
      </c>
    </row>
    <row r="172" spans="1:19" ht="6" customHeight="1" x14ac:dyDescent="0.3">
      <c r="A172" s="48">
        <v>171</v>
      </c>
      <c r="B172" s="56" t="s">
        <v>196</v>
      </c>
      <c r="C172" s="34" t="str">
        <f>IF(VALUE(O172)=1,"SUS.Equipamento",IF(VALUE(Q172)=1,"SUS.Dispositivo","SUS.Mobília"))</f>
        <v>SUS.Dispositivo</v>
      </c>
      <c r="D172" s="54" t="s">
        <v>26</v>
      </c>
      <c r="E172" s="55" t="s">
        <v>26</v>
      </c>
      <c r="F172" s="32" t="s">
        <v>26</v>
      </c>
      <c r="G172" s="53" t="s">
        <v>26</v>
      </c>
      <c r="H172" s="32" t="s">
        <v>1081</v>
      </c>
      <c r="I172" s="53" t="str">
        <f>_xlfn.CONCAT("""",B172,"""")</f>
        <v>"EQU.167"</v>
      </c>
      <c r="J172" s="32" t="s">
        <v>1070</v>
      </c>
      <c r="K172" s="53" t="str">
        <f>IFERROR(_xlfn.CONCAT(LEFT(M172,FIND(" ",M172)-1),""""),M172)</f>
        <v>"Bacia"</v>
      </c>
      <c r="L172" s="32" t="s">
        <v>1026</v>
      </c>
      <c r="M172" s="53" t="s">
        <v>745</v>
      </c>
      <c r="N172" s="32" t="s">
        <v>1082</v>
      </c>
      <c r="O172" s="8">
        <v>0</v>
      </c>
      <c r="P172" s="32" t="s">
        <v>1083</v>
      </c>
      <c r="Q172" s="8">
        <f>IF(AND(O172=0, S172=0), 1, 0 )</f>
        <v>1</v>
      </c>
      <c r="R172" s="32" t="s">
        <v>1084</v>
      </c>
      <c r="S172" s="8">
        <v>0</v>
      </c>
    </row>
    <row r="173" spans="1:19" ht="6" customHeight="1" x14ac:dyDescent="0.3">
      <c r="A173" s="48">
        <v>172</v>
      </c>
      <c r="B173" s="56" t="s">
        <v>197</v>
      </c>
      <c r="C173" s="34" t="str">
        <f>IF(VALUE(O173)=1,"SUS.Equipamento",IF(VALUE(Q173)=1,"SUS.Dispositivo","SUS.Mobília"))</f>
        <v>SUS.Dispositivo</v>
      </c>
      <c r="D173" s="54" t="s">
        <v>26</v>
      </c>
      <c r="E173" s="55" t="s">
        <v>26</v>
      </c>
      <c r="F173" s="32" t="s">
        <v>26</v>
      </c>
      <c r="G173" s="53" t="s">
        <v>26</v>
      </c>
      <c r="H173" s="32" t="s">
        <v>1081</v>
      </c>
      <c r="I173" s="53" t="str">
        <f>_xlfn.CONCAT("""",B173,"""")</f>
        <v>"EQU.168"</v>
      </c>
      <c r="J173" s="32" t="s">
        <v>1070</v>
      </c>
      <c r="K173" s="53" t="str">
        <f>IFERROR(_xlfn.CONCAT(LEFT(M173,FIND(" ",M173)-1),""""),M173)</f>
        <v>"Código"</v>
      </c>
      <c r="L173" s="32" t="s">
        <v>1026</v>
      </c>
      <c r="M173" s="53" t="s">
        <v>741</v>
      </c>
      <c r="N173" s="32" t="s">
        <v>1082</v>
      </c>
      <c r="O173" s="8">
        <v>0</v>
      </c>
      <c r="P173" s="32" t="s">
        <v>1083</v>
      </c>
      <c r="Q173" s="8">
        <f>IF(AND(O173=0, S173=0), 1, 0 )</f>
        <v>1</v>
      </c>
      <c r="R173" s="32" t="s">
        <v>1084</v>
      </c>
      <c r="S173" s="8">
        <v>0</v>
      </c>
    </row>
    <row r="174" spans="1:19" ht="6" customHeight="1" x14ac:dyDescent="0.3">
      <c r="A174" s="48">
        <v>173</v>
      </c>
      <c r="B174" s="56" t="s">
        <v>198</v>
      </c>
      <c r="C174" s="34" t="str">
        <f>IF(VALUE(O174)=1,"SUS.Equipamento",IF(VALUE(Q174)=1,"SUS.Dispositivo","SUS.Mobília"))</f>
        <v>SUS.Dispositivo</v>
      </c>
      <c r="D174" s="54" t="s">
        <v>1193</v>
      </c>
      <c r="E174" s="55" t="s">
        <v>1183</v>
      </c>
      <c r="F174" s="32" t="s">
        <v>26</v>
      </c>
      <c r="G174" s="53" t="s">
        <v>26</v>
      </c>
      <c r="H174" s="32" t="s">
        <v>1081</v>
      </c>
      <c r="I174" s="53" t="str">
        <f>_xlfn.CONCAT("""",B174,"""")</f>
        <v>"EQU.169"</v>
      </c>
      <c r="J174" s="32" t="s">
        <v>1070</v>
      </c>
      <c r="K174" s="53" t="str">
        <f>IFERROR(_xlfn.CONCAT(LEFT(M174,FIND(" ",M174)-1),""""),M174)</f>
        <v>"Jarra"</v>
      </c>
      <c r="L174" s="32" t="s">
        <v>1026</v>
      </c>
      <c r="M174" s="53" t="s">
        <v>746</v>
      </c>
      <c r="N174" s="32" t="s">
        <v>1082</v>
      </c>
      <c r="O174" s="8">
        <v>0</v>
      </c>
      <c r="P174" s="32" t="s">
        <v>1083</v>
      </c>
      <c r="Q174" s="8">
        <f>IF(AND(O174=0, S174=0), 1, 0 )</f>
        <v>1</v>
      </c>
      <c r="R174" s="32" t="s">
        <v>1084</v>
      </c>
      <c r="S174" s="8">
        <v>0</v>
      </c>
    </row>
    <row r="175" spans="1:19" ht="6" customHeight="1" x14ac:dyDescent="0.3">
      <c r="A175" s="48">
        <v>174</v>
      </c>
      <c r="B175" s="56" t="s">
        <v>199</v>
      </c>
      <c r="C175" s="34" t="str">
        <f>IF(VALUE(O175)=1,"SUS.Equipamento",IF(VALUE(Q175)=1,"SUS.Dispositivo","SUS.Mobília"))</f>
        <v>SUS.Dispositivo</v>
      </c>
      <c r="D175" s="54" t="s">
        <v>26</v>
      </c>
      <c r="E175" s="55" t="s">
        <v>26</v>
      </c>
      <c r="F175" s="32" t="s">
        <v>26</v>
      </c>
      <c r="G175" s="53" t="s">
        <v>26</v>
      </c>
      <c r="H175" s="32" t="s">
        <v>1081</v>
      </c>
      <c r="I175" s="53" t="str">
        <f>_xlfn.CONCAT("""",B175,"""")</f>
        <v>"EQU.170"</v>
      </c>
      <c r="J175" s="32" t="s">
        <v>1070</v>
      </c>
      <c r="K175" s="53" t="str">
        <f>IFERROR(_xlfn.CONCAT(LEFT(M175,FIND(" ",M175)-1),""""),M175)</f>
        <v>"Esteira"</v>
      </c>
      <c r="L175" s="32" t="s">
        <v>1026</v>
      </c>
      <c r="M175" s="53" t="s">
        <v>747</v>
      </c>
      <c r="N175" s="32" t="s">
        <v>1082</v>
      </c>
      <c r="O175" s="8">
        <v>0</v>
      </c>
      <c r="P175" s="32" t="s">
        <v>1083</v>
      </c>
      <c r="Q175" s="8">
        <f>IF(AND(O175=0, S175=0), 1, 0 )</f>
        <v>1</v>
      </c>
      <c r="R175" s="32" t="s">
        <v>1084</v>
      </c>
      <c r="S175" s="8">
        <v>0</v>
      </c>
    </row>
    <row r="176" spans="1:19" ht="6" customHeight="1" x14ac:dyDescent="0.3">
      <c r="A176" s="48">
        <v>175</v>
      </c>
      <c r="B176" s="56" t="s">
        <v>200</v>
      </c>
      <c r="C176" s="34" t="str">
        <f>IF(VALUE(O176)=1,"SUS.Equipamento",IF(VALUE(Q176)=1,"SUS.Dispositivo","SUS.Mobília"))</f>
        <v>SUS.Dispositivo</v>
      </c>
      <c r="D176" s="54" t="s">
        <v>26</v>
      </c>
      <c r="E176" s="55" t="s">
        <v>26</v>
      </c>
      <c r="F176" s="32" t="s">
        <v>26</v>
      </c>
      <c r="G176" s="53" t="s">
        <v>26</v>
      </c>
      <c r="H176" s="32" t="s">
        <v>1081</v>
      </c>
      <c r="I176" s="53" t="str">
        <f>_xlfn.CONCAT("""",B176,"""")</f>
        <v>"EQU.171"</v>
      </c>
      <c r="J176" s="32" t="s">
        <v>1070</v>
      </c>
      <c r="K176" s="53" t="str">
        <f>IFERROR(_xlfn.CONCAT(LEFT(M176,FIND(" ",M176)-1),""""),M176)</f>
        <v>"Central"</v>
      </c>
      <c r="L176" s="32" t="s">
        <v>1026</v>
      </c>
      <c r="M176" s="53" t="s">
        <v>1040</v>
      </c>
      <c r="N176" s="32" t="s">
        <v>1082</v>
      </c>
      <c r="O176" s="8">
        <v>0</v>
      </c>
      <c r="P176" s="32" t="s">
        <v>1083</v>
      </c>
      <c r="Q176" s="8">
        <f>IF(AND(O176=0, S176=0), 1, 0 )</f>
        <v>1</v>
      </c>
      <c r="R176" s="32" t="s">
        <v>1084</v>
      </c>
      <c r="S176" s="8">
        <v>0</v>
      </c>
    </row>
    <row r="177" spans="1:19" ht="6" customHeight="1" x14ac:dyDescent="0.3">
      <c r="A177" s="48">
        <v>176</v>
      </c>
      <c r="B177" s="56" t="s">
        <v>201</v>
      </c>
      <c r="C177" s="34" t="str">
        <f>IF(VALUE(O177)=1,"SUS.Equipamento",IF(VALUE(Q177)=1,"SUS.Dispositivo","SUS.Mobília"))</f>
        <v>SUS.Dispositivo</v>
      </c>
      <c r="D177" s="54" t="s">
        <v>1192</v>
      </c>
      <c r="E177" s="55" t="s">
        <v>1186</v>
      </c>
      <c r="F177" s="32" t="s">
        <v>26</v>
      </c>
      <c r="G177" s="53" t="s">
        <v>26</v>
      </c>
      <c r="H177" s="32" t="s">
        <v>1081</v>
      </c>
      <c r="I177" s="53" t="str">
        <f>_xlfn.CONCAT("""",B177,"""")</f>
        <v>"EQU.172"</v>
      </c>
      <c r="J177" s="32" t="s">
        <v>1070</v>
      </c>
      <c r="K177" s="53" t="str">
        <f>IFERROR(_xlfn.CONCAT(LEFT(M177,FIND(" ",M177)-1),""""),M177)</f>
        <v>"Audiômetro"</v>
      </c>
      <c r="L177" s="32" t="s">
        <v>1026</v>
      </c>
      <c r="M177" s="53" t="s">
        <v>748</v>
      </c>
      <c r="N177" s="32" t="s">
        <v>1082</v>
      </c>
      <c r="O177" s="8">
        <v>0</v>
      </c>
      <c r="P177" s="32" t="s">
        <v>1083</v>
      </c>
      <c r="Q177" s="8">
        <f>IF(AND(O177=0, S177=0), 1, 0 )</f>
        <v>1</v>
      </c>
      <c r="R177" s="32" t="s">
        <v>1084</v>
      </c>
      <c r="S177" s="8">
        <v>0</v>
      </c>
    </row>
    <row r="178" spans="1:19" ht="6" customHeight="1" x14ac:dyDescent="0.3">
      <c r="A178" s="48">
        <v>177</v>
      </c>
      <c r="B178" s="56" t="s">
        <v>202</v>
      </c>
      <c r="C178" s="34" t="str">
        <f>IF(VALUE(O178)=1,"SUS.Equipamento",IF(VALUE(Q178)=1,"SUS.Dispositivo","SUS.Mobília"))</f>
        <v>SUS.Dispositivo</v>
      </c>
      <c r="D178" s="54" t="s">
        <v>1192</v>
      </c>
      <c r="E178" s="55" t="s">
        <v>1186</v>
      </c>
      <c r="F178" s="32" t="s">
        <v>26</v>
      </c>
      <c r="G178" s="53" t="s">
        <v>26</v>
      </c>
      <c r="H178" s="32" t="s">
        <v>1081</v>
      </c>
      <c r="I178" s="53" t="str">
        <f>_xlfn.CONCAT("""",B178,"""")</f>
        <v>"EQU.173"</v>
      </c>
      <c r="J178" s="32" t="s">
        <v>1070</v>
      </c>
      <c r="K178" s="53" t="str">
        <f>IFERROR(_xlfn.CONCAT(LEFT(M178,FIND(" ",M178)-1),""""),M178)</f>
        <v>"Audiômetro"</v>
      </c>
      <c r="L178" s="32" t="s">
        <v>1026</v>
      </c>
      <c r="M178" s="53" t="s">
        <v>749</v>
      </c>
      <c r="N178" s="32" t="s">
        <v>1082</v>
      </c>
      <c r="O178" s="8">
        <v>0</v>
      </c>
      <c r="P178" s="32" t="s">
        <v>1083</v>
      </c>
      <c r="Q178" s="8">
        <f>IF(AND(O178=0, S178=0), 1, 0 )</f>
        <v>1</v>
      </c>
      <c r="R178" s="32" t="s">
        <v>1084</v>
      </c>
      <c r="S178" s="8">
        <v>0</v>
      </c>
    </row>
    <row r="179" spans="1:19" ht="6" customHeight="1" x14ac:dyDescent="0.3">
      <c r="A179" s="48">
        <v>178</v>
      </c>
      <c r="B179" s="56" t="s">
        <v>203</v>
      </c>
      <c r="C179" s="34" t="str">
        <f>IF(VALUE(O179)=1,"SUS.Equipamento",IF(VALUE(Q179)=1,"SUS.Dispositivo","SUS.Mobília"))</f>
        <v>SUS.Dispositivo</v>
      </c>
      <c r="D179" s="54" t="s">
        <v>26</v>
      </c>
      <c r="E179" s="55" t="s">
        <v>26</v>
      </c>
      <c r="F179" s="32" t="s">
        <v>26</v>
      </c>
      <c r="G179" s="53" t="s">
        <v>26</v>
      </c>
      <c r="H179" s="32" t="s">
        <v>1081</v>
      </c>
      <c r="I179" s="53" t="str">
        <f>_xlfn.CONCAT("""",B179,"""")</f>
        <v>"EQU.174"</v>
      </c>
      <c r="J179" s="32" t="s">
        <v>1070</v>
      </c>
      <c r="K179" s="53" t="str">
        <f>IFERROR(_xlfn.CONCAT(LEFT(M179,FIND(" ",M179)-1),""""),M179)</f>
        <v>"Central"</v>
      </c>
      <c r="L179" s="32" t="s">
        <v>1026</v>
      </c>
      <c r="M179" s="53" t="s">
        <v>1181</v>
      </c>
      <c r="N179" s="32" t="s">
        <v>1082</v>
      </c>
      <c r="O179" s="8">
        <v>0</v>
      </c>
      <c r="P179" s="32" t="s">
        <v>1083</v>
      </c>
      <c r="Q179" s="8">
        <f>IF(AND(O179=0, S179=0), 1, 0 )</f>
        <v>1</v>
      </c>
      <c r="R179" s="32" t="s">
        <v>1084</v>
      </c>
      <c r="S179" s="8">
        <v>0</v>
      </c>
    </row>
    <row r="180" spans="1:19" ht="6" customHeight="1" x14ac:dyDescent="0.3">
      <c r="A180" s="48">
        <v>179</v>
      </c>
      <c r="B180" s="56" t="s">
        <v>204</v>
      </c>
      <c r="C180" s="34" t="str">
        <f>IF(VALUE(O180)=1,"SUS.Equipamento",IF(VALUE(Q180)=1,"SUS.Dispositivo","SUS.Mobília"))</f>
        <v>SUS.Dispositivo</v>
      </c>
      <c r="D180" s="54" t="s">
        <v>26</v>
      </c>
      <c r="E180" s="55" t="s">
        <v>26</v>
      </c>
      <c r="F180" s="32" t="s">
        <v>26</v>
      </c>
      <c r="G180" s="53" t="s">
        <v>26</v>
      </c>
      <c r="H180" s="32" t="s">
        <v>1081</v>
      </c>
      <c r="I180" s="53" t="str">
        <f>_xlfn.CONCAT("""",B180,"""")</f>
        <v>"EQU.175"</v>
      </c>
      <c r="J180" s="32" t="s">
        <v>1070</v>
      </c>
      <c r="K180" s="53" t="str">
        <f>IFERROR(_xlfn.CONCAT(LEFT(M180,FIND(" ",M180)-1),""""),M180)</f>
        <v>"Microscópio"</v>
      </c>
      <c r="L180" s="32" t="s">
        <v>1026</v>
      </c>
      <c r="M180" s="53" t="s">
        <v>1041</v>
      </c>
      <c r="N180" s="32" t="s">
        <v>1082</v>
      </c>
      <c r="O180" s="8">
        <v>0</v>
      </c>
      <c r="P180" s="32" t="s">
        <v>1083</v>
      </c>
      <c r="Q180" s="8">
        <f>IF(AND(O180=0, S180=0), 1, 0 )</f>
        <v>1</v>
      </c>
      <c r="R180" s="32" t="s">
        <v>1084</v>
      </c>
      <c r="S180" s="8">
        <v>0</v>
      </c>
    </row>
    <row r="181" spans="1:19" ht="6" customHeight="1" x14ac:dyDescent="0.3">
      <c r="A181" s="48">
        <v>180</v>
      </c>
      <c r="B181" s="56" t="s">
        <v>205</v>
      </c>
      <c r="C181" s="34" t="str">
        <f>IF(VALUE(O181)=1,"SUS.Equipamento",IF(VALUE(Q181)=1,"SUS.Dispositivo","SUS.Mobília"))</f>
        <v>SUS.Dispositivo</v>
      </c>
      <c r="D181" s="54" t="s">
        <v>26</v>
      </c>
      <c r="E181" s="55" t="s">
        <v>26</v>
      </c>
      <c r="F181" s="32" t="s">
        <v>26</v>
      </c>
      <c r="G181" s="53" t="s">
        <v>26</v>
      </c>
      <c r="H181" s="32" t="s">
        <v>1081</v>
      </c>
      <c r="I181" s="53" t="str">
        <f>_xlfn.CONCAT("""",B181,"""")</f>
        <v>"EQU.176"</v>
      </c>
      <c r="J181" s="32" t="s">
        <v>1070</v>
      </c>
      <c r="K181" s="53" t="str">
        <f>IFERROR(_xlfn.CONCAT(LEFT(M181,FIND(" ",M181)-1),""""),M181)</f>
        <v>"Eletrococleógrafo"</v>
      </c>
      <c r="L181" s="32" t="s">
        <v>1026</v>
      </c>
      <c r="M181" s="53" t="s">
        <v>750</v>
      </c>
      <c r="N181" s="32" t="s">
        <v>1082</v>
      </c>
      <c r="O181" s="8">
        <v>0</v>
      </c>
      <c r="P181" s="32" t="s">
        <v>1083</v>
      </c>
      <c r="Q181" s="8">
        <f>IF(AND(O181=0, S181=0), 1, 0 )</f>
        <v>1</v>
      </c>
      <c r="R181" s="32" t="s">
        <v>1084</v>
      </c>
      <c r="S181" s="8">
        <v>0</v>
      </c>
    </row>
    <row r="182" spans="1:19" ht="6" customHeight="1" x14ac:dyDescent="0.3">
      <c r="A182" s="48">
        <v>181</v>
      </c>
      <c r="B182" s="56" t="s">
        <v>206</v>
      </c>
      <c r="C182" s="34" t="str">
        <f>IF(VALUE(O182)=1,"SUS.Equipamento",IF(VALUE(Q182)=1,"SUS.Dispositivo","SUS.Mobília"))</f>
        <v>SUS.Dispositivo</v>
      </c>
      <c r="D182" s="54" t="s">
        <v>26</v>
      </c>
      <c r="E182" s="55" t="s">
        <v>26</v>
      </c>
      <c r="F182" s="32" t="s">
        <v>26</v>
      </c>
      <c r="G182" s="53" t="s">
        <v>26</v>
      </c>
      <c r="H182" s="32" t="s">
        <v>1081</v>
      </c>
      <c r="I182" s="53" t="str">
        <f>_xlfn.CONCAT("""",B182,"""")</f>
        <v>"EQU.177"</v>
      </c>
      <c r="J182" s="32" t="s">
        <v>1070</v>
      </c>
      <c r="K182" s="53" t="str">
        <f>IFERROR(_xlfn.CONCAT(LEFT(M182,FIND(" ",M182)-1),""""),M182)</f>
        <v>"Gravador"</v>
      </c>
      <c r="L182" s="32" t="s">
        <v>1026</v>
      </c>
      <c r="M182" s="53" t="s">
        <v>751</v>
      </c>
      <c r="N182" s="32" t="s">
        <v>1082</v>
      </c>
      <c r="O182" s="8">
        <v>0</v>
      </c>
      <c r="P182" s="32" t="s">
        <v>1083</v>
      </c>
      <c r="Q182" s="8">
        <f>IF(AND(O182=0, S182=0), 1, 0 )</f>
        <v>1</v>
      </c>
      <c r="R182" s="32" t="s">
        <v>1084</v>
      </c>
      <c r="S182" s="8">
        <v>0</v>
      </c>
    </row>
    <row r="183" spans="1:19" ht="6" customHeight="1" x14ac:dyDescent="0.3">
      <c r="A183" s="48">
        <v>182</v>
      </c>
      <c r="B183" s="56" t="s">
        <v>207</v>
      </c>
      <c r="C183" s="34" t="str">
        <f>IF(VALUE(O183)=1,"SUS.Equipamento",IF(VALUE(Q183)=1,"SUS.Dispositivo","SUS.Mobília"))</f>
        <v>SUS.Dispositivo</v>
      </c>
      <c r="D183" s="54" t="s">
        <v>1192</v>
      </c>
      <c r="E183" s="55" t="s">
        <v>1186</v>
      </c>
      <c r="F183" s="32" t="s">
        <v>26</v>
      </c>
      <c r="G183" s="53" t="s">
        <v>26</v>
      </c>
      <c r="H183" s="32" t="s">
        <v>1081</v>
      </c>
      <c r="I183" s="53" t="str">
        <f>_xlfn.CONCAT("""",B183,"""")</f>
        <v>"EQU.178"</v>
      </c>
      <c r="J183" s="32" t="s">
        <v>1070</v>
      </c>
      <c r="K183" s="53" t="str">
        <f>IFERROR(_xlfn.CONCAT(LEFT(M183,FIND(" ",M183)-1),""""),M183)</f>
        <v>"Audiômetro"</v>
      </c>
      <c r="L183" s="32" t="s">
        <v>1026</v>
      </c>
      <c r="M183" s="53" t="s">
        <v>752</v>
      </c>
      <c r="N183" s="32" t="s">
        <v>1082</v>
      </c>
      <c r="O183" s="8">
        <v>0</v>
      </c>
      <c r="P183" s="32" t="s">
        <v>1083</v>
      </c>
      <c r="Q183" s="8">
        <f>IF(AND(O183=0, S183=0), 1, 0 )</f>
        <v>1</v>
      </c>
      <c r="R183" s="32" t="s">
        <v>1084</v>
      </c>
      <c r="S183" s="8">
        <v>0</v>
      </c>
    </row>
    <row r="184" spans="1:19" ht="6" customHeight="1" x14ac:dyDescent="0.3">
      <c r="A184" s="48">
        <v>183</v>
      </c>
      <c r="B184" s="56" t="s">
        <v>208</v>
      </c>
      <c r="C184" s="34" t="str">
        <f>IF(VALUE(O184)=1,"SUS.Equipamento",IF(VALUE(Q184)=1,"SUS.Dispositivo","SUS.Mobília"))</f>
        <v>SUS.Mobília</v>
      </c>
      <c r="D184" s="54" t="s">
        <v>26</v>
      </c>
      <c r="E184" s="55" t="s">
        <v>26</v>
      </c>
      <c r="F184" s="32" t="s">
        <v>1196</v>
      </c>
      <c r="G184" s="53" t="s">
        <v>1197</v>
      </c>
      <c r="H184" s="32" t="s">
        <v>1081</v>
      </c>
      <c r="I184" s="53" t="str">
        <f>_xlfn.CONCAT("""",B184,"""")</f>
        <v>"EQU.179"</v>
      </c>
      <c r="J184" s="32" t="s">
        <v>1070</v>
      </c>
      <c r="K184" s="53" t="str">
        <f>IFERROR(_xlfn.CONCAT(LEFT(M184,FIND(" ",M184)-1),""""),M184)</f>
        <v>"Cadeira"</v>
      </c>
      <c r="L184" s="32" t="s">
        <v>1026</v>
      </c>
      <c r="M184" s="53" t="s">
        <v>753</v>
      </c>
      <c r="N184" s="32" t="s">
        <v>1082</v>
      </c>
      <c r="O184" s="8">
        <v>0</v>
      </c>
      <c r="P184" s="32" t="s">
        <v>1083</v>
      </c>
      <c r="Q184" s="8">
        <f>IF(AND(O184=0, S184=0), 1, 0 )</f>
        <v>0</v>
      </c>
      <c r="R184" s="32" t="s">
        <v>1084</v>
      </c>
      <c r="S184" s="8">
        <v>1</v>
      </c>
    </row>
    <row r="185" spans="1:19" ht="6" customHeight="1" x14ac:dyDescent="0.3">
      <c r="A185" s="48">
        <v>184</v>
      </c>
      <c r="B185" s="56" t="s">
        <v>209</v>
      </c>
      <c r="C185" s="34" t="str">
        <f>IF(VALUE(O185)=1,"SUS.Equipamento",IF(VALUE(Q185)=1,"SUS.Dispositivo","SUS.Mobília"))</f>
        <v>SUS.Mobília</v>
      </c>
      <c r="D185" s="54" t="s">
        <v>26</v>
      </c>
      <c r="E185" s="55" t="s">
        <v>26</v>
      </c>
      <c r="F185" s="32" t="s">
        <v>1196</v>
      </c>
      <c r="G185" s="53" t="s">
        <v>1197</v>
      </c>
      <c r="H185" s="32" t="s">
        <v>1081</v>
      </c>
      <c r="I185" s="53" t="str">
        <f>_xlfn.CONCAT("""",B185,"""")</f>
        <v>"EQU.180"</v>
      </c>
      <c r="J185" s="32" t="s">
        <v>1070</v>
      </c>
      <c r="K185" s="53" t="str">
        <f>IFERROR(_xlfn.CONCAT(LEFT(M185,FIND(" ",M185)-1),""""),M185)</f>
        <v>"Cadeira"</v>
      </c>
      <c r="L185" s="32" t="s">
        <v>1026</v>
      </c>
      <c r="M185" s="53" t="s">
        <v>754</v>
      </c>
      <c r="N185" s="32" t="s">
        <v>1082</v>
      </c>
      <c r="O185" s="8">
        <v>0</v>
      </c>
      <c r="P185" s="32" t="s">
        <v>1083</v>
      </c>
      <c r="Q185" s="8">
        <f>IF(AND(O185=0, S185=0), 1, 0 )</f>
        <v>0</v>
      </c>
      <c r="R185" s="32" t="s">
        <v>1084</v>
      </c>
      <c r="S185" s="8">
        <v>1</v>
      </c>
    </row>
    <row r="186" spans="1:19" ht="6" customHeight="1" x14ac:dyDescent="0.3">
      <c r="A186" s="48">
        <v>185</v>
      </c>
      <c r="B186" s="56" t="s">
        <v>210</v>
      </c>
      <c r="C186" s="34" t="str">
        <f>IF(VALUE(O186)=1,"SUS.Equipamento",IF(VALUE(Q186)=1,"SUS.Dispositivo","SUS.Mobília"))</f>
        <v>SUS.Dispositivo</v>
      </c>
      <c r="D186" s="54" t="s">
        <v>26</v>
      </c>
      <c r="E186" s="55" t="s">
        <v>26</v>
      </c>
      <c r="F186" s="32" t="s">
        <v>26</v>
      </c>
      <c r="G186" s="53" t="s">
        <v>26</v>
      </c>
      <c r="H186" s="32" t="s">
        <v>1081</v>
      </c>
      <c r="I186" s="53" t="str">
        <f>_xlfn.CONCAT("""",B186,"""")</f>
        <v>"EQU.181"</v>
      </c>
      <c r="J186" s="32" t="s">
        <v>1070</v>
      </c>
      <c r="K186" s="53" t="str">
        <f>IFERROR(_xlfn.CONCAT(LEFT(M186,FIND(" ",M186)-1),""""),M186)</f>
        <v>"Tambor"</v>
      </c>
      <c r="L186" s="32" t="s">
        <v>1026</v>
      </c>
      <c r="M186" s="53" t="s">
        <v>1042</v>
      </c>
      <c r="N186" s="32" t="s">
        <v>1082</v>
      </c>
      <c r="O186" s="8">
        <v>0</v>
      </c>
      <c r="P186" s="32" t="s">
        <v>1083</v>
      </c>
      <c r="Q186" s="8">
        <f>IF(AND(O186=0, S186=0), 1, 0 )</f>
        <v>1</v>
      </c>
      <c r="R186" s="32" t="s">
        <v>1084</v>
      </c>
      <c r="S186" s="8">
        <v>0</v>
      </c>
    </row>
    <row r="187" spans="1:19" ht="6" customHeight="1" x14ac:dyDescent="0.3">
      <c r="A187" s="48">
        <v>186</v>
      </c>
      <c r="B187" s="56" t="s">
        <v>211</v>
      </c>
      <c r="C187" s="34" t="str">
        <f>IF(VALUE(O187)=1,"SUS.Equipamento",IF(VALUE(Q187)=1,"SUS.Dispositivo","SUS.Mobília"))</f>
        <v>SUS.Dispositivo</v>
      </c>
      <c r="D187" s="54" t="s">
        <v>26</v>
      </c>
      <c r="E187" s="55" t="s">
        <v>26</v>
      </c>
      <c r="F187" s="32" t="s">
        <v>26</v>
      </c>
      <c r="G187" s="53" t="s">
        <v>26</v>
      </c>
      <c r="H187" s="32" t="s">
        <v>1081</v>
      </c>
      <c r="I187" s="53" t="str">
        <f>_xlfn.CONCAT("""",B187,"""")</f>
        <v>"EQU.182"</v>
      </c>
      <c r="J187" s="32" t="s">
        <v>1070</v>
      </c>
      <c r="K187" s="53" t="str">
        <f>IFERROR(_xlfn.CONCAT(LEFT(M187,FIND(" ",M187)-1),""""),M187)</f>
        <v>"Central"</v>
      </c>
      <c r="L187" s="32" t="s">
        <v>1026</v>
      </c>
      <c r="M187" s="53" t="s">
        <v>755</v>
      </c>
      <c r="N187" s="32" t="s">
        <v>1082</v>
      </c>
      <c r="O187" s="8">
        <v>0</v>
      </c>
      <c r="P187" s="32" t="s">
        <v>1083</v>
      </c>
      <c r="Q187" s="8">
        <f>IF(AND(O187=0, S187=0), 1, 0 )</f>
        <v>1</v>
      </c>
      <c r="R187" s="32" t="s">
        <v>1084</v>
      </c>
      <c r="S187" s="8">
        <v>0</v>
      </c>
    </row>
    <row r="188" spans="1:19" ht="6" customHeight="1" x14ac:dyDescent="0.3">
      <c r="A188" s="48">
        <v>187</v>
      </c>
      <c r="B188" s="56" t="s">
        <v>212</v>
      </c>
      <c r="C188" s="34" t="str">
        <f>IF(VALUE(O188)=1,"SUS.Equipamento",IF(VALUE(Q188)=1,"SUS.Dispositivo","SUS.Mobília"))</f>
        <v>SUS.Dispositivo</v>
      </c>
      <c r="D188" s="54" t="s">
        <v>26</v>
      </c>
      <c r="E188" s="55" t="s">
        <v>26</v>
      </c>
      <c r="F188" s="32" t="s">
        <v>26</v>
      </c>
      <c r="G188" s="53" t="s">
        <v>26</v>
      </c>
      <c r="H188" s="32" t="s">
        <v>1081</v>
      </c>
      <c r="I188" s="53" t="str">
        <f>_xlfn.CONCAT("""",B188,"""")</f>
        <v>"EQU.183"</v>
      </c>
      <c r="J188" s="32" t="s">
        <v>1070</v>
      </c>
      <c r="K188" s="53" t="str">
        <f>IFERROR(_xlfn.CONCAT(LEFT(M188,FIND(" ",M188)-1),""""),M188)</f>
        <v>"Central"</v>
      </c>
      <c r="L188" s="32" t="s">
        <v>1026</v>
      </c>
      <c r="M188" s="53" t="s">
        <v>756</v>
      </c>
      <c r="N188" s="32" t="s">
        <v>1082</v>
      </c>
      <c r="O188" s="8">
        <v>0</v>
      </c>
      <c r="P188" s="32" t="s">
        <v>1083</v>
      </c>
      <c r="Q188" s="8">
        <f>IF(AND(O188=0, S188=0), 1, 0 )</f>
        <v>1</v>
      </c>
      <c r="R188" s="32" t="s">
        <v>1084</v>
      </c>
      <c r="S188" s="8">
        <v>0</v>
      </c>
    </row>
    <row r="189" spans="1:19" ht="6" customHeight="1" x14ac:dyDescent="0.3">
      <c r="A189" s="48">
        <v>188</v>
      </c>
      <c r="B189" s="56" t="s">
        <v>213</v>
      </c>
      <c r="C189" s="34" t="str">
        <f>IF(VALUE(O189)=1,"SUS.Equipamento",IF(VALUE(Q189)=1,"SUS.Dispositivo","SUS.Mobília"))</f>
        <v>SUS.Dispositivo</v>
      </c>
      <c r="D189" s="54" t="s">
        <v>26</v>
      </c>
      <c r="E189" s="55" t="s">
        <v>26</v>
      </c>
      <c r="F189" s="32" t="s">
        <v>26</v>
      </c>
      <c r="G189" s="53" t="s">
        <v>26</v>
      </c>
      <c r="H189" s="32" t="s">
        <v>1081</v>
      </c>
      <c r="I189" s="53" t="str">
        <f>_xlfn.CONCAT("""",B189,"""")</f>
        <v>"EQU.184"</v>
      </c>
      <c r="J189" s="32" t="s">
        <v>1070</v>
      </c>
      <c r="K189" s="53" t="str">
        <f>IFERROR(_xlfn.CONCAT(LEFT(M189,FIND(" ",M189)-1),""""),M189)</f>
        <v>"Irrigador"</v>
      </c>
      <c r="L189" s="32" t="s">
        <v>1026</v>
      </c>
      <c r="M189" s="53" t="s">
        <v>1091</v>
      </c>
      <c r="N189" s="32" t="s">
        <v>1082</v>
      </c>
      <c r="O189" s="8">
        <v>0</v>
      </c>
      <c r="P189" s="32" t="s">
        <v>1083</v>
      </c>
      <c r="Q189" s="8">
        <f>IF(AND(O189=0, S189=0), 1, 0 )</f>
        <v>1</v>
      </c>
      <c r="R189" s="32" t="s">
        <v>1084</v>
      </c>
      <c r="S189" s="8">
        <v>0</v>
      </c>
    </row>
    <row r="190" spans="1:19" ht="6" customHeight="1" x14ac:dyDescent="0.3">
      <c r="A190" s="48">
        <v>189</v>
      </c>
      <c r="B190" s="56" t="s">
        <v>214</v>
      </c>
      <c r="C190" s="34" t="str">
        <f>IF(VALUE(O190)=1,"SUS.Equipamento",IF(VALUE(Q190)=1,"SUS.Dispositivo","SUS.Mobília"))</f>
        <v>SUS.Dispositivo</v>
      </c>
      <c r="D190" s="54" t="s">
        <v>26</v>
      </c>
      <c r="E190" s="55" t="s">
        <v>26</v>
      </c>
      <c r="F190" s="32" t="s">
        <v>26</v>
      </c>
      <c r="G190" s="53" t="s">
        <v>26</v>
      </c>
      <c r="H190" s="32" t="s">
        <v>1081</v>
      </c>
      <c r="I190" s="53" t="str">
        <f>_xlfn.CONCAT("""",B190,"""")</f>
        <v>"EQU.185"</v>
      </c>
      <c r="J190" s="32" t="s">
        <v>1070</v>
      </c>
      <c r="K190" s="53" t="str">
        <f>IFERROR(_xlfn.CONCAT(LEFT(M190,FIND(" ",M190)-1),""""),M190)</f>
        <v>"Eletronistagmógrafo"</v>
      </c>
      <c r="L190" s="32" t="s">
        <v>1026</v>
      </c>
      <c r="M190" s="53" t="s">
        <v>757</v>
      </c>
      <c r="N190" s="32" t="s">
        <v>1082</v>
      </c>
      <c r="O190" s="8">
        <v>0</v>
      </c>
      <c r="P190" s="32" t="s">
        <v>1083</v>
      </c>
      <c r="Q190" s="8">
        <f>IF(AND(O190=0, S190=0), 1, 0 )</f>
        <v>1</v>
      </c>
      <c r="R190" s="32" t="s">
        <v>1084</v>
      </c>
      <c r="S190" s="8">
        <v>0</v>
      </c>
    </row>
    <row r="191" spans="1:19" ht="6" customHeight="1" x14ac:dyDescent="0.3">
      <c r="A191" s="48">
        <v>190</v>
      </c>
      <c r="B191" s="56" t="s">
        <v>215</v>
      </c>
      <c r="C191" s="34" t="str">
        <f>IF(VALUE(O191)=1,"SUS.Equipamento",IF(VALUE(Q191)=1,"SUS.Dispositivo","SUS.Mobília"))</f>
        <v>SUS.Dispositivo</v>
      </c>
      <c r="D191" s="54" t="s">
        <v>26</v>
      </c>
      <c r="E191" s="55" t="s">
        <v>26</v>
      </c>
      <c r="F191" s="32" t="s">
        <v>26</v>
      </c>
      <c r="G191" s="53" t="s">
        <v>26</v>
      </c>
      <c r="H191" s="32" t="s">
        <v>1081</v>
      </c>
      <c r="I191" s="53" t="str">
        <f>_xlfn.CONCAT("""",B191,"""")</f>
        <v>"EQU.186"</v>
      </c>
      <c r="J191" s="32" t="s">
        <v>1070</v>
      </c>
      <c r="K191" s="53" t="str">
        <f>IFERROR(_xlfn.CONCAT(LEFT(M191,FIND(" ",M191)-1),""""),M191)</f>
        <v>"Resfriador"</v>
      </c>
      <c r="L191" s="32" t="s">
        <v>1026</v>
      </c>
      <c r="M191" s="53" t="s">
        <v>758</v>
      </c>
      <c r="N191" s="32" t="s">
        <v>1082</v>
      </c>
      <c r="O191" s="8">
        <v>0</v>
      </c>
      <c r="P191" s="32" t="s">
        <v>1083</v>
      </c>
      <c r="Q191" s="8">
        <f>IF(AND(O191=0, S191=0), 1, 0 )</f>
        <v>1</v>
      </c>
      <c r="R191" s="32" t="s">
        <v>1084</v>
      </c>
      <c r="S191" s="8">
        <v>0</v>
      </c>
    </row>
    <row r="192" spans="1:19" ht="6" customHeight="1" x14ac:dyDescent="0.3">
      <c r="A192" s="48">
        <v>191</v>
      </c>
      <c r="B192" s="56" t="s">
        <v>216</v>
      </c>
      <c r="C192" s="34" t="str">
        <f>IF(VALUE(O192)=1,"SUS.Equipamento",IF(VALUE(Q192)=1,"SUS.Dispositivo","SUS.Mobília"))</f>
        <v>SUS.Dispositivo</v>
      </c>
      <c r="D192" s="54" t="s">
        <v>26</v>
      </c>
      <c r="E192" s="55" t="s">
        <v>26</v>
      </c>
      <c r="F192" s="32" t="s">
        <v>26</v>
      </c>
      <c r="G192" s="53" t="s">
        <v>26</v>
      </c>
      <c r="H192" s="32" t="s">
        <v>1081</v>
      </c>
      <c r="I192" s="53" t="str">
        <f>_xlfn.CONCAT("""",B192,"""")</f>
        <v>"EQU.187"</v>
      </c>
      <c r="J192" s="32" t="s">
        <v>1070</v>
      </c>
      <c r="K192" s="53" t="str">
        <f>IFERROR(_xlfn.CONCAT(LEFT(M192,FIND(" ",M192)-1),""""),M192)</f>
        <v>"Termômetro"</v>
      </c>
      <c r="L192" s="32" t="s">
        <v>1026</v>
      </c>
      <c r="M192" s="53" t="s">
        <v>759</v>
      </c>
      <c r="N192" s="32" t="s">
        <v>1082</v>
      </c>
      <c r="O192" s="8">
        <v>0</v>
      </c>
      <c r="P192" s="32" t="s">
        <v>1083</v>
      </c>
      <c r="Q192" s="8">
        <f>IF(AND(O192=0, S192=0), 1, 0 )</f>
        <v>1</v>
      </c>
      <c r="R192" s="32" t="s">
        <v>1084</v>
      </c>
      <c r="S192" s="8">
        <v>0</v>
      </c>
    </row>
    <row r="193" spans="1:19" ht="6" customHeight="1" x14ac:dyDescent="0.3">
      <c r="A193" s="48">
        <v>192</v>
      </c>
      <c r="B193" s="56" t="s">
        <v>217</v>
      </c>
      <c r="C193" s="34" t="str">
        <f>IF(VALUE(O193)=1,"SUS.Equipamento",IF(VALUE(Q193)=1,"SUS.Dispositivo","SUS.Mobília"))</f>
        <v>SUS.Dispositivo</v>
      </c>
      <c r="D193" s="54" t="s">
        <v>26</v>
      </c>
      <c r="E193" s="55" t="s">
        <v>26</v>
      </c>
      <c r="F193" s="32" t="s">
        <v>26</v>
      </c>
      <c r="G193" s="53" t="s">
        <v>26</v>
      </c>
      <c r="H193" s="32" t="s">
        <v>1081</v>
      </c>
      <c r="I193" s="53" t="str">
        <f>_xlfn.CONCAT("""",B193,"""")</f>
        <v>"EQU.188"</v>
      </c>
      <c r="J193" s="32" t="s">
        <v>1070</v>
      </c>
      <c r="K193" s="53" t="str">
        <f>IFERROR(_xlfn.CONCAT(LEFT(M193,FIND(" ",M193)-1),""""),M193)</f>
        <v>"Cronômetro"</v>
      </c>
      <c r="L193" s="32" t="s">
        <v>1026</v>
      </c>
      <c r="M193" s="53" t="s">
        <v>760</v>
      </c>
      <c r="N193" s="32" t="s">
        <v>1082</v>
      </c>
      <c r="O193" s="8">
        <v>0</v>
      </c>
      <c r="P193" s="32" t="s">
        <v>1083</v>
      </c>
      <c r="Q193" s="8">
        <f>IF(AND(O193=0, S193=0), 1, 0 )</f>
        <v>1</v>
      </c>
      <c r="R193" s="32" t="s">
        <v>1084</v>
      </c>
      <c r="S193" s="8">
        <v>0</v>
      </c>
    </row>
    <row r="194" spans="1:19" ht="6" customHeight="1" x14ac:dyDescent="0.3">
      <c r="A194" s="48">
        <v>193</v>
      </c>
      <c r="B194" s="56" t="s">
        <v>218</v>
      </c>
      <c r="C194" s="34" t="str">
        <f>IF(VALUE(O194)=1,"SUS.Equipamento",IF(VALUE(Q194)=1,"SUS.Dispositivo","SUS.Mobília"))</f>
        <v>SUS.Dispositivo</v>
      </c>
      <c r="D194" s="54" t="s">
        <v>26</v>
      </c>
      <c r="E194" s="55" t="s">
        <v>26</v>
      </c>
      <c r="F194" s="32" t="s">
        <v>26</v>
      </c>
      <c r="G194" s="53" t="s">
        <v>26</v>
      </c>
      <c r="H194" s="32" t="s">
        <v>1081</v>
      </c>
      <c r="I194" s="53" t="str">
        <f>_xlfn.CONCAT("""",B194,"""")</f>
        <v>"EQU.189"</v>
      </c>
      <c r="J194" s="32" t="s">
        <v>1070</v>
      </c>
      <c r="K194" s="53" t="str">
        <f>IFERROR(_xlfn.CONCAT(LEFT(M194,FIND(" ",M194)-1),""""),M194)</f>
        <v>"Diapasão"</v>
      </c>
      <c r="L194" s="32" t="s">
        <v>1026</v>
      </c>
      <c r="M194" s="53" t="s">
        <v>761</v>
      </c>
      <c r="N194" s="32" t="s">
        <v>1082</v>
      </c>
      <c r="O194" s="8">
        <v>0</v>
      </c>
      <c r="P194" s="32" t="s">
        <v>1083</v>
      </c>
      <c r="Q194" s="8">
        <f>IF(AND(O194=0, S194=0), 1, 0 )</f>
        <v>1</v>
      </c>
      <c r="R194" s="32" t="s">
        <v>1084</v>
      </c>
      <c r="S194" s="8">
        <v>0</v>
      </c>
    </row>
    <row r="195" spans="1:19" ht="6" customHeight="1" x14ac:dyDescent="0.3">
      <c r="A195" s="48">
        <v>194</v>
      </c>
      <c r="B195" s="56" t="s">
        <v>219</v>
      </c>
      <c r="C195" s="34" t="str">
        <f>IF(VALUE(O195)=1,"SUS.Equipamento",IF(VALUE(Q195)=1,"SUS.Dispositivo","SUS.Mobília"))</f>
        <v>SUS.Dispositivo</v>
      </c>
      <c r="D195" s="54" t="s">
        <v>26</v>
      </c>
      <c r="E195" s="55" t="s">
        <v>26</v>
      </c>
      <c r="F195" s="32" t="s">
        <v>26</v>
      </c>
      <c r="G195" s="53" t="s">
        <v>26</v>
      </c>
      <c r="H195" s="32" t="s">
        <v>1081</v>
      </c>
      <c r="I195" s="53" t="str">
        <f>_xlfn.CONCAT("""",B195,"""")</f>
        <v>"EQU.190"</v>
      </c>
      <c r="J195" s="32" t="s">
        <v>1070</v>
      </c>
      <c r="K195" s="53" t="str">
        <f>IFERROR(_xlfn.CONCAT(LEFT(M195,FIND(" ",M195)-1),""""),M195)</f>
        <v>"Eletroencefalógrafo"</v>
      </c>
      <c r="L195" s="32" t="s">
        <v>1026</v>
      </c>
      <c r="M195" s="53" t="s">
        <v>762</v>
      </c>
      <c r="N195" s="32" t="s">
        <v>1082</v>
      </c>
      <c r="O195" s="8">
        <v>0</v>
      </c>
      <c r="P195" s="32" t="s">
        <v>1083</v>
      </c>
      <c r="Q195" s="8">
        <f>IF(AND(O195=0, S195=0), 1, 0 )</f>
        <v>1</v>
      </c>
      <c r="R195" s="32" t="s">
        <v>1084</v>
      </c>
      <c r="S195" s="8">
        <v>0</v>
      </c>
    </row>
    <row r="196" spans="1:19" ht="6" customHeight="1" x14ac:dyDescent="0.3">
      <c r="A196" s="48">
        <v>195</v>
      </c>
      <c r="B196" s="56" t="s">
        <v>220</v>
      </c>
      <c r="C196" s="34" t="str">
        <f>IF(VALUE(O196)=1,"SUS.Equipamento",IF(VALUE(Q196)=1,"SUS.Dispositivo","SUS.Mobília"))</f>
        <v>SUS.Equipamento</v>
      </c>
      <c r="D196" s="54" t="s">
        <v>26</v>
      </c>
      <c r="E196" s="55" t="s">
        <v>26</v>
      </c>
      <c r="F196" s="32" t="s">
        <v>26</v>
      </c>
      <c r="G196" s="53" t="s">
        <v>26</v>
      </c>
      <c r="H196" s="32" t="s">
        <v>1081</v>
      </c>
      <c r="I196" s="53" t="str">
        <f>_xlfn.CONCAT("""",B196,"""")</f>
        <v>"EQU.191"</v>
      </c>
      <c r="J196" s="32" t="s">
        <v>1070</v>
      </c>
      <c r="K196" s="53" t="str">
        <f>IFERROR(_xlfn.CONCAT(LEFT(M196,FIND(" ",M196)-1),""""),M196)</f>
        <v>"Fotoestimulador"</v>
      </c>
      <c r="L196" s="32" t="s">
        <v>1026</v>
      </c>
      <c r="M196" s="53" t="s">
        <v>1043</v>
      </c>
      <c r="N196" s="32" t="s">
        <v>1082</v>
      </c>
      <c r="O196" s="8">
        <v>1</v>
      </c>
      <c r="P196" s="32" t="s">
        <v>1083</v>
      </c>
      <c r="Q196" s="8">
        <f>IF(AND(O196=0, S196=0), 1, 0 )</f>
        <v>0</v>
      </c>
      <c r="R196" s="32" t="s">
        <v>1084</v>
      </c>
      <c r="S196" s="8">
        <v>0</v>
      </c>
    </row>
    <row r="197" spans="1:19" ht="6" customHeight="1" x14ac:dyDescent="0.3">
      <c r="A197" s="48">
        <v>196</v>
      </c>
      <c r="B197" s="56" t="s">
        <v>221</v>
      </c>
      <c r="C197" s="34" t="str">
        <f>IF(VALUE(O197)=1,"SUS.Equipamento",IF(VALUE(Q197)=1,"SUS.Dispositivo","SUS.Mobília"))</f>
        <v>SUS.Dispositivo</v>
      </c>
      <c r="D197" s="54" t="s">
        <v>26</v>
      </c>
      <c r="E197" s="55" t="s">
        <v>26</v>
      </c>
      <c r="F197" s="32" t="s">
        <v>26</v>
      </c>
      <c r="G197" s="53" t="s">
        <v>26</v>
      </c>
      <c r="H197" s="32" t="s">
        <v>1081</v>
      </c>
      <c r="I197" s="53" t="str">
        <f>_xlfn.CONCAT("""",B197,"""")</f>
        <v>"EQU.192"</v>
      </c>
      <c r="J197" s="32" t="s">
        <v>1070</v>
      </c>
      <c r="K197" s="53" t="str">
        <f>IFERROR(_xlfn.CONCAT(LEFT(M197,FIND(" ",M197)-1),""""),M197)</f>
        <v>"Bico"</v>
      </c>
      <c r="L197" s="32" t="s">
        <v>1026</v>
      </c>
      <c r="M197" s="53" t="s">
        <v>1044</v>
      </c>
      <c r="N197" s="32" t="s">
        <v>1082</v>
      </c>
      <c r="O197" s="8">
        <v>0</v>
      </c>
      <c r="P197" s="32" t="s">
        <v>1083</v>
      </c>
      <c r="Q197" s="8">
        <f>IF(AND(O197=0, S197=0), 1, 0 )</f>
        <v>1</v>
      </c>
      <c r="R197" s="32" t="s">
        <v>1084</v>
      </c>
      <c r="S197" s="8">
        <v>0</v>
      </c>
    </row>
    <row r="198" spans="1:19" ht="6" customHeight="1" x14ac:dyDescent="0.3">
      <c r="A198" s="48">
        <v>197</v>
      </c>
      <c r="B198" s="56" t="s">
        <v>222</v>
      </c>
      <c r="C198" s="34" t="str">
        <f>IF(VALUE(O198)=1,"SUS.Equipamento",IF(VALUE(Q198)=1,"SUS.Dispositivo","SUS.Mobília"))</f>
        <v>SUS.Dispositivo</v>
      </c>
      <c r="D198" s="54" t="s">
        <v>26</v>
      </c>
      <c r="E198" s="55" t="s">
        <v>26</v>
      </c>
      <c r="F198" s="32" t="s">
        <v>26</v>
      </c>
      <c r="G198" s="53" t="s">
        <v>26</v>
      </c>
      <c r="H198" s="32" t="s">
        <v>1081</v>
      </c>
      <c r="I198" s="53" t="str">
        <f>_xlfn.CONCAT("""",B198,"""")</f>
        <v>"EQU.193"</v>
      </c>
      <c r="J198" s="32" t="s">
        <v>1070</v>
      </c>
      <c r="K198" s="53" t="str">
        <f>IFERROR(_xlfn.CONCAT(LEFT(M198,FIND(" ",M198)-1),""""),M198)</f>
        <v>"Código"</v>
      </c>
      <c r="L198" s="32" t="s">
        <v>1026</v>
      </c>
      <c r="M198" s="53" t="s">
        <v>741</v>
      </c>
      <c r="N198" s="32" t="s">
        <v>1082</v>
      </c>
      <c r="O198" s="8">
        <v>0</v>
      </c>
      <c r="P198" s="32" t="s">
        <v>1083</v>
      </c>
      <c r="Q198" s="8">
        <f>IF(AND(O198=0, S198=0), 1, 0 )</f>
        <v>1</v>
      </c>
      <c r="R198" s="32" t="s">
        <v>1084</v>
      </c>
      <c r="S198" s="8">
        <v>0</v>
      </c>
    </row>
    <row r="199" spans="1:19" ht="6" customHeight="1" x14ac:dyDescent="0.3">
      <c r="A199" s="48">
        <v>198</v>
      </c>
      <c r="B199" s="56" t="s">
        <v>223</v>
      </c>
      <c r="C199" s="34" t="str">
        <f>IF(VALUE(O199)=1,"SUS.Equipamento",IF(VALUE(Q199)=1,"SUS.Dispositivo","SUS.Mobília"))</f>
        <v>SUS.Equipamento</v>
      </c>
      <c r="D199" s="54" t="s">
        <v>26</v>
      </c>
      <c r="E199" s="55" t="s">
        <v>26</v>
      </c>
      <c r="F199" s="32" t="s">
        <v>26</v>
      </c>
      <c r="G199" s="53" t="s">
        <v>26</v>
      </c>
      <c r="H199" s="32" t="s">
        <v>1081</v>
      </c>
      <c r="I199" s="53" t="str">
        <f>_xlfn.CONCAT("""",B199,"""")</f>
        <v>"EQU.194"</v>
      </c>
      <c r="J199" s="32" t="s">
        <v>1070</v>
      </c>
      <c r="K199" s="53" t="str">
        <f>IFERROR(_xlfn.CONCAT(LEFT(M199,FIND(" ",M199)-1),""""),M199)</f>
        <v>"Máquinas"</v>
      </c>
      <c r="L199" s="32" t="s">
        <v>1026</v>
      </c>
      <c r="M199" s="53" t="s">
        <v>763</v>
      </c>
      <c r="N199" s="32" t="s">
        <v>1082</v>
      </c>
      <c r="O199" s="8">
        <v>1</v>
      </c>
      <c r="P199" s="32" t="s">
        <v>1083</v>
      </c>
      <c r="Q199" s="8">
        <f>IF(AND(O199=0, S199=0), 1, 0 )</f>
        <v>0</v>
      </c>
      <c r="R199" s="32" t="s">
        <v>1084</v>
      </c>
      <c r="S199" s="8">
        <v>0</v>
      </c>
    </row>
    <row r="200" spans="1:19" ht="6" customHeight="1" x14ac:dyDescent="0.3">
      <c r="A200" s="48">
        <v>199</v>
      </c>
      <c r="B200" s="56" t="s">
        <v>224</v>
      </c>
      <c r="C200" s="34" t="str">
        <f>IF(VALUE(O200)=1,"SUS.Equipamento",IF(VALUE(Q200)=1,"SUS.Dispositivo","SUS.Mobília"))</f>
        <v>SUS.Dispositivo</v>
      </c>
      <c r="D200" s="54" t="s">
        <v>26</v>
      </c>
      <c r="E200" s="55" t="s">
        <v>26</v>
      </c>
      <c r="F200" s="32" t="s">
        <v>26</v>
      </c>
      <c r="G200" s="53" t="s">
        <v>26</v>
      </c>
      <c r="H200" s="32" t="s">
        <v>1081</v>
      </c>
      <c r="I200" s="53" t="str">
        <f>_xlfn.CONCAT("""",B200,"""")</f>
        <v>"EQU.195"</v>
      </c>
      <c r="J200" s="32" t="s">
        <v>1070</v>
      </c>
      <c r="K200" s="53" t="str">
        <f>IFERROR(_xlfn.CONCAT(LEFT(M200,FIND(" ",M200)-1),""""),M200)</f>
        <v>"Banho"</v>
      </c>
      <c r="L200" s="32" t="s">
        <v>1026</v>
      </c>
      <c r="M200" s="53" t="s">
        <v>1176</v>
      </c>
      <c r="N200" s="32" t="s">
        <v>1082</v>
      </c>
      <c r="O200" s="8">
        <v>0</v>
      </c>
      <c r="P200" s="32" t="s">
        <v>1083</v>
      </c>
      <c r="Q200" s="8">
        <f>IF(AND(O200=0, S200=0), 1, 0 )</f>
        <v>1</v>
      </c>
      <c r="R200" s="32" t="s">
        <v>1084</v>
      </c>
      <c r="S200" s="8">
        <v>0</v>
      </c>
    </row>
    <row r="201" spans="1:19" ht="6" customHeight="1" x14ac:dyDescent="0.3">
      <c r="A201" s="48">
        <v>200</v>
      </c>
      <c r="B201" s="56" t="s">
        <v>225</v>
      </c>
      <c r="C201" s="34" t="str">
        <f>IF(VALUE(O201)=1,"SUS.Equipamento",IF(VALUE(Q201)=1,"SUS.Dispositivo","SUS.Mobília"))</f>
        <v>SUS.Dispositivo</v>
      </c>
      <c r="D201" s="54" t="s">
        <v>26</v>
      </c>
      <c r="E201" s="55" t="s">
        <v>26</v>
      </c>
      <c r="F201" s="32" t="s">
        <v>26</v>
      </c>
      <c r="G201" s="53" t="s">
        <v>26</v>
      </c>
      <c r="H201" s="32" t="s">
        <v>1081</v>
      </c>
      <c r="I201" s="53" t="str">
        <f>_xlfn.CONCAT("""",B201,"""")</f>
        <v>"EQU.196"</v>
      </c>
      <c r="J201" s="32" t="s">
        <v>1070</v>
      </c>
      <c r="K201" s="53" t="str">
        <f>IFERROR(_xlfn.CONCAT(LEFT(M201,FIND(" ",M201)-1),""""),M201)</f>
        <v>"Rotor"</v>
      </c>
      <c r="L201" s="32" t="s">
        <v>1026</v>
      </c>
      <c r="M201" s="53" t="s">
        <v>764</v>
      </c>
      <c r="N201" s="32" t="s">
        <v>1082</v>
      </c>
      <c r="O201" s="8">
        <v>0</v>
      </c>
      <c r="P201" s="32" t="s">
        <v>1083</v>
      </c>
      <c r="Q201" s="8">
        <f>IF(AND(O201=0, S201=0), 1, 0 )</f>
        <v>1</v>
      </c>
      <c r="R201" s="32" t="s">
        <v>1084</v>
      </c>
      <c r="S201" s="8">
        <v>0</v>
      </c>
    </row>
    <row r="202" spans="1:19" ht="6" customHeight="1" x14ac:dyDescent="0.3">
      <c r="A202" s="48">
        <v>201</v>
      </c>
      <c r="B202" s="56" t="s">
        <v>226</v>
      </c>
      <c r="C202" s="34" t="str">
        <f>IF(VALUE(O202)=1,"SUS.Equipamento",IF(VALUE(Q202)=1,"SUS.Dispositivo","SUS.Mobília"))</f>
        <v>SUS.Dispositivo</v>
      </c>
      <c r="D202" s="54" t="s">
        <v>26</v>
      </c>
      <c r="E202" s="55" t="s">
        <v>26</v>
      </c>
      <c r="F202" s="32" t="s">
        <v>26</v>
      </c>
      <c r="G202" s="53" t="s">
        <v>26</v>
      </c>
      <c r="H202" s="32" t="s">
        <v>1081</v>
      </c>
      <c r="I202" s="53" t="str">
        <f>_xlfn.CONCAT("""",B202,"""")</f>
        <v>"EQU.197"</v>
      </c>
      <c r="J202" s="32" t="s">
        <v>1070</v>
      </c>
      <c r="K202" s="53" t="str">
        <f>IFERROR(_xlfn.CONCAT(LEFT(M202,FIND(" ",M202)-1),""""),M202)</f>
        <v>"Capela"</v>
      </c>
      <c r="L202" s="32" t="s">
        <v>1026</v>
      </c>
      <c r="M202" s="53" t="s">
        <v>765</v>
      </c>
      <c r="N202" s="32" t="s">
        <v>1082</v>
      </c>
      <c r="O202" s="8">
        <v>0</v>
      </c>
      <c r="P202" s="32" t="s">
        <v>1083</v>
      </c>
      <c r="Q202" s="8">
        <f>IF(AND(O202=0, S202=0), 1, 0 )</f>
        <v>1</v>
      </c>
      <c r="R202" s="32" t="s">
        <v>1084</v>
      </c>
      <c r="S202" s="8">
        <v>0</v>
      </c>
    </row>
    <row r="203" spans="1:19" ht="6" customHeight="1" x14ac:dyDescent="0.3">
      <c r="A203" s="48">
        <v>202</v>
      </c>
      <c r="B203" s="56" t="s">
        <v>227</v>
      </c>
      <c r="C203" s="34" t="str">
        <f>IF(VALUE(O203)=1,"SUS.Equipamento",IF(VALUE(Q203)=1,"SUS.Dispositivo","SUS.Mobília"))</f>
        <v>SUS.Dispositivo</v>
      </c>
      <c r="D203" s="54" t="s">
        <v>26</v>
      </c>
      <c r="E203" s="55" t="s">
        <v>26</v>
      </c>
      <c r="F203" s="32" t="s">
        <v>26</v>
      </c>
      <c r="G203" s="53" t="s">
        <v>26</v>
      </c>
      <c r="H203" s="32" t="s">
        <v>1081</v>
      </c>
      <c r="I203" s="53" t="str">
        <f>_xlfn.CONCAT("""",B203,"""")</f>
        <v>"EQU.198"</v>
      </c>
      <c r="J203" s="32" t="s">
        <v>1070</v>
      </c>
      <c r="K203" s="53" t="str">
        <f>IFERROR(_xlfn.CONCAT(LEFT(M203,FIND(" ",M203)-1),""""),M203)</f>
        <v>"Medidor"</v>
      </c>
      <c r="L203" s="32" t="s">
        <v>1026</v>
      </c>
      <c r="M203" s="53" t="s">
        <v>766</v>
      </c>
      <c r="N203" s="32" t="s">
        <v>1082</v>
      </c>
      <c r="O203" s="8">
        <v>0</v>
      </c>
      <c r="P203" s="32" t="s">
        <v>1083</v>
      </c>
      <c r="Q203" s="8">
        <f>IF(AND(O203=0, S203=0), 1, 0 )</f>
        <v>1</v>
      </c>
      <c r="R203" s="32" t="s">
        <v>1084</v>
      </c>
      <c r="S203" s="8">
        <v>0</v>
      </c>
    </row>
    <row r="204" spans="1:19" ht="6" customHeight="1" x14ac:dyDescent="0.3">
      <c r="A204" s="48">
        <v>203</v>
      </c>
      <c r="B204" s="56" t="s">
        <v>228</v>
      </c>
      <c r="C204" s="34" t="str">
        <f>IF(VALUE(O204)=1,"SUS.Equipamento",IF(VALUE(Q204)=1,"SUS.Dispositivo","SUS.Mobília"))</f>
        <v>SUS.Dispositivo</v>
      </c>
      <c r="D204" s="54" t="s">
        <v>26</v>
      </c>
      <c r="E204" s="55" t="s">
        <v>26</v>
      </c>
      <c r="F204" s="32" t="s">
        <v>26</v>
      </c>
      <c r="G204" s="53" t="s">
        <v>26</v>
      </c>
      <c r="H204" s="32" t="s">
        <v>1081</v>
      </c>
      <c r="I204" s="53" t="str">
        <f>_xlfn.CONCAT("""",B204,"""")</f>
        <v>"EQU.199"</v>
      </c>
      <c r="J204" s="32" t="s">
        <v>1070</v>
      </c>
      <c r="K204" s="53" t="str">
        <f>IFERROR(_xlfn.CONCAT(LEFT(M204,FIND(" ",M204)-1),""""),M204)</f>
        <v>"Código"</v>
      </c>
      <c r="L204" s="32" t="s">
        <v>1026</v>
      </c>
      <c r="M204" s="53" t="s">
        <v>741</v>
      </c>
      <c r="N204" s="32" t="s">
        <v>1082</v>
      </c>
      <c r="O204" s="8">
        <v>0</v>
      </c>
      <c r="P204" s="32" t="s">
        <v>1083</v>
      </c>
      <c r="Q204" s="8">
        <f>IF(AND(O204=0, S204=0), 1, 0 )</f>
        <v>1</v>
      </c>
      <c r="R204" s="32" t="s">
        <v>1084</v>
      </c>
      <c r="S204" s="8">
        <v>0</v>
      </c>
    </row>
    <row r="205" spans="1:19" ht="6" customHeight="1" x14ac:dyDescent="0.3">
      <c r="A205" s="48">
        <v>204</v>
      </c>
      <c r="B205" s="56" t="s">
        <v>229</v>
      </c>
      <c r="C205" s="34" t="str">
        <f>IF(VALUE(O205)=1,"SUS.Equipamento",IF(VALUE(Q205)=1,"SUS.Dispositivo","SUS.Mobília"))</f>
        <v>SUS.Dispositivo</v>
      </c>
      <c r="D205" s="54" t="s">
        <v>26</v>
      </c>
      <c r="E205" s="55" t="s">
        <v>26</v>
      </c>
      <c r="F205" s="32" t="s">
        <v>26</v>
      </c>
      <c r="G205" s="53" t="s">
        <v>26</v>
      </c>
      <c r="H205" s="32" t="s">
        <v>1081</v>
      </c>
      <c r="I205" s="53" t="str">
        <f>_xlfn.CONCAT("""",B205,"""")</f>
        <v>"EQU.200"</v>
      </c>
      <c r="J205" s="32" t="s">
        <v>1070</v>
      </c>
      <c r="K205" s="53" t="str">
        <f>IFERROR(_xlfn.CONCAT(LEFT(M205,FIND(" ",M205)-1),""""),M205)</f>
        <v>"Termo"</v>
      </c>
      <c r="L205" s="32" t="s">
        <v>1026</v>
      </c>
      <c r="M205" s="53" t="s">
        <v>767</v>
      </c>
      <c r="N205" s="32" t="s">
        <v>1082</v>
      </c>
      <c r="O205" s="8">
        <v>0</v>
      </c>
      <c r="P205" s="32" t="s">
        <v>1083</v>
      </c>
      <c r="Q205" s="8">
        <f>IF(AND(O205=0, S205=0), 1, 0 )</f>
        <v>1</v>
      </c>
      <c r="R205" s="32" t="s">
        <v>1084</v>
      </c>
      <c r="S205" s="8">
        <v>0</v>
      </c>
    </row>
    <row r="206" spans="1:19" ht="6" customHeight="1" x14ac:dyDescent="0.3">
      <c r="A206" s="48">
        <v>205</v>
      </c>
      <c r="B206" s="56" t="s">
        <v>230</v>
      </c>
      <c r="C206" s="34" t="str">
        <f>IF(VALUE(O206)=1,"SUS.Equipamento",IF(VALUE(Q206)=1,"SUS.Dispositivo","SUS.Mobília"))</f>
        <v>SUS.Dispositivo</v>
      </c>
      <c r="D206" s="54" t="s">
        <v>26</v>
      </c>
      <c r="E206" s="55" t="s">
        <v>26</v>
      </c>
      <c r="F206" s="32" t="s">
        <v>26</v>
      </c>
      <c r="G206" s="53" t="s">
        <v>26</v>
      </c>
      <c r="H206" s="32" t="s">
        <v>1081</v>
      </c>
      <c r="I206" s="53" t="str">
        <f>_xlfn.CONCAT("""",B206,"""")</f>
        <v>"EQU.201"</v>
      </c>
      <c r="J206" s="32" t="s">
        <v>1070</v>
      </c>
      <c r="K206" s="53" t="str">
        <f>IFERROR(_xlfn.CONCAT(LEFT(M206,FIND(" ",M206)-1),""""),M206)</f>
        <v>"Sistema"</v>
      </c>
      <c r="L206" s="32" t="s">
        <v>1026</v>
      </c>
      <c r="M206" s="53" t="s">
        <v>768</v>
      </c>
      <c r="N206" s="32" t="s">
        <v>1082</v>
      </c>
      <c r="O206" s="8">
        <v>0</v>
      </c>
      <c r="P206" s="32" t="s">
        <v>1083</v>
      </c>
      <c r="Q206" s="8">
        <f>IF(AND(O206=0, S206=0), 1, 0 )</f>
        <v>1</v>
      </c>
      <c r="R206" s="32" t="s">
        <v>1084</v>
      </c>
      <c r="S206" s="8">
        <v>0</v>
      </c>
    </row>
    <row r="207" spans="1:19" ht="6" customHeight="1" x14ac:dyDescent="0.3">
      <c r="A207" s="48">
        <v>206</v>
      </c>
      <c r="B207" s="56" t="s">
        <v>231</v>
      </c>
      <c r="C207" s="34" t="str">
        <f>IF(VALUE(O207)=1,"SUS.Equipamento",IF(VALUE(Q207)=1,"SUS.Dispositivo","SUS.Mobília"))</f>
        <v>SUS.Dispositivo</v>
      </c>
      <c r="D207" s="54" t="s">
        <v>26</v>
      </c>
      <c r="E207" s="55" t="s">
        <v>26</v>
      </c>
      <c r="F207" s="32" t="s">
        <v>26</v>
      </c>
      <c r="G207" s="53" t="s">
        <v>26</v>
      </c>
      <c r="H207" s="32" t="s">
        <v>1081</v>
      </c>
      <c r="I207" s="53" t="str">
        <f>_xlfn.CONCAT("""",B207,"""")</f>
        <v>"EQU.202"</v>
      </c>
      <c r="J207" s="32" t="s">
        <v>1070</v>
      </c>
      <c r="K207" s="53" t="str">
        <f>IFERROR(_xlfn.CONCAT(LEFT(M207,FIND(" ",M207)-1),""""),M207)</f>
        <v>"Coluna"</v>
      </c>
      <c r="L207" s="32" t="s">
        <v>1026</v>
      </c>
      <c r="M207" s="53" t="s">
        <v>769</v>
      </c>
      <c r="N207" s="32" t="s">
        <v>1082</v>
      </c>
      <c r="O207" s="8">
        <v>0</v>
      </c>
      <c r="P207" s="32" t="s">
        <v>1083</v>
      </c>
      <c r="Q207" s="8">
        <f>IF(AND(O207=0, S207=0), 1, 0 )</f>
        <v>1</v>
      </c>
      <c r="R207" s="32" t="s">
        <v>1084</v>
      </c>
      <c r="S207" s="8">
        <v>0</v>
      </c>
    </row>
    <row r="208" spans="1:19" ht="6" customHeight="1" x14ac:dyDescent="0.3">
      <c r="A208" s="48">
        <v>207</v>
      </c>
      <c r="B208" s="56" t="s">
        <v>232</v>
      </c>
      <c r="C208" s="34" t="str">
        <f>IF(VALUE(O208)=1,"SUS.Equipamento",IF(VALUE(Q208)=1,"SUS.Dispositivo","SUS.Mobília"))</f>
        <v>SUS.Dispositivo</v>
      </c>
      <c r="D208" s="54" t="s">
        <v>26</v>
      </c>
      <c r="E208" s="55" t="s">
        <v>26</v>
      </c>
      <c r="F208" s="32" t="s">
        <v>26</v>
      </c>
      <c r="G208" s="53" t="s">
        <v>26</v>
      </c>
      <c r="H208" s="32" t="s">
        <v>1081</v>
      </c>
      <c r="I208" s="53" t="str">
        <f>_xlfn.CONCAT("""",B208,"""")</f>
        <v>"EQU.203"</v>
      </c>
      <c r="J208" s="32" t="s">
        <v>1070</v>
      </c>
      <c r="K208" s="53" t="str">
        <f>IFERROR(_xlfn.CONCAT(LEFT(M208,FIND(" ",M208)-1),""""),M208)</f>
        <v>"Sistema"</v>
      </c>
      <c r="L208" s="32" t="s">
        <v>1026</v>
      </c>
      <c r="M208" s="53" t="s">
        <v>770</v>
      </c>
      <c r="N208" s="32" t="s">
        <v>1082</v>
      </c>
      <c r="O208" s="8">
        <v>0</v>
      </c>
      <c r="P208" s="32" t="s">
        <v>1083</v>
      </c>
      <c r="Q208" s="8">
        <f>IF(AND(O208=0, S208=0), 1, 0 )</f>
        <v>1</v>
      </c>
      <c r="R208" s="32" t="s">
        <v>1084</v>
      </c>
      <c r="S208" s="8">
        <v>0</v>
      </c>
    </row>
    <row r="209" spans="1:19" ht="6" customHeight="1" x14ac:dyDescent="0.3">
      <c r="A209" s="48">
        <v>208</v>
      </c>
      <c r="B209" s="56" t="s">
        <v>233</v>
      </c>
      <c r="C209" s="34" t="str">
        <f>IF(VALUE(O209)=1,"SUS.Equipamento",IF(VALUE(Q209)=1,"SUS.Dispositivo","SUS.Mobília"))</f>
        <v>SUS.Dispositivo</v>
      </c>
      <c r="D209" s="54" t="s">
        <v>26</v>
      </c>
      <c r="E209" s="55" t="s">
        <v>26</v>
      </c>
      <c r="F209" s="32" t="s">
        <v>26</v>
      </c>
      <c r="G209" s="53" t="s">
        <v>26</v>
      </c>
      <c r="H209" s="32" t="s">
        <v>1081</v>
      </c>
      <c r="I209" s="53" t="str">
        <f>_xlfn.CONCAT("""",B209,"""")</f>
        <v>"EQU.204"</v>
      </c>
      <c r="J209" s="32" t="s">
        <v>1070</v>
      </c>
      <c r="K209" s="53" t="str">
        <f>IFERROR(_xlfn.CONCAT(LEFT(M209,FIND(" ",M209)-1),""""),M209)</f>
        <v>"Evaporador"</v>
      </c>
      <c r="L209" s="32" t="s">
        <v>1026</v>
      </c>
      <c r="M209" s="53" t="s">
        <v>1093</v>
      </c>
      <c r="N209" s="32" t="s">
        <v>1082</v>
      </c>
      <c r="O209" s="8">
        <v>0</v>
      </c>
      <c r="P209" s="32" t="s">
        <v>1083</v>
      </c>
      <c r="Q209" s="8">
        <f>IF(AND(O209=0, S209=0), 1, 0 )</f>
        <v>1</v>
      </c>
      <c r="R209" s="32" t="s">
        <v>1084</v>
      </c>
      <c r="S209" s="8">
        <v>0</v>
      </c>
    </row>
    <row r="210" spans="1:19" ht="6" customHeight="1" x14ac:dyDescent="0.3">
      <c r="A210" s="48">
        <v>209</v>
      </c>
      <c r="B210" s="56" t="s">
        <v>234</v>
      </c>
      <c r="C210" s="34" t="str">
        <f>IF(VALUE(O210)=1,"SUS.Equipamento",IF(VALUE(Q210)=1,"SUS.Dispositivo","SUS.Mobília"))</f>
        <v>SUS.Equipamento</v>
      </c>
      <c r="D210" s="54" t="s">
        <v>26</v>
      </c>
      <c r="E210" s="55" t="s">
        <v>26</v>
      </c>
      <c r="F210" s="32" t="s">
        <v>26</v>
      </c>
      <c r="G210" s="53" t="s">
        <v>26</v>
      </c>
      <c r="H210" s="32" t="s">
        <v>1081</v>
      </c>
      <c r="I210" s="53" t="str">
        <f>_xlfn.CONCAT("""",B210,"""")</f>
        <v>"EQU.205"</v>
      </c>
      <c r="J210" s="32" t="s">
        <v>1070</v>
      </c>
      <c r="K210" s="53" t="str">
        <f>IFERROR(_xlfn.CONCAT(LEFT(M210,FIND(" ",M210)-1),""""),M210)</f>
        <v>"Freezer"</v>
      </c>
      <c r="L210" s="32" t="s">
        <v>1026</v>
      </c>
      <c r="M210" s="53" t="s">
        <v>771</v>
      </c>
      <c r="N210" s="32" t="s">
        <v>1082</v>
      </c>
      <c r="O210" s="8">
        <v>1</v>
      </c>
      <c r="P210" s="32" t="s">
        <v>1083</v>
      </c>
      <c r="Q210" s="8">
        <f>IF(AND(O210=0, S210=0), 1, 0 )</f>
        <v>0</v>
      </c>
      <c r="R210" s="32" t="s">
        <v>1084</v>
      </c>
      <c r="S210" s="8">
        <v>0</v>
      </c>
    </row>
    <row r="211" spans="1:19" ht="6" customHeight="1" x14ac:dyDescent="0.3">
      <c r="A211" s="48">
        <v>210</v>
      </c>
      <c r="B211" s="56" t="s">
        <v>235</v>
      </c>
      <c r="C211" s="34" t="str">
        <f>IF(VALUE(O211)=1,"SUS.Equipamento",IF(VALUE(Q211)=1,"SUS.Dispositivo","SUS.Mobília"))</f>
        <v>SUS.Dispositivo</v>
      </c>
      <c r="D211" s="54" t="s">
        <v>26</v>
      </c>
      <c r="E211" s="55" t="s">
        <v>26</v>
      </c>
      <c r="F211" s="32" t="s">
        <v>26</v>
      </c>
      <c r="G211" s="53" t="s">
        <v>26</v>
      </c>
      <c r="H211" s="32" t="s">
        <v>1081</v>
      </c>
      <c r="I211" s="53" t="str">
        <f>_xlfn.CONCAT("""",B211,"""")</f>
        <v>"EQU.206"</v>
      </c>
      <c r="J211" s="32" t="s">
        <v>1070</v>
      </c>
      <c r="K211" s="53" t="str">
        <f>IFERROR(_xlfn.CONCAT(LEFT(M211,FIND(" ",M211)-1),""""),M211)</f>
        <v>"Código"</v>
      </c>
      <c r="L211" s="32" t="s">
        <v>1026</v>
      </c>
      <c r="M211" s="53" t="s">
        <v>741</v>
      </c>
      <c r="N211" s="32" t="s">
        <v>1082</v>
      </c>
      <c r="O211" s="8">
        <v>0</v>
      </c>
      <c r="P211" s="32" t="s">
        <v>1083</v>
      </c>
      <c r="Q211" s="8">
        <f>IF(AND(O211=0, S211=0), 1, 0 )</f>
        <v>1</v>
      </c>
      <c r="R211" s="32" t="s">
        <v>1084</v>
      </c>
      <c r="S211" s="8">
        <v>0</v>
      </c>
    </row>
    <row r="212" spans="1:19" ht="6" customHeight="1" x14ac:dyDescent="0.3">
      <c r="A212" s="48">
        <v>211</v>
      </c>
      <c r="B212" s="56" t="s">
        <v>236</v>
      </c>
      <c r="C212" s="34" t="str">
        <f>IF(VALUE(O212)=1,"SUS.Equipamento",IF(VALUE(Q212)=1,"SUS.Dispositivo","SUS.Mobília"))</f>
        <v>SUS.Equipamento</v>
      </c>
      <c r="D212" s="54" t="s">
        <v>26</v>
      </c>
      <c r="E212" s="55" t="s">
        <v>26</v>
      </c>
      <c r="F212" s="32" t="s">
        <v>1082</v>
      </c>
      <c r="G212" s="53" t="s">
        <v>1205</v>
      </c>
      <c r="H212" s="32" t="s">
        <v>1081</v>
      </c>
      <c r="I212" s="53" t="str">
        <f>_xlfn.CONCAT("""",B212,"""")</f>
        <v>"EQU.207"</v>
      </c>
      <c r="J212" s="32" t="s">
        <v>1070</v>
      </c>
      <c r="K212" s="53" t="str">
        <f>IFERROR(_xlfn.CONCAT(LEFT(M212,FIND(" ",M212)-1),""""),M212)</f>
        <v>"Arco"</v>
      </c>
      <c r="L212" s="32" t="s">
        <v>1026</v>
      </c>
      <c r="M212" s="53" t="s">
        <v>772</v>
      </c>
      <c r="N212" s="32" t="s">
        <v>1082</v>
      </c>
      <c r="O212" s="8">
        <v>1</v>
      </c>
      <c r="P212" s="32" t="s">
        <v>1083</v>
      </c>
      <c r="Q212" s="8">
        <f>IF(AND(O212=0, S212=0), 1, 0 )</f>
        <v>0</v>
      </c>
      <c r="R212" s="32" t="s">
        <v>1084</v>
      </c>
      <c r="S212" s="8">
        <v>0</v>
      </c>
    </row>
    <row r="213" spans="1:19" ht="6" customHeight="1" x14ac:dyDescent="0.3">
      <c r="A213" s="48">
        <v>212</v>
      </c>
      <c r="B213" s="56" t="s">
        <v>237</v>
      </c>
      <c r="C213" s="34" t="str">
        <f>IF(VALUE(O213)=1,"SUS.Equipamento",IF(VALUE(Q213)=1,"SUS.Dispositivo","SUS.Mobília"))</f>
        <v>SUS.Equipamento</v>
      </c>
      <c r="D213" s="54" t="s">
        <v>26</v>
      </c>
      <c r="E213" s="55" t="s">
        <v>26</v>
      </c>
      <c r="F213" s="32" t="s">
        <v>26</v>
      </c>
      <c r="G213" s="53" t="s">
        <v>26</v>
      </c>
      <c r="H213" s="32" t="s">
        <v>1081</v>
      </c>
      <c r="I213" s="53" t="str">
        <f>_xlfn.CONCAT("""",B213,"""")</f>
        <v>"EQU.208"</v>
      </c>
      <c r="J213" s="32" t="s">
        <v>1070</v>
      </c>
      <c r="K213" s="53" t="str">
        <f>IFERROR(_xlfn.CONCAT(LEFT(M213,FIND(" ",M213)-1),""""),M213)</f>
        <v>"Aquecedor"</v>
      </c>
      <c r="L213" s="32" t="s">
        <v>1026</v>
      </c>
      <c r="M213" s="53" t="s">
        <v>773</v>
      </c>
      <c r="N213" s="32" t="s">
        <v>1082</v>
      </c>
      <c r="O213" s="8">
        <v>1</v>
      </c>
      <c r="P213" s="32" t="s">
        <v>1083</v>
      </c>
      <c r="Q213" s="8">
        <f>IF(AND(O213=0, S213=0), 1, 0 )</f>
        <v>0</v>
      </c>
      <c r="R213" s="32" t="s">
        <v>1084</v>
      </c>
      <c r="S213" s="8">
        <v>0</v>
      </c>
    </row>
    <row r="214" spans="1:19" ht="6" customHeight="1" x14ac:dyDescent="0.3">
      <c r="A214" s="48">
        <v>213</v>
      </c>
      <c r="B214" s="56" t="s">
        <v>238</v>
      </c>
      <c r="C214" s="34" t="str">
        <f>IF(VALUE(O214)=1,"SUS.Equipamento",IF(VALUE(Q214)=1,"SUS.Dispositivo","SUS.Mobília"))</f>
        <v>SUS.Dispositivo</v>
      </c>
      <c r="D214" s="54" t="s">
        <v>26</v>
      </c>
      <c r="E214" s="55" t="s">
        <v>26</v>
      </c>
      <c r="F214" s="32" t="s">
        <v>26</v>
      </c>
      <c r="G214" s="53" t="s">
        <v>26</v>
      </c>
      <c r="H214" s="32" t="s">
        <v>1081</v>
      </c>
      <c r="I214" s="53" t="str">
        <f>_xlfn.CONCAT("""",B214,"""")</f>
        <v>"EQU.209"</v>
      </c>
      <c r="J214" s="32" t="s">
        <v>1070</v>
      </c>
      <c r="K214" s="53" t="str">
        <f>IFERROR(_xlfn.CONCAT(LEFT(M214,FIND(" ",M214)-1),""""),M214)</f>
        <v>"Estimulador"</v>
      </c>
      <c r="L214" s="32" t="s">
        <v>1026</v>
      </c>
      <c r="M214" s="53" t="s">
        <v>774</v>
      </c>
      <c r="N214" s="32" t="s">
        <v>1082</v>
      </c>
      <c r="O214" s="8">
        <v>0</v>
      </c>
      <c r="P214" s="32" t="s">
        <v>1083</v>
      </c>
      <c r="Q214" s="8">
        <f>IF(AND(O214=0, S214=0), 1, 0 )</f>
        <v>1</v>
      </c>
      <c r="R214" s="32" t="s">
        <v>1084</v>
      </c>
      <c r="S214" s="8">
        <v>0</v>
      </c>
    </row>
    <row r="215" spans="1:19" ht="6" customHeight="1" x14ac:dyDescent="0.3">
      <c r="A215" s="48">
        <v>214</v>
      </c>
      <c r="B215" s="56" t="s">
        <v>239</v>
      </c>
      <c r="C215" s="34" t="str">
        <f>IF(VALUE(O215)=1,"SUS.Equipamento",IF(VALUE(Q215)=1,"SUS.Dispositivo","SUS.Mobília"))</f>
        <v>SUS.Dispositivo</v>
      </c>
      <c r="D215" s="54" t="s">
        <v>26</v>
      </c>
      <c r="E215" s="55" t="s">
        <v>26</v>
      </c>
      <c r="F215" s="32" t="s">
        <v>26</v>
      </c>
      <c r="G215" s="53" t="s">
        <v>26</v>
      </c>
      <c r="H215" s="32" t="s">
        <v>1081</v>
      </c>
      <c r="I215" s="53" t="str">
        <f>_xlfn.CONCAT("""",B215,"""")</f>
        <v>"EQU.210"</v>
      </c>
      <c r="J215" s="32" t="s">
        <v>1070</v>
      </c>
      <c r="K215" s="53" t="str">
        <f>IFERROR(_xlfn.CONCAT(LEFT(M215,FIND(" ",M215)-1),""""),M215)</f>
        <v>"Jogo"</v>
      </c>
      <c r="L215" s="32" t="s">
        <v>1026</v>
      </c>
      <c r="M215" s="53" t="s">
        <v>775</v>
      </c>
      <c r="N215" s="32" t="s">
        <v>1082</v>
      </c>
      <c r="O215" s="8">
        <v>0</v>
      </c>
      <c r="P215" s="32" t="s">
        <v>1083</v>
      </c>
      <c r="Q215" s="8">
        <f>IF(AND(O215=0, S215=0), 1, 0 )</f>
        <v>1</v>
      </c>
      <c r="R215" s="32" t="s">
        <v>1084</v>
      </c>
      <c r="S215" s="8">
        <v>0</v>
      </c>
    </row>
    <row r="216" spans="1:19" ht="6" customHeight="1" x14ac:dyDescent="0.3">
      <c r="A216" s="48">
        <v>215</v>
      </c>
      <c r="B216" s="56" t="s">
        <v>240</v>
      </c>
      <c r="C216" s="34" t="str">
        <f>IF(VALUE(O216)=1,"SUS.Equipamento",IF(VALUE(Q216)=1,"SUS.Dispositivo","SUS.Mobília"))</f>
        <v>SUS.Dispositivo</v>
      </c>
      <c r="D216" s="54" t="s">
        <v>26</v>
      </c>
      <c r="E216" s="55" t="s">
        <v>26</v>
      </c>
      <c r="F216" s="32" t="s">
        <v>26</v>
      </c>
      <c r="G216" s="53" t="s">
        <v>26</v>
      </c>
      <c r="H216" s="32" t="s">
        <v>1081</v>
      </c>
      <c r="I216" s="53" t="str">
        <f>_xlfn.CONCAT("""",B216,"""")</f>
        <v>"EQU.211"</v>
      </c>
      <c r="J216" s="32" t="s">
        <v>1070</v>
      </c>
      <c r="K216" s="53" t="str">
        <f>IFERROR(_xlfn.CONCAT(LEFT(M216,FIND(" ",M216)-1),""""),M216)</f>
        <v>"Código"</v>
      </c>
      <c r="L216" s="32" t="s">
        <v>1026</v>
      </c>
      <c r="M216" s="53" t="s">
        <v>741</v>
      </c>
      <c r="N216" s="32" t="s">
        <v>1082</v>
      </c>
      <c r="O216" s="8">
        <v>0</v>
      </c>
      <c r="P216" s="32" t="s">
        <v>1083</v>
      </c>
      <c r="Q216" s="8">
        <f>IF(AND(O216=0, S216=0), 1, 0 )</f>
        <v>1</v>
      </c>
      <c r="R216" s="32" t="s">
        <v>1084</v>
      </c>
      <c r="S216" s="8">
        <v>0</v>
      </c>
    </row>
    <row r="217" spans="1:19" ht="6" customHeight="1" x14ac:dyDescent="0.3">
      <c r="A217" s="48">
        <v>216</v>
      </c>
      <c r="B217" s="56" t="s">
        <v>241</v>
      </c>
      <c r="C217" s="34" t="str">
        <f>IF(VALUE(O217)=1,"SUS.Equipamento",IF(VALUE(Q217)=1,"SUS.Dispositivo","SUS.Mobília"))</f>
        <v>SUS.Dispositivo</v>
      </c>
      <c r="D217" s="54" t="s">
        <v>26</v>
      </c>
      <c r="E217" s="55" t="s">
        <v>26</v>
      </c>
      <c r="F217" s="32" t="s">
        <v>26</v>
      </c>
      <c r="G217" s="53" t="s">
        <v>26</v>
      </c>
      <c r="H217" s="32" t="s">
        <v>1081</v>
      </c>
      <c r="I217" s="53" t="str">
        <f>_xlfn.CONCAT("""",B217,"""")</f>
        <v>"EQU.212"</v>
      </c>
      <c r="J217" s="32" t="s">
        <v>1070</v>
      </c>
      <c r="K217" s="53" t="str">
        <f>IFERROR(_xlfn.CONCAT(LEFT(M217,FIND(" ",M217)-1),""""),M217)</f>
        <v>"Escada"</v>
      </c>
      <c r="L217" s="32" t="s">
        <v>1026</v>
      </c>
      <c r="M217" s="53" t="s">
        <v>776</v>
      </c>
      <c r="N217" s="32" t="s">
        <v>1082</v>
      </c>
      <c r="O217" s="8">
        <v>0</v>
      </c>
      <c r="P217" s="32" t="s">
        <v>1083</v>
      </c>
      <c r="Q217" s="8">
        <f>IF(AND(O217=0, S217=0), 1, 0 )</f>
        <v>1</v>
      </c>
      <c r="R217" s="32" t="s">
        <v>1084</v>
      </c>
      <c r="S217" s="8">
        <v>0</v>
      </c>
    </row>
    <row r="218" spans="1:19" ht="6" customHeight="1" x14ac:dyDescent="0.3">
      <c r="A218" s="48">
        <v>217</v>
      </c>
      <c r="B218" s="56" t="s">
        <v>242</v>
      </c>
      <c r="C218" s="34" t="str">
        <f>IF(VALUE(O218)=1,"SUS.Equipamento",IF(VALUE(Q218)=1,"SUS.Dispositivo","SUS.Mobília"))</f>
        <v>SUS.Dispositivo</v>
      </c>
      <c r="D218" s="54" t="s">
        <v>26</v>
      </c>
      <c r="E218" s="55" t="s">
        <v>26</v>
      </c>
      <c r="F218" s="32" t="s">
        <v>26</v>
      </c>
      <c r="G218" s="53" t="s">
        <v>26</v>
      </c>
      <c r="H218" s="32" t="s">
        <v>1081</v>
      </c>
      <c r="I218" s="53" t="str">
        <f>_xlfn.CONCAT("""",B218,"""")</f>
        <v>"EQU.213"</v>
      </c>
      <c r="J218" s="32" t="s">
        <v>1070</v>
      </c>
      <c r="K218" s="53" t="str">
        <f>IFERROR(_xlfn.CONCAT(LEFT(M218,FIND(" ",M218)-1),""""),M218)</f>
        <v>"Bicicleta"</v>
      </c>
      <c r="L218" s="32" t="s">
        <v>1026</v>
      </c>
      <c r="M218" s="53" t="s">
        <v>777</v>
      </c>
      <c r="N218" s="32" t="s">
        <v>1082</v>
      </c>
      <c r="O218" s="8">
        <v>0</v>
      </c>
      <c r="P218" s="32" t="s">
        <v>1083</v>
      </c>
      <c r="Q218" s="8">
        <f>IF(AND(O218=0, S218=0), 1, 0 )</f>
        <v>1</v>
      </c>
      <c r="R218" s="32" t="s">
        <v>1084</v>
      </c>
      <c r="S218" s="8">
        <v>0</v>
      </c>
    </row>
    <row r="219" spans="1:19" ht="6" customHeight="1" x14ac:dyDescent="0.3">
      <c r="A219" s="48">
        <v>218</v>
      </c>
      <c r="B219" s="56" t="s">
        <v>243</v>
      </c>
      <c r="C219" s="34" t="str">
        <f>IF(VALUE(O219)=1,"SUS.Equipamento",IF(VALUE(Q219)=1,"SUS.Dispositivo","SUS.Mobília"))</f>
        <v>SUS.Dispositivo</v>
      </c>
      <c r="D219" s="54" t="s">
        <v>26</v>
      </c>
      <c r="E219" s="55" t="s">
        <v>26</v>
      </c>
      <c r="F219" s="32" t="s">
        <v>26</v>
      </c>
      <c r="G219" s="53" t="s">
        <v>26</v>
      </c>
      <c r="H219" s="32" t="s">
        <v>1081</v>
      </c>
      <c r="I219" s="53" t="str">
        <f>_xlfn.CONCAT("""",B219,"""")</f>
        <v>"EQU.214"</v>
      </c>
      <c r="J219" s="32" t="s">
        <v>1070</v>
      </c>
      <c r="K219" s="53" t="str">
        <f>IFERROR(_xlfn.CONCAT(LEFT(M219,FIND(" ",M219)-1),""""),M219)</f>
        <v>"Roda"</v>
      </c>
      <c r="L219" s="32" t="s">
        <v>1026</v>
      </c>
      <c r="M219" s="53" t="s">
        <v>778</v>
      </c>
      <c r="N219" s="32" t="s">
        <v>1082</v>
      </c>
      <c r="O219" s="8">
        <v>0</v>
      </c>
      <c r="P219" s="32" t="s">
        <v>1083</v>
      </c>
      <c r="Q219" s="8">
        <f>IF(AND(O219=0, S219=0), 1, 0 )</f>
        <v>1</v>
      </c>
      <c r="R219" s="32" t="s">
        <v>1084</v>
      </c>
      <c r="S219" s="8">
        <v>0</v>
      </c>
    </row>
    <row r="220" spans="1:19" ht="6" customHeight="1" x14ac:dyDescent="0.3">
      <c r="A220" s="48">
        <v>219</v>
      </c>
      <c r="B220" s="56" t="s">
        <v>244</v>
      </c>
      <c r="C220" s="34" t="str">
        <f>IF(VALUE(O220)=1,"SUS.Equipamento",IF(VALUE(Q220)=1,"SUS.Dispositivo","SUS.Mobília"))</f>
        <v>SUS.Dispositivo</v>
      </c>
      <c r="D220" s="54" t="s">
        <v>26</v>
      </c>
      <c r="E220" s="55" t="s">
        <v>26</v>
      </c>
      <c r="F220" s="32" t="s">
        <v>26</v>
      </c>
      <c r="G220" s="53" t="s">
        <v>26</v>
      </c>
      <c r="H220" s="32" t="s">
        <v>1081</v>
      </c>
      <c r="I220" s="53" t="str">
        <f>_xlfn.CONCAT("""",B220,"""")</f>
        <v>"EQU.215"</v>
      </c>
      <c r="J220" s="32" t="s">
        <v>1070</v>
      </c>
      <c r="K220" s="53" t="str">
        <f>IFERROR(_xlfn.CONCAT(LEFT(M220,FIND(" ",M220)-1),""""),M220)</f>
        <v>"Jogo"</v>
      </c>
      <c r="L220" s="32" t="s">
        <v>1026</v>
      </c>
      <c r="M220" s="53" t="s">
        <v>779</v>
      </c>
      <c r="N220" s="32" t="s">
        <v>1082</v>
      </c>
      <c r="O220" s="8">
        <v>0</v>
      </c>
      <c r="P220" s="32" t="s">
        <v>1083</v>
      </c>
      <c r="Q220" s="8">
        <f>IF(AND(O220=0, S220=0), 1, 0 )</f>
        <v>1</v>
      </c>
      <c r="R220" s="32" t="s">
        <v>1084</v>
      </c>
      <c r="S220" s="8">
        <v>0</v>
      </c>
    </row>
    <row r="221" spans="1:19" ht="6" customHeight="1" x14ac:dyDescent="0.3">
      <c r="A221" s="48">
        <v>220</v>
      </c>
      <c r="B221" s="56" t="s">
        <v>245</v>
      </c>
      <c r="C221" s="34" t="str">
        <f>IF(VALUE(O221)=1,"SUS.Equipamento",IF(VALUE(Q221)=1,"SUS.Dispositivo","SUS.Mobília"))</f>
        <v>SUS.Dispositivo</v>
      </c>
      <c r="D221" s="54" t="s">
        <v>26</v>
      </c>
      <c r="E221" s="55" t="s">
        <v>26</v>
      </c>
      <c r="F221" s="32" t="s">
        <v>26</v>
      </c>
      <c r="G221" s="53" t="s">
        <v>26</v>
      </c>
      <c r="H221" s="32" t="s">
        <v>1081</v>
      </c>
      <c r="I221" s="53" t="str">
        <f>_xlfn.CONCAT("""",B221,"""")</f>
        <v>"EQU.216"</v>
      </c>
      <c r="J221" s="32" t="s">
        <v>1070</v>
      </c>
      <c r="K221" s="53" t="str">
        <f>IFERROR(_xlfn.CONCAT(LEFT(M221,FIND(" ",M221)-1),""""),M221)</f>
        <v>"Rolo"</v>
      </c>
      <c r="L221" s="32" t="s">
        <v>1026</v>
      </c>
      <c r="M221" s="53" t="s">
        <v>780</v>
      </c>
      <c r="N221" s="32" t="s">
        <v>1082</v>
      </c>
      <c r="O221" s="8">
        <v>0</v>
      </c>
      <c r="P221" s="32" t="s">
        <v>1083</v>
      </c>
      <c r="Q221" s="8">
        <f>IF(AND(O221=0, S221=0), 1, 0 )</f>
        <v>1</v>
      </c>
      <c r="R221" s="32" t="s">
        <v>1084</v>
      </c>
      <c r="S221" s="8">
        <v>0</v>
      </c>
    </row>
    <row r="222" spans="1:19" ht="6" customHeight="1" x14ac:dyDescent="0.3">
      <c r="A222" s="48">
        <v>221</v>
      </c>
      <c r="B222" s="56" t="s">
        <v>246</v>
      </c>
      <c r="C222" s="34" t="str">
        <f>IF(VALUE(O222)=1,"SUS.Equipamento",IF(VALUE(Q222)=1,"SUS.Dispositivo","SUS.Mobília"))</f>
        <v>SUS.Dispositivo</v>
      </c>
      <c r="D222" s="54" t="s">
        <v>26</v>
      </c>
      <c r="E222" s="55" t="s">
        <v>26</v>
      </c>
      <c r="F222" s="32" t="s">
        <v>26</v>
      </c>
      <c r="G222" s="53" t="s">
        <v>26</v>
      </c>
      <c r="H222" s="32" t="s">
        <v>1081</v>
      </c>
      <c r="I222" s="53" t="str">
        <f>_xlfn.CONCAT("""",B222,"""")</f>
        <v>"EQU.217"</v>
      </c>
      <c r="J222" s="32" t="s">
        <v>1070</v>
      </c>
      <c r="K222" s="53" t="str">
        <f>IFERROR(_xlfn.CONCAT(LEFT(M222,FIND(" ",M222)-1),""""),M222)</f>
        <v>"Código"</v>
      </c>
      <c r="L222" s="32" t="s">
        <v>1026</v>
      </c>
      <c r="M222" s="53" t="s">
        <v>741</v>
      </c>
      <c r="N222" s="32" t="s">
        <v>1082</v>
      </c>
      <c r="O222" s="8">
        <v>0</v>
      </c>
      <c r="P222" s="32" t="s">
        <v>1083</v>
      </c>
      <c r="Q222" s="8">
        <f>IF(AND(O222=0, S222=0), 1, 0 )</f>
        <v>1</v>
      </c>
      <c r="R222" s="32" t="s">
        <v>1084</v>
      </c>
      <c r="S222" s="8">
        <v>0</v>
      </c>
    </row>
    <row r="223" spans="1:19" ht="6" customHeight="1" x14ac:dyDescent="0.3">
      <c r="A223" s="48">
        <v>222</v>
      </c>
      <c r="B223" s="56" t="s">
        <v>247</v>
      </c>
      <c r="C223" s="34" t="str">
        <f>IF(VALUE(O223)=1,"SUS.Equipamento",IF(VALUE(Q223)=1,"SUS.Dispositivo","SUS.Mobília"))</f>
        <v>SUS.Dispositivo</v>
      </c>
      <c r="D223" s="54" t="s">
        <v>26</v>
      </c>
      <c r="E223" s="55" t="s">
        <v>26</v>
      </c>
      <c r="F223" s="32" t="s">
        <v>26</v>
      </c>
      <c r="G223" s="53" t="s">
        <v>26</v>
      </c>
      <c r="H223" s="32" t="s">
        <v>1081</v>
      </c>
      <c r="I223" s="53" t="str">
        <f>_xlfn.CONCAT("""",B223,"""")</f>
        <v>"EQU.218"</v>
      </c>
      <c r="J223" s="32" t="s">
        <v>1070</v>
      </c>
      <c r="K223" s="53" t="str">
        <f>IFERROR(_xlfn.CONCAT(LEFT(M223,FIND(" ",M223)-1),""""),M223)</f>
        <v>"Código"</v>
      </c>
      <c r="L223" s="32" t="s">
        <v>1026</v>
      </c>
      <c r="M223" s="53" t="s">
        <v>741</v>
      </c>
      <c r="N223" s="32" t="s">
        <v>1082</v>
      </c>
      <c r="O223" s="8">
        <v>0</v>
      </c>
      <c r="P223" s="32" t="s">
        <v>1083</v>
      </c>
      <c r="Q223" s="8">
        <f>IF(AND(O223=0, S223=0), 1, 0 )</f>
        <v>1</v>
      </c>
      <c r="R223" s="32" t="s">
        <v>1084</v>
      </c>
      <c r="S223" s="8">
        <v>0</v>
      </c>
    </row>
    <row r="224" spans="1:19" ht="6" customHeight="1" x14ac:dyDescent="0.3">
      <c r="A224" s="48">
        <v>223</v>
      </c>
      <c r="B224" s="56" t="s">
        <v>248</v>
      </c>
      <c r="C224" s="34" t="str">
        <f>IF(VALUE(O224)=1,"SUS.Equipamento",IF(VALUE(Q224)=1,"SUS.Dispositivo","SUS.Mobília"))</f>
        <v>SUS.Dispositivo</v>
      </c>
      <c r="D224" s="54" t="s">
        <v>26</v>
      </c>
      <c r="E224" s="55" t="s">
        <v>26</v>
      </c>
      <c r="F224" s="32" t="s">
        <v>26</v>
      </c>
      <c r="G224" s="53" t="s">
        <v>26</v>
      </c>
      <c r="H224" s="32" t="s">
        <v>1081</v>
      </c>
      <c r="I224" s="53" t="str">
        <f>_xlfn.CONCAT("""",B224,"""")</f>
        <v>"EQU.219"</v>
      </c>
      <c r="J224" s="32" t="s">
        <v>1070</v>
      </c>
      <c r="K224" s="53" t="str">
        <f>IFERROR(_xlfn.CONCAT(LEFT(M224,FIND(" ",M224)-1),""""),M224)</f>
        <v>"Central"</v>
      </c>
      <c r="L224" s="32" t="s">
        <v>1026</v>
      </c>
      <c r="M224" s="53" t="s">
        <v>781</v>
      </c>
      <c r="N224" s="32" t="s">
        <v>1082</v>
      </c>
      <c r="O224" s="8">
        <v>0</v>
      </c>
      <c r="P224" s="32" t="s">
        <v>1083</v>
      </c>
      <c r="Q224" s="8">
        <f>IF(AND(O224=0, S224=0), 1, 0 )</f>
        <v>1</v>
      </c>
      <c r="R224" s="32" t="s">
        <v>1084</v>
      </c>
      <c r="S224" s="8">
        <v>0</v>
      </c>
    </row>
    <row r="225" spans="1:19" ht="6" customHeight="1" x14ac:dyDescent="0.3">
      <c r="A225" s="48">
        <v>224</v>
      </c>
      <c r="B225" s="56" t="s">
        <v>249</v>
      </c>
      <c r="C225" s="34" t="str">
        <f>IF(VALUE(O225)=1,"SUS.Equipamento",IF(VALUE(Q225)=1,"SUS.Dispositivo","SUS.Mobília"))</f>
        <v>SUS.Dispositivo</v>
      </c>
      <c r="D225" s="54" t="s">
        <v>26</v>
      </c>
      <c r="E225" s="55" t="s">
        <v>26</v>
      </c>
      <c r="F225" s="32" t="s">
        <v>26</v>
      </c>
      <c r="G225" s="53" t="s">
        <v>26</v>
      </c>
      <c r="H225" s="32" t="s">
        <v>1081</v>
      </c>
      <c r="I225" s="53" t="str">
        <f>_xlfn.CONCAT("""",B225,"""")</f>
        <v>"EQU.220"</v>
      </c>
      <c r="J225" s="32" t="s">
        <v>1070</v>
      </c>
      <c r="K225" s="53" t="str">
        <f>IFERROR(_xlfn.CONCAT(LEFT(M225,FIND(" ",M225)-1),""""),M225)</f>
        <v>"Jogo"</v>
      </c>
      <c r="L225" s="32" t="s">
        <v>1026</v>
      </c>
      <c r="M225" s="53" t="s">
        <v>782</v>
      </c>
      <c r="N225" s="32" t="s">
        <v>1082</v>
      </c>
      <c r="O225" s="8">
        <v>0</v>
      </c>
      <c r="P225" s="32" t="s">
        <v>1083</v>
      </c>
      <c r="Q225" s="8">
        <f>IF(AND(O225=0, S225=0), 1, 0 )</f>
        <v>1</v>
      </c>
      <c r="R225" s="32" t="s">
        <v>1084</v>
      </c>
      <c r="S225" s="8">
        <v>0</v>
      </c>
    </row>
    <row r="226" spans="1:19" ht="6" customHeight="1" x14ac:dyDescent="0.3">
      <c r="A226" s="48">
        <v>225</v>
      </c>
      <c r="B226" s="56" t="s">
        <v>250</v>
      </c>
      <c r="C226" s="34" t="str">
        <f>IF(VALUE(O226)=1,"SUS.Equipamento",IF(VALUE(Q226)=1,"SUS.Dispositivo","SUS.Mobília"))</f>
        <v>SUS.Dispositivo</v>
      </c>
      <c r="D226" s="54" t="s">
        <v>26</v>
      </c>
      <c r="E226" s="55" t="s">
        <v>26</v>
      </c>
      <c r="F226" s="32" t="s">
        <v>26</v>
      </c>
      <c r="G226" s="53" t="s">
        <v>26</v>
      </c>
      <c r="H226" s="32" t="s">
        <v>1081</v>
      </c>
      <c r="I226" s="53" t="str">
        <f>_xlfn.CONCAT("""",B226,"""")</f>
        <v>"EQU.221"</v>
      </c>
      <c r="J226" s="32" t="s">
        <v>1070</v>
      </c>
      <c r="K226" s="53" t="str">
        <f>IFERROR(_xlfn.CONCAT(LEFT(M226,FIND(" ",M226)-1),""""),M226)</f>
        <v>"Motogerador"</v>
      </c>
      <c r="L226" s="32" t="s">
        <v>1026</v>
      </c>
      <c r="M226" s="53" t="s">
        <v>783</v>
      </c>
      <c r="N226" s="32" t="s">
        <v>1082</v>
      </c>
      <c r="O226" s="8">
        <v>0</v>
      </c>
      <c r="P226" s="32" t="s">
        <v>1083</v>
      </c>
      <c r="Q226" s="8">
        <f>IF(AND(O226=0, S226=0), 1, 0 )</f>
        <v>1</v>
      </c>
      <c r="R226" s="32" t="s">
        <v>1084</v>
      </c>
      <c r="S226" s="8">
        <v>0</v>
      </c>
    </row>
    <row r="227" spans="1:19" ht="6" customHeight="1" x14ac:dyDescent="0.3">
      <c r="A227" s="48">
        <v>226</v>
      </c>
      <c r="B227" s="56" t="s">
        <v>251</v>
      </c>
      <c r="C227" s="34" t="str">
        <f>IF(VALUE(O227)=1,"SUS.Equipamento",IF(VALUE(Q227)=1,"SUS.Dispositivo","SUS.Mobília"))</f>
        <v>SUS.Equipamento</v>
      </c>
      <c r="D227" s="54" t="s">
        <v>26</v>
      </c>
      <c r="E227" s="55" t="s">
        <v>26</v>
      </c>
      <c r="F227" s="32" t="s">
        <v>26</v>
      </c>
      <c r="G227" s="53" t="s">
        <v>26</v>
      </c>
      <c r="H227" s="32" t="s">
        <v>1081</v>
      </c>
      <c r="I227" s="53" t="str">
        <f>_xlfn.CONCAT("""",B227,"""")</f>
        <v>"EQU.222"</v>
      </c>
      <c r="J227" s="32" t="s">
        <v>1070</v>
      </c>
      <c r="K227" s="53" t="str">
        <f>IFERROR(_xlfn.CONCAT(LEFT(M227,FIND(" ",M227)-1),""""),M227)</f>
        <v>"Câmara"</v>
      </c>
      <c r="L227" s="32" t="s">
        <v>1026</v>
      </c>
      <c r="M227" s="53" t="s">
        <v>784</v>
      </c>
      <c r="N227" s="32" t="s">
        <v>1082</v>
      </c>
      <c r="O227" s="8">
        <v>1</v>
      </c>
      <c r="P227" s="32" t="s">
        <v>1083</v>
      </c>
      <c r="Q227" s="8">
        <f>IF(AND(O227=0, S227=0), 1, 0 )</f>
        <v>0</v>
      </c>
      <c r="R227" s="32" t="s">
        <v>1084</v>
      </c>
      <c r="S227" s="8">
        <v>0</v>
      </c>
    </row>
    <row r="228" spans="1:19" ht="6" customHeight="1" x14ac:dyDescent="0.3">
      <c r="A228" s="48">
        <v>227</v>
      </c>
      <c r="B228" s="56" t="s">
        <v>252</v>
      </c>
      <c r="C228" s="34" t="str">
        <f>IF(VALUE(O228)=1,"SUS.Equipamento",IF(VALUE(Q228)=1,"SUS.Dispositivo","SUS.Mobília"))</f>
        <v>SUS.Equipamento</v>
      </c>
      <c r="D228" s="54" t="s">
        <v>26</v>
      </c>
      <c r="E228" s="55" t="s">
        <v>26</v>
      </c>
      <c r="F228" s="32" t="s">
        <v>26</v>
      </c>
      <c r="G228" s="53" t="s">
        <v>26</v>
      </c>
      <c r="H228" s="32" t="s">
        <v>1081</v>
      </c>
      <c r="I228" s="53" t="str">
        <f>_xlfn.CONCAT("""",B228,"""")</f>
        <v>"EQU.223"</v>
      </c>
      <c r="J228" s="32" t="s">
        <v>1070</v>
      </c>
      <c r="K228" s="53" t="str">
        <f>IFERROR(_xlfn.CONCAT(LEFT(M228,FIND(" ",M228)-1),""""),M228)</f>
        <v>"Aparelho"</v>
      </c>
      <c r="L228" s="32" t="s">
        <v>1026</v>
      </c>
      <c r="M228" s="53" t="s">
        <v>785</v>
      </c>
      <c r="N228" s="32" t="s">
        <v>1082</v>
      </c>
      <c r="O228" s="8">
        <v>1</v>
      </c>
      <c r="P228" s="32" t="s">
        <v>1083</v>
      </c>
      <c r="Q228" s="8">
        <f>IF(AND(O228=0, S228=0), 1, 0 )</f>
        <v>0</v>
      </c>
      <c r="R228" s="32" t="s">
        <v>1084</v>
      </c>
      <c r="S228" s="8">
        <v>0</v>
      </c>
    </row>
    <row r="229" spans="1:19" ht="6" customHeight="1" x14ac:dyDescent="0.3">
      <c r="A229" s="48">
        <v>228</v>
      </c>
      <c r="B229" s="56" t="s">
        <v>253</v>
      </c>
      <c r="C229" s="34" t="str">
        <f>IF(VALUE(O229)=1,"SUS.Equipamento",IF(VALUE(Q229)=1,"SUS.Dispositivo","SUS.Mobília"))</f>
        <v>SUS.Dispositivo</v>
      </c>
      <c r="D229" s="54" t="s">
        <v>26</v>
      </c>
      <c r="E229" s="55" t="s">
        <v>26</v>
      </c>
      <c r="F229" s="32" t="s">
        <v>26</v>
      </c>
      <c r="G229" s="53" t="s">
        <v>26</v>
      </c>
      <c r="H229" s="32" t="s">
        <v>1081</v>
      </c>
      <c r="I229" s="53" t="str">
        <f>_xlfn.CONCAT("""",B229,"""")</f>
        <v>"EQU.224"</v>
      </c>
      <c r="J229" s="32" t="s">
        <v>1070</v>
      </c>
      <c r="K229" s="53" t="str">
        <f>IFERROR(_xlfn.CONCAT(LEFT(M229,FIND(" ",M229)-1),""""),M229)</f>
        <v>"Analisador"</v>
      </c>
      <c r="L229" s="32" t="s">
        <v>1026</v>
      </c>
      <c r="M229" s="53" t="s">
        <v>1045</v>
      </c>
      <c r="N229" s="32" t="s">
        <v>1082</v>
      </c>
      <c r="O229" s="8">
        <v>0</v>
      </c>
      <c r="P229" s="32" t="s">
        <v>1083</v>
      </c>
      <c r="Q229" s="8">
        <f>IF(AND(O229=0, S229=0), 1, 0 )</f>
        <v>1</v>
      </c>
      <c r="R229" s="32" t="s">
        <v>1084</v>
      </c>
      <c r="S229" s="8">
        <v>0</v>
      </c>
    </row>
    <row r="230" spans="1:19" ht="6" customHeight="1" x14ac:dyDescent="0.3">
      <c r="A230" s="48">
        <v>229</v>
      </c>
      <c r="B230" s="56" t="s">
        <v>254</v>
      </c>
      <c r="C230" s="34" t="str">
        <f>IF(VALUE(O230)=1,"SUS.Equipamento",IF(VALUE(Q230)=1,"SUS.Dispositivo","SUS.Mobília"))</f>
        <v>SUS.Dispositivo</v>
      </c>
      <c r="D230" s="54" t="s">
        <v>26</v>
      </c>
      <c r="E230" s="55" t="s">
        <v>26</v>
      </c>
      <c r="F230" s="32" t="s">
        <v>26</v>
      </c>
      <c r="G230" s="53" t="s">
        <v>26</v>
      </c>
      <c r="H230" s="32" t="s">
        <v>1081</v>
      </c>
      <c r="I230" s="53" t="str">
        <f>_xlfn.CONCAT("""",B230,"""")</f>
        <v>"EQU.225"</v>
      </c>
      <c r="J230" s="32" t="s">
        <v>1070</v>
      </c>
      <c r="K230" s="53" t="str">
        <f>IFERROR(_xlfn.CONCAT(LEFT(M230,FIND(" ",M230)-1),""""),M230)</f>
        <v>"Agitador"</v>
      </c>
      <c r="L230" s="32" t="s">
        <v>1026</v>
      </c>
      <c r="M230" s="53" t="s">
        <v>786</v>
      </c>
      <c r="N230" s="32" t="s">
        <v>1082</v>
      </c>
      <c r="O230" s="8">
        <v>0</v>
      </c>
      <c r="P230" s="32" t="s">
        <v>1083</v>
      </c>
      <c r="Q230" s="8">
        <f>IF(AND(O230=0, S230=0), 1, 0 )</f>
        <v>1</v>
      </c>
      <c r="R230" s="32" t="s">
        <v>1084</v>
      </c>
      <c r="S230" s="8">
        <v>0</v>
      </c>
    </row>
    <row r="231" spans="1:19" ht="6" customHeight="1" x14ac:dyDescent="0.3">
      <c r="A231" s="48">
        <v>230</v>
      </c>
      <c r="B231" s="56" t="s">
        <v>255</v>
      </c>
      <c r="C231" s="34" t="str">
        <f>IF(VALUE(O231)=1,"SUS.Equipamento",IF(VALUE(Q231)=1,"SUS.Dispositivo","SUS.Mobília"))</f>
        <v>SUS.Dispositivo</v>
      </c>
      <c r="D231" s="54" t="s">
        <v>26</v>
      </c>
      <c r="E231" s="55" t="s">
        <v>26</v>
      </c>
      <c r="F231" s="32" t="s">
        <v>26</v>
      </c>
      <c r="G231" s="53" t="s">
        <v>26</v>
      </c>
      <c r="H231" s="32" t="s">
        <v>1081</v>
      </c>
      <c r="I231" s="53" t="str">
        <f>_xlfn.CONCAT("""",B231,"""")</f>
        <v>"EQU.226"</v>
      </c>
      <c r="J231" s="32" t="s">
        <v>1070</v>
      </c>
      <c r="K231" s="53" t="str">
        <f>IFERROR(_xlfn.CONCAT(LEFT(M231,FIND(" ",M231)-1),""""),M231)</f>
        <v>"Agitador"</v>
      </c>
      <c r="L231" s="32" t="s">
        <v>1026</v>
      </c>
      <c r="M231" s="53" t="s">
        <v>787</v>
      </c>
      <c r="N231" s="32" t="s">
        <v>1082</v>
      </c>
      <c r="O231" s="8">
        <v>0</v>
      </c>
      <c r="P231" s="32" t="s">
        <v>1083</v>
      </c>
      <c r="Q231" s="8">
        <f>IF(AND(O231=0, S231=0), 1, 0 )</f>
        <v>1</v>
      </c>
      <c r="R231" s="32" t="s">
        <v>1084</v>
      </c>
      <c r="S231" s="8">
        <v>0</v>
      </c>
    </row>
    <row r="232" spans="1:19" ht="6" customHeight="1" x14ac:dyDescent="0.3">
      <c r="A232" s="48">
        <v>231</v>
      </c>
      <c r="B232" s="56" t="s">
        <v>256</v>
      </c>
      <c r="C232" s="34" t="str">
        <f>IF(VALUE(O232)=1,"SUS.Equipamento",IF(VALUE(Q232)=1,"SUS.Dispositivo","SUS.Mobília"))</f>
        <v>SUS.Dispositivo</v>
      </c>
      <c r="D232" s="54" t="s">
        <v>26</v>
      </c>
      <c r="E232" s="55" t="s">
        <v>26</v>
      </c>
      <c r="F232" s="32" t="s">
        <v>26</v>
      </c>
      <c r="G232" s="53" t="s">
        <v>26</v>
      </c>
      <c r="H232" s="32" t="s">
        <v>1081</v>
      </c>
      <c r="I232" s="53" t="str">
        <f>_xlfn.CONCAT("""",B232,"""")</f>
        <v>"EQU.227"</v>
      </c>
      <c r="J232" s="32" t="s">
        <v>1070</v>
      </c>
      <c r="K232" s="53" t="str">
        <f>IFERROR(_xlfn.CONCAT(LEFT(M232,FIND(" ",M232)-1),""""),M232)</f>
        <v>"Agitador"</v>
      </c>
      <c r="L232" s="32" t="s">
        <v>1026</v>
      </c>
      <c r="M232" s="53" t="s">
        <v>788</v>
      </c>
      <c r="N232" s="32" t="s">
        <v>1082</v>
      </c>
      <c r="O232" s="8">
        <v>0</v>
      </c>
      <c r="P232" s="32" t="s">
        <v>1083</v>
      </c>
      <c r="Q232" s="8">
        <f>IF(AND(O232=0, S232=0), 1, 0 )</f>
        <v>1</v>
      </c>
      <c r="R232" s="32" t="s">
        <v>1084</v>
      </c>
      <c r="S232" s="8">
        <v>0</v>
      </c>
    </row>
    <row r="233" spans="1:19" ht="6" customHeight="1" x14ac:dyDescent="0.3">
      <c r="A233" s="48">
        <v>232</v>
      </c>
      <c r="B233" s="56" t="s">
        <v>257</v>
      </c>
      <c r="C233" s="34" t="str">
        <f>IF(VALUE(O233)=1,"SUS.Equipamento",IF(VALUE(Q233)=1,"SUS.Dispositivo","SUS.Mobília"))</f>
        <v>SUS.Dispositivo</v>
      </c>
      <c r="D233" s="54" t="s">
        <v>26</v>
      </c>
      <c r="E233" s="55" t="s">
        <v>26</v>
      </c>
      <c r="F233" s="32" t="s">
        <v>26</v>
      </c>
      <c r="G233" s="53" t="s">
        <v>26</v>
      </c>
      <c r="H233" s="32" t="s">
        <v>1081</v>
      </c>
      <c r="I233" s="53" t="str">
        <f>_xlfn.CONCAT("""",B233,"""")</f>
        <v>"EQU.228"</v>
      </c>
      <c r="J233" s="32" t="s">
        <v>1070</v>
      </c>
      <c r="K233" s="53" t="str">
        <f>IFERROR(_xlfn.CONCAT(LEFT(M233,FIND(" ",M233)-1),""""),M233)</f>
        <v>"Analisador"</v>
      </c>
      <c r="L233" s="32" t="s">
        <v>1026</v>
      </c>
      <c r="M233" s="53" t="s">
        <v>789</v>
      </c>
      <c r="N233" s="32" t="s">
        <v>1082</v>
      </c>
      <c r="O233" s="8">
        <v>0</v>
      </c>
      <c r="P233" s="32" t="s">
        <v>1083</v>
      </c>
      <c r="Q233" s="8">
        <f>IF(AND(O233=0, S233=0), 1, 0 )</f>
        <v>1</v>
      </c>
      <c r="R233" s="32" t="s">
        <v>1084</v>
      </c>
      <c r="S233" s="8">
        <v>0</v>
      </c>
    </row>
    <row r="234" spans="1:19" ht="6" customHeight="1" x14ac:dyDescent="0.3">
      <c r="A234" s="48">
        <v>233</v>
      </c>
      <c r="B234" s="56" t="s">
        <v>258</v>
      </c>
      <c r="C234" s="34" t="str">
        <f>IF(VALUE(O234)=1,"SUS.Equipamento",IF(VALUE(Q234)=1,"SUS.Dispositivo","SUS.Mobília"))</f>
        <v>SUS.Dispositivo</v>
      </c>
      <c r="D234" s="54" t="s">
        <v>26</v>
      </c>
      <c r="E234" s="55" t="s">
        <v>26</v>
      </c>
      <c r="F234" s="32" t="s">
        <v>26</v>
      </c>
      <c r="G234" s="53" t="s">
        <v>26</v>
      </c>
      <c r="H234" s="32" t="s">
        <v>1081</v>
      </c>
      <c r="I234" s="53" t="str">
        <f>_xlfn.CONCAT("""",B234,"""")</f>
        <v>"EQU.229"</v>
      </c>
      <c r="J234" s="32" t="s">
        <v>1070</v>
      </c>
      <c r="K234" s="53" t="str">
        <f>IFERROR(_xlfn.CONCAT(LEFT(M234,FIND(" ",M234)-1),""""),M234)</f>
        <v>"Analisador"</v>
      </c>
      <c r="L234" s="32" t="s">
        <v>1026</v>
      </c>
      <c r="M234" s="53" t="s">
        <v>790</v>
      </c>
      <c r="N234" s="32" t="s">
        <v>1082</v>
      </c>
      <c r="O234" s="8">
        <v>0</v>
      </c>
      <c r="P234" s="32" t="s">
        <v>1083</v>
      </c>
      <c r="Q234" s="8">
        <f>IF(AND(O234=0, S234=0), 1, 0 )</f>
        <v>1</v>
      </c>
      <c r="R234" s="32" t="s">
        <v>1084</v>
      </c>
      <c r="S234" s="8">
        <v>0</v>
      </c>
    </row>
    <row r="235" spans="1:19" ht="6" customHeight="1" x14ac:dyDescent="0.3">
      <c r="A235" s="48">
        <v>234</v>
      </c>
      <c r="B235" s="56" t="s">
        <v>259</v>
      </c>
      <c r="C235" s="34" t="str">
        <f>IF(VALUE(O235)=1,"SUS.Equipamento",IF(VALUE(Q235)=1,"SUS.Dispositivo","SUS.Mobília"))</f>
        <v>SUS.Equipamento</v>
      </c>
      <c r="D235" s="54" t="s">
        <v>26</v>
      </c>
      <c r="E235" s="55" t="s">
        <v>26</v>
      </c>
      <c r="F235" s="32" t="s">
        <v>26</v>
      </c>
      <c r="G235" s="53" t="s">
        <v>26</v>
      </c>
      <c r="H235" s="32" t="s">
        <v>1081</v>
      </c>
      <c r="I235" s="53" t="str">
        <f>_xlfn.CONCAT("""",B235,"""")</f>
        <v>"EQU.230"</v>
      </c>
      <c r="J235" s="32" t="s">
        <v>1070</v>
      </c>
      <c r="K235" s="53" t="str">
        <f>IFERROR(_xlfn.CONCAT(LEFT(M235,FIND(" ",M235)-1),""""),M235)</f>
        <v>"Fotômetro"</v>
      </c>
      <c r="L235" s="32" t="s">
        <v>1026</v>
      </c>
      <c r="M235" s="53" t="s">
        <v>791</v>
      </c>
      <c r="N235" s="32" t="s">
        <v>1082</v>
      </c>
      <c r="O235" s="8">
        <v>1</v>
      </c>
      <c r="P235" s="32" t="s">
        <v>1083</v>
      </c>
      <c r="Q235" s="8">
        <f>IF(AND(O235=0, S235=0), 1, 0 )</f>
        <v>0</v>
      </c>
      <c r="R235" s="32" t="s">
        <v>1084</v>
      </c>
      <c r="S235" s="8">
        <v>0</v>
      </c>
    </row>
    <row r="236" spans="1:19" ht="6" customHeight="1" x14ac:dyDescent="0.3">
      <c r="A236" s="48">
        <v>235</v>
      </c>
      <c r="B236" s="56" t="s">
        <v>260</v>
      </c>
      <c r="C236" s="34" t="str">
        <f>IF(VALUE(O236)=1,"SUS.Equipamento",IF(VALUE(Q236)=1,"SUS.Dispositivo","SUS.Mobília"))</f>
        <v>SUS.Equipamento</v>
      </c>
      <c r="D236" s="54" t="s">
        <v>26</v>
      </c>
      <c r="E236" s="55" t="s">
        <v>26</v>
      </c>
      <c r="F236" s="32" t="s">
        <v>26</v>
      </c>
      <c r="G236" s="53" t="s">
        <v>26</v>
      </c>
      <c r="H236" s="32" t="s">
        <v>1081</v>
      </c>
      <c r="I236" s="53" t="str">
        <f>_xlfn.CONCAT("""",B236,"""")</f>
        <v>"EQU.231"</v>
      </c>
      <c r="J236" s="32" t="s">
        <v>1070</v>
      </c>
      <c r="K236" s="53" t="str">
        <f>IFERROR(_xlfn.CONCAT(LEFT(M236,FIND(" ",M236)-1),""""),M236)</f>
        <v>"Fotômetro"</v>
      </c>
      <c r="L236" s="32" t="s">
        <v>1026</v>
      </c>
      <c r="M236" s="53" t="s">
        <v>792</v>
      </c>
      <c r="N236" s="32" t="s">
        <v>1082</v>
      </c>
      <c r="O236" s="8">
        <v>1</v>
      </c>
      <c r="P236" s="32" t="s">
        <v>1083</v>
      </c>
      <c r="Q236" s="8">
        <f>IF(AND(O236=0, S236=0), 1, 0 )</f>
        <v>0</v>
      </c>
      <c r="R236" s="32" t="s">
        <v>1084</v>
      </c>
      <c r="S236" s="8">
        <v>0</v>
      </c>
    </row>
    <row r="237" spans="1:19" ht="6" customHeight="1" x14ac:dyDescent="0.3">
      <c r="A237" s="48">
        <v>236</v>
      </c>
      <c r="B237" s="56" t="s">
        <v>261</v>
      </c>
      <c r="C237" s="34" t="str">
        <f>IF(VALUE(O237)=1,"SUS.Equipamento",IF(VALUE(Q237)=1,"SUS.Dispositivo","SUS.Mobília"))</f>
        <v>SUS.Mobília</v>
      </c>
      <c r="D237" s="54" t="s">
        <v>26</v>
      </c>
      <c r="E237" s="55" t="s">
        <v>26</v>
      </c>
      <c r="F237" s="32" t="s">
        <v>1196</v>
      </c>
      <c r="G237" s="53" t="s">
        <v>1198</v>
      </c>
      <c r="H237" s="32" t="s">
        <v>1081</v>
      </c>
      <c r="I237" s="53" t="str">
        <f>_xlfn.CONCAT("""",B237,"""")</f>
        <v>"EQU.232"</v>
      </c>
      <c r="J237" s="32" t="s">
        <v>1070</v>
      </c>
      <c r="K237" s="53" t="str">
        <f>IFERROR(_xlfn.CONCAT(LEFT(M237,FIND(" ",M237)-1),""""),M237)</f>
        <v>"Mesa"</v>
      </c>
      <c r="L237" s="32" t="s">
        <v>1026</v>
      </c>
      <c r="M237" s="53" t="s">
        <v>793</v>
      </c>
      <c r="N237" s="32" t="s">
        <v>1082</v>
      </c>
      <c r="O237" s="8">
        <v>0</v>
      </c>
      <c r="P237" s="32" t="s">
        <v>1083</v>
      </c>
      <c r="Q237" s="8">
        <f>IF(AND(O237=0, S237=0), 1, 0 )</f>
        <v>0</v>
      </c>
      <c r="R237" s="32" t="s">
        <v>1084</v>
      </c>
      <c r="S237" s="8">
        <v>1</v>
      </c>
    </row>
    <row r="238" spans="1:19" ht="6" customHeight="1" x14ac:dyDescent="0.3">
      <c r="A238" s="48">
        <v>237</v>
      </c>
      <c r="B238" s="56" t="s">
        <v>262</v>
      </c>
      <c r="C238" s="34" t="str">
        <f>IF(VALUE(O238)=1,"SUS.Equipamento",IF(VALUE(Q238)=1,"SUS.Dispositivo","SUS.Mobília"))</f>
        <v>SUS.Equipamento</v>
      </c>
      <c r="D238" s="54" t="s">
        <v>26</v>
      </c>
      <c r="E238" s="55" t="s">
        <v>26</v>
      </c>
      <c r="F238" s="32" t="s">
        <v>26</v>
      </c>
      <c r="G238" s="53" t="s">
        <v>26</v>
      </c>
      <c r="H238" s="32" t="s">
        <v>1081</v>
      </c>
      <c r="I238" s="53" t="str">
        <f>_xlfn.CONCAT("""",B238,"""")</f>
        <v>"EQU.233"</v>
      </c>
      <c r="J238" s="32" t="s">
        <v>1070</v>
      </c>
      <c r="K238" s="53" t="str">
        <f>IFERROR(_xlfn.CONCAT(LEFT(M238,FIND(" ",M238)-1),""""),M238)</f>
        <v>"Espectrofotômetro"</v>
      </c>
      <c r="L238" s="32" t="s">
        <v>1026</v>
      </c>
      <c r="M238" s="53" t="s">
        <v>794</v>
      </c>
      <c r="N238" s="32" t="s">
        <v>1082</v>
      </c>
      <c r="O238" s="8">
        <v>1</v>
      </c>
      <c r="P238" s="32" t="s">
        <v>1083</v>
      </c>
      <c r="Q238" s="8">
        <f>IF(AND(O238=0, S238=0), 1, 0 )</f>
        <v>0</v>
      </c>
      <c r="R238" s="32" t="s">
        <v>1084</v>
      </c>
      <c r="S238" s="8">
        <v>0</v>
      </c>
    </row>
    <row r="239" spans="1:19" ht="6" customHeight="1" x14ac:dyDescent="0.3">
      <c r="A239" s="48">
        <v>238</v>
      </c>
      <c r="B239" s="56" t="s">
        <v>263</v>
      </c>
      <c r="C239" s="34" t="str">
        <f>IF(VALUE(O239)=1,"SUS.Equipamento",IF(VALUE(Q239)=1,"SUS.Dispositivo","SUS.Mobília"))</f>
        <v>SUS.Dispositivo</v>
      </c>
      <c r="D239" s="54" t="s">
        <v>26</v>
      </c>
      <c r="E239" s="55" t="s">
        <v>26</v>
      </c>
      <c r="F239" s="32" t="s">
        <v>26</v>
      </c>
      <c r="G239" s="53" t="s">
        <v>26</v>
      </c>
      <c r="H239" s="32" t="s">
        <v>1081</v>
      </c>
      <c r="I239" s="53" t="str">
        <f>_xlfn.CONCAT("""",B239,"""")</f>
        <v>"EQU.234"</v>
      </c>
      <c r="J239" s="32" t="s">
        <v>1070</v>
      </c>
      <c r="K239" s="53" t="str">
        <f>IFERROR(_xlfn.CONCAT(LEFT(M239,FIND(" ",M239)-1),""""),M239)</f>
        <v>"Analisador"</v>
      </c>
      <c r="L239" s="32" t="s">
        <v>1026</v>
      </c>
      <c r="M239" s="53" t="s">
        <v>795</v>
      </c>
      <c r="N239" s="32" t="s">
        <v>1082</v>
      </c>
      <c r="O239" s="8">
        <v>0</v>
      </c>
      <c r="P239" s="32" t="s">
        <v>1083</v>
      </c>
      <c r="Q239" s="8">
        <f>IF(AND(O239=0, S239=0), 1, 0 )</f>
        <v>1</v>
      </c>
      <c r="R239" s="32" t="s">
        <v>1084</v>
      </c>
      <c r="S239" s="8">
        <v>0</v>
      </c>
    </row>
    <row r="240" spans="1:19" ht="6" customHeight="1" x14ac:dyDescent="0.3">
      <c r="A240" s="48">
        <v>239</v>
      </c>
      <c r="B240" s="56" t="s">
        <v>264</v>
      </c>
      <c r="C240" s="34" t="str">
        <f>IF(VALUE(O240)=1,"SUS.Equipamento",IF(VALUE(Q240)=1,"SUS.Dispositivo","SUS.Mobília"))</f>
        <v>SUS.Dispositivo</v>
      </c>
      <c r="D240" s="54" t="s">
        <v>26</v>
      </c>
      <c r="E240" s="55" t="s">
        <v>26</v>
      </c>
      <c r="F240" s="32" t="s">
        <v>26</v>
      </c>
      <c r="G240" s="53" t="s">
        <v>26</v>
      </c>
      <c r="H240" s="32" t="s">
        <v>1081</v>
      </c>
      <c r="I240" s="53" t="str">
        <f>_xlfn.CONCAT("""",B240,"""")</f>
        <v>"EQU.235"</v>
      </c>
      <c r="J240" s="32" t="s">
        <v>1070</v>
      </c>
      <c r="K240" s="53" t="str">
        <f>IFERROR(_xlfn.CONCAT(LEFT(M240,FIND(" ",M240)-1),""""),M240)</f>
        <v>"Secador"</v>
      </c>
      <c r="L240" s="32" t="s">
        <v>1026</v>
      </c>
      <c r="M240" s="53" t="s">
        <v>796</v>
      </c>
      <c r="N240" s="32" t="s">
        <v>1082</v>
      </c>
      <c r="O240" s="8">
        <v>0</v>
      </c>
      <c r="P240" s="32" t="s">
        <v>1083</v>
      </c>
      <c r="Q240" s="8">
        <f>IF(AND(O240=0, S240=0), 1, 0 )</f>
        <v>1</v>
      </c>
      <c r="R240" s="32" t="s">
        <v>1084</v>
      </c>
      <c r="S240" s="8">
        <v>0</v>
      </c>
    </row>
    <row r="241" spans="1:19" ht="6" customHeight="1" x14ac:dyDescent="0.3">
      <c r="A241" s="48">
        <v>240</v>
      </c>
      <c r="B241" s="56" t="s">
        <v>265</v>
      </c>
      <c r="C241" s="34" t="str">
        <f>IF(VALUE(O241)=1,"SUS.Equipamento",IF(VALUE(Q241)=1,"SUS.Dispositivo","SUS.Mobília"))</f>
        <v>SUS.Dispositivo</v>
      </c>
      <c r="D241" s="54" t="s">
        <v>26</v>
      </c>
      <c r="E241" s="55" t="s">
        <v>26</v>
      </c>
      <c r="F241" s="32" t="s">
        <v>26</v>
      </c>
      <c r="G241" s="53" t="s">
        <v>26</v>
      </c>
      <c r="H241" s="32" t="s">
        <v>1081</v>
      </c>
      <c r="I241" s="53" t="str">
        <f>_xlfn.CONCAT("""",B241,"""")</f>
        <v>"EQU.236"</v>
      </c>
      <c r="J241" s="32" t="s">
        <v>1070</v>
      </c>
      <c r="K241" s="53" t="str">
        <f>IFERROR(_xlfn.CONCAT(LEFT(M241,FIND(" ",M241)-1),""""),M241)</f>
        <v>"Titulador"</v>
      </c>
      <c r="L241" s="32" t="s">
        <v>1026</v>
      </c>
      <c r="M241" s="53" t="s">
        <v>797</v>
      </c>
      <c r="N241" s="32" t="s">
        <v>1082</v>
      </c>
      <c r="O241" s="8">
        <v>0</v>
      </c>
      <c r="P241" s="32" t="s">
        <v>1083</v>
      </c>
      <c r="Q241" s="8">
        <f>IF(AND(O241=0, S241=0), 1, 0 )</f>
        <v>1</v>
      </c>
      <c r="R241" s="32" t="s">
        <v>1084</v>
      </c>
      <c r="S241" s="8">
        <v>0</v>
      </c>
    </row>
    <row r="242" spans="1:19" ht="6" customHeight="1" x14ac:dyDescent="0.3">
      <c r="A242" s="48">
        <v>241</v>
      </c>
      <c r="B242" s="56" t="s">
        <v>266</v>
      </c>
      <c r="C242" s="34" t="str">
        <f>IF(VALUE(O242)=1,"SUS.Equipamento",IF(VALUE(Q242)=1,"SUS.Dispositivo","SUS.Mobília"))</f>
        <v>SUS.Dispositivo</v>
      </c>
      <c r="D242" s="54" t="s">
        <v>26</v>
      </c>
      <c r="E242" s="55" t="s">
        <v>26</v>
      </c>
      <c r="F242" s="32" t="s">
        <v>26</v>
      </c>
      <c r="G242" s="53" t="s">
        <v>26</v>
      </c>
      <c r="H242" s="32" t="s">
        <v>1081</v>
      </c>
      <c r="I242" s="53" t="str">
        <f>_xlfn.CONCAT("""",B242,"""")</f>
        <v>"EQU.237"</v>
      </c>
      <c r="J242" s="32" t="s">
        <v>1070</v>
      </c>
      <c r="K242" s="53" t="str">
        <f>IFERROR(_xlfn.CONCAT(LEFT(M242,FIND(" ",M242)-1),""""),M242)</f>
        <v>"Pipetador"</v>
      </c>
      <c r="L242" s="32" t="s">
        <v>1026</v>
      </c>
      <c r="M242" s="53" t="s">
        <v>798</v>
      </c>
      <c r="N242" s="32" t="s">
        <v>1082</v>
      </c>
      <c r="O242" s="8">
        <v>0</v>
      </c>
      <c r="P242" s="32" t="s">
        <v>1083</v>
      </c>
      <c r="Q242" s="8">
        <f>IF(AND(O242=0, S242=0), 1, 0 )</f>
        <v>1</v>
      </c>
      <c r="R242" s="32" t="s">
        <v>1084</v>
      </c>
      <c r="S242" s="8">
        <v>0</v>
      </c>
    </row>
    <row r="243" spans="1:19" ht="6" customHeight="1" x14ac:dyDescent="0.3">
      <c r="A243" s="48">
        <v>242</v>
      </c>
      <c r="B243" s="56" t="s">
        <v>267</v>
      </c>
      <c r="C243" s="34" t="str">
        <f>IF(VALUE(O243)=1,"SUS.Equipamento",IF(VALUE(Q243)=1,"SUS.Dispositivo","SUS.Mobília"))</f>
        <v>SUS.Equipamento</v>
      </c>
      <c r="D243" s="54" t="s">
        <v>1194</v>
      </c>
      <c r="E243" s="55" t="s">
        <v>1187</v>
      </c>
      <c r="F243" s="32" t="s">
        <v>26</v>
      </c>
      <c r="G243" s="53" t="s">
        <v>26</v>
      </c>
      <c r="H243" s="32" t="s">
        <v>1081</v>
      </c>
      <c r="I243" s="53" t="str">
        <f>_xlfn.CONCAT("""",B243,"""")</f>
        <v>"EQU.238"</v>
      </c>
      <c r="J243" s="32" t="s">
        <v>1070</v>
      </c>
      <c r="K243" s="53" t="str">
        <f>IFERROR(_xlfn.CONCAT(LEFT(M243,FIND(" ",M243)-1),""""),M243)</f>
        <v>"Aparelho"</v>
      </c>
      <c r="L243" s="32" t="s">
        <v>1026</v>
      </c>
      <c r="M243" s="53" t="s">
        <v>1089</v>
      </c>
      <c r="N243" s="32" t="s">
        <v>1082</v>
      </c>
      <c r="O243" s="8">
        <v>1</v>
      </c>
      <c r="P243" s="32" t="s">
        <v>1083</v>
      </c>
      <c r="Q243" s="8">
        <f>IF(AND(O243=0, S243=0), 1, 0 )</f>
        <v>0</v>
      </c>
      <c r="R243" s="32" t="s">
        <v>1084</v>
      </c>
      <c r="S243" s="8">
        <v>0</v>
      </c>
    </row>
    <row r="244" spans="1:19" ht="6" customHeight="1" x14ac:dyDescent="0.3">
      <c r="A244" s="48">
        <v>243</v>
      </c>
      <c r="B244" s="56" t="s">
        <v>268</v>
      </c>
      <c r="C244" s="34" t="str">
        <f>IF(VALUE(O244)=1,"SUS.Equipamento",IF(VALUE(Q244)=1,"SUS.Dispositivo","SUS.Mobília"))</f>
        <v>SUS.Equipamento</v>
      </c>
      <c r="D244" s="54" t="s">
        <v>1194</v>
      </c>
      <c r="E244" s="55" t="s">
        <v>1187</v>
      </c>
      <c r="F244" s="32" t="s">
        <v>26</v>
      </c>
      <c r="G244" s="53" t="s">
        <v>26</v>
      </c>
      <c r="H244" s="32" t="s">
        <v>1081</v>
      </c>
      <c r="I244" s="53" t="str">
        <f>_xlfn.CONCAT("""",B244,"""")</f>
        <v>"EQU.239"</v>
      </c>
      <c r="J244" s="32" t="s">
        <v>1070</v>
      </c>
      <c r="K244" s="53" t="str">
        <f>IFERROR(_xlfn.CONCAT(LEFT(M244,FIND(" ",M244)-1),""""),M244)</f>
        <v>"Aparelho"</v>
      </c>
      <c r="L244" s="32" t="s">
        <v>1026</v>
      </c>
      <c r="M244" s="53" t="s">
        <v>1090</v>
      </c>
      <c r="N244" s="32" t="s">
        <v>1082</v>
      </c>
      <c r="O244" s="8">
        <v>1</v>
      </c>
      <c r="P244" s="32" t="s">
        <v>1083</v>
      </c>
      <c r="Q244" s="8">
        <f>IF(AND(O244=0, S244=0), 1, 0 )</f>
        <v>0</v>
      </c>
      <c r="R244" s="32" t="s">
        <v>1084</v>
      </c>
      <c r="S244" s="8">
        <v>0</v>
      </c>
    </row>
    <row r="245" spans="1:19" ht="6" customHeight="1" x14ac:dyDescent="0.3">
      <c r="A245" s="48">
        <v>244</v>
      </c>
      <c r="B245" s="56" t="s">
        <v>269</v>
      </c>
      <c r="C245" s="34" t="str">
        <f>IF(VALUE(O245)=1,"SUS.Equipamento",IF(VALUE(Q245)=1,"SUS.Dispositivo","SUS.Mobília"))</f>
        <v>SUS.Dispositivo</v>
      </c>
      <c r="D245" s="54" t="s">
        <v>26</v>
      </c>
      <c r="E245" s="55" t="s">
        <v>26</v>
      </c>
      <c r="F245" s="32" t="s">
        <v>26</v>
      </c>
      <c r="G245" s="53" t="s">
        <v>26</v>
      </c>
      <c r="H245" s="32" t="s">
        <v>1081</v>
      </c>
      <c r="I245" s="53" t="str">
        <f>_xlfn.CONCAT("""",B245,"""")</f>
        <v>"EQU.240"</v>
      </c>
      <c r="J245" s="32" t="s">
        <v>1070</v>
      </c>
      <c r="K245" s="53" t="str">
        <f>IFERROR(_xlfn.CONCAT(LEFT(M245,FIND(" ",M245)-1),""""),M245)</f>
        <v>"Processadora"</v>
      </c>
      <c r="L245" s="32" t="s">
        <v>1026</v>
      </c>
      <c r="M245" s="53" t="s">
        <v>799</v>
      </c>
      <c r="N245" s="32" t="s">
        <v>1082</v>
      </c>
      <c r="O245" s="8">
        <v>0</v>
      </c>
      <c r="P245" s="32" t="s">
        <v>1083</v>
      </c>
      <c r="Q245" s="8">
        <f>IF(AND(O245=0, S245=0), 1, 0 )</f>
        <v>1</v>
      </c>
      <c r="R245" s="32" t="s">
        <v>1084</v>
      </c>
      <c r="S245" s="8">
        <v>0</v>
      </c>
    </row>
    <row r="246" spans="1:19" ht="6" customHeight="1" x14ac:dyDescent="0.3">
      <c r="A246" s="48">
        <v>245</v>
      </c>
      <c r="B246" s="56" t="s">
        <v>270</v>
      </c>
      <c r="C246" s="34" t="str">
        <f>IF(VALUE(O246)=1,"SUS.Equipamento",IF(VALUE(Q246)=1,"SUS.Dispositivo","SUS.Mobília"))</f>
        <v>SUS.Dispositivo</v>
      </c>
      <c r="D246" s="54" t="s">
        <v>1190</v>
      </c>
      <c r="E246" s="55" t="s">
        <v>1191</v>
      </c>
      <c r="F246" s="32" t="s">
        <v>26</v>
      </c>
      <c r="G246" s="53" t="s">
        <v>26</v>
      </c>
      <c r="H246" s="32" t="s">
        <v>1081</v>
      </c>
      <c r="I246" s="53" t="str">
        <f>_xlfn.CONCAT("""",B246,"""")</f>
        <v>"EQU.241"</v>
      </c>
      <c r="J246" s="32" t="s">
        <v>1070</v>
      </c>
      <c r="K246" s="53" t="str">
        <f>IFERROR(_xlfn.CONCAT(LEFT(M246,FIND(" ",M246)-1),""""),M246)</f>
        <v>"Mamógrafo"</v>
      </c>
      <c r="L246" s="32" t="s">
        <v>1026</v>
      </c>
      <c r="M246" s="53" t="s">
        <v>800</v>
      </c>
      <c r="N246" s="32" t="s">
        <v>1082</v>
      </c>
      <c r="O246" s="8">
        <v>0</v>
      </c>
      <c r="P246" s="32" t="s">
        <v>1083</v>
      </c>
      <c r="Q246" s="8">
        <f>IF(AND(O246=0, S246=0), 1, 0 )</f>
        <v>1</v>
      </c>
      <c r="R246" s="32" t="s">
        <v>1084</v>
      </c>
      <c r="S246" s="8">
        <v>0</v>
      </c>
    </row>
    <row r="247" spans="1:19" ht="6" customHeight="1" x14ac:dyDescent="0.3">
      <c r="A247" s="48">
        <v>246</v>
      </c>
      <c r="B247" s="56" t="s">
        <v>271</v>
      </c>
      <c r="C247" s="34" t="str">
        <f>IF(VALUE(O247)=1,"SUS.Equipamento",IF(VALUE(Q247)=1,"SUS.Dispositivo","SUS.Mobília"))</f>
        <v>SUS.Equipamento</v>
      </c>
      <c r="D247" s="54" t="s">
        <v>26</v>
      </c>
      <c r="E247" s="55" t="s">
        <v>26</v>
      </c>
      <c r="F247" s="32" t="s">
        <v>26</v>
      </c>
      <c r="G247" s="53" t="s">
        <v>26</v>
      </c>
      <c r="H247" s="32" t="s">
        <v>1081</v>
      </c>
      <c r="I247" s="53" t="str">
        <f>_xlfn.CONCAT("""",B247,"""")</f>
        <v>"EQU.242"</v>
      </c>
      <c r="J247" s="32" t="s">
        <v>1070</v>
      </c>
      <c r="K247" s="53" t="str">
        <f>IFERROR(_xlfn.CONCAT(LEFT(M247,FIND(" ",M247)-1),""""),M247)</f>
        <v>"Ultrassom"</v>
      </c>
      <c r="L247" s="32" t="s">
        <v>1026</v>
      </c>
      <c r="M247" s="53" t="s">
        <v>801</v>
      </c>
      <c r="N247" s="32" t="s">
        <v>1082</v>
      </c>
      <c r="O247" s="8">
        <v>1</v>
      </c>
      <c r="P247" s="32" t="s">
        <v>1083</v>
      </c>
      <c r="Q247" s="8">
        <f>IF(AND(O247=0, S247=0), 1, 0 )</f>
        <v>0</v>
      </c>
      <c r="R247" s="32" t="s">
        <v>1084</v>
      </c>
      <c r="S247" s="8">
        <v>0</v>
      </c>
    </row>
    <row r="248" spans="1:19" ht="6" customHeight="1" x14ac:dyDescent="0.3">
      <c r="A248" s="48">
        <v>247</v>
      </c>
      <c r="B248" s="56" t="s">
        <v>272</v>
      </c>
      <c r="C248" s="34" t="str">
        <f>IF(VALUE(O248)=1,"SUS.Equipamento",IF(VALUE(Q248)=1,"SUS.Dispositivo","SUS.Mobília"))</f>
        <v>SUS.Dispositivo</v>
      </c>
      <c r="D248" s="54" t="s">
        <v>26</v>
      </c>
      <c r="E248" s="55" t="s">
        <v>26</v>
      </c>
      <c r="F248" s="32" t="s">
        <v>26</v>
      </c>
      <c r="G248" s="53" t="s">
        <v>26</v>
      </c>
      <c r="H248" s="32" t="s">
        <v>1081</v>
      </c>
      <c r="I248" s="53" t="str">
        <f>_xlfn.CONCAT("""",B248,"""")</f>
        <v>"EQU.243"</v>
      </c>
      <c r="J248" s="32" t="s">
        <v>1070</v>
      </c>
      <c r="K248" s="53" t="str">
        <f>IFERROR(_xlfn.CONCAT(LEFT(M248,FIND(" ",M248)-1),""""),M248)</f>
        <v>"Modelo"</v>
      </c>
      <c r="L248" s="32" t="s">
        <v>1026</v>
      </c>
      <c r="M248" s="53" t="s">
        <v>802</v>
      </c>
      <c r="N248" s="32" t="s">
        <v>1082</v>
      </c>
      <c r="O248" s="8">
        <v>0</v>
      </c>
      <c r="P248" s="32" t="s">
        <v>1083</v>
      </c>
      <c r="Q248" s="8">
        <f>IF(AND(O248=0, S248=0), 1, 0 )</f>
        <v>1</v>
      </c>
      <c r="R248" s="32" t="s">
        <v>1084</v>
      </c>
      <c r="S248" s="8">
        <v>0</v>
      </c>
    </row>
    <row r="249" spans="1:19" ht="6" customHeight="1" x14ac:dyDescent="0.3">
      <c r="A249" s="48">
        <v>248</v>
      </c>
      <c r="B249" s="56" t="s">
        <v>273</v>
      </c>
      <c r="C249" s="34" t="str">
        <f>IF(VALUE(O249)=1,"SUS.Equipamento",IF(VALUE(Q249)=1,"SUS.Dispositivo","SUS.Mobília"))</f>
        <v>SUS.Dispositivo</v>
      </c>
      <c r="D249" s="54" t="s">
        <v>26</v>
      </c>
      <c r="E249" s="55" t="s">
        <v>26</v>
      </c>
      <c r="F249" s="32" t="s">
        <v>26</v>
      </c>
      <c r="G249" s="53" t="s">
        <v>26</v>
      </c>
      <c r="H249" s="32" t="s">
        <v>1081</v>
      </c>
      <c r="I249" s="53" t="str">
        <f>_xlfn.CONCAT("""",B249,"""")</f>
        <v>"EQU.244"</v>
      </c>
      <c r="J249" s="32" t="s">
        <v>1070</v>
      </c>
      <c r="K249" s="53" t="str">
        <f>IFERROR(_xlfn.CONCAT(LEFT(M249,FIND(" ",M249)-1),""""),M249)</f>
        <v>"Suporte"</v>
      </c>
      <c r="L249" s="32" t="s">
        <v>1026</v>
      </c>
      <c r="M249" s="53" t="s">
        <v>803</v>
      </c>
      <c r="N249" s="32" t="s">
        <v>1082</v>
      </c>
      <c r="O249" s="8">
        <v>0</v>
      </c>
      <c r="P249" s="32" t="s">
        <v>1083</v>
      </c>
      <c r="Q249" s="8">
        <f>IF(AND(O249=0, S249=0), 1, 0 )</f>
        <v>1</v>
      </c>
      <c r="R249" s="32" t="s">
        <v>1084</v>
      </c>
      <c r="S249" s="8">
        <v>0</v>
      </c>
    </row>
    <row r="250" spans="1:19" ht="6" customHeight="1" x14ac:dyDescent="0.3">
      <c r="A250" s="48">
        <v>249</v>
      </c>
      <c r="B250" s="56" t="s">
        <v>274</v>
      </c>
      <c r="C250" s="34" t="str">
        <f>IF(VALUE(O250)=1,"SUS.Equipamento",IF(VALUE(Q250)=1,"SUS.Dispositivo","SUS.Mobília"))</f>
        <v>SUS.Equipamento</v>
      </c>
      <c r="D250" s="54" t="s">
        <v>1190</v>
      </c>
      <c r="E250" s="55" t="s">
        <v>1191</v>
      </c>
      <c r="F250" s="32" t="s">
        <v>26</v>
      </c>
      <c r="G250" s="53" t="s">
        <v>26</v>
      </c>
      <c r="H250" s="32" t="s">
        <v>1081</v>
      </c>
      <c r="I250" s="53" t="str">
        <f>_xlfn.CONCAT("""",B250,"""")</f>
        <v>"EQU.245"</v>
      </c>
      <c r="J250" s="32" t="s">
        <v>1070</v>
      </c>
      <c r="K250" s="53" t="str">
        <f>IFERROR(_xlfn.CONCAT(LEFT(M250,FIND(" ",M250)-1),""""),M250)</f>
        <v>"Tomógrafo"</v>
      </c>
      <c r="L250" s="32" t="s">
        <v>1026</v>
      </c>
      <c r="M250" s="53" t="s">
        <v>804</v>
      </c>
      <c r="N250" s="32" t="s">
        <v>1082</v>
      </c>
      <c r="O250" s="8">
        <v>1</v>
      </c>
      <c r="P250" s="32" t="s">
        <v>1083</v>
      </c>
      <c r="Q250" s="8">
        <f>IF(AND(O250=0, S250=0), 1, 0 )</f>
        <v>0</v>
      </c>
      <c r="R250" s="32" t="s">
        <v>1084</v>
      </c>
      <c r="S250" s="8">
        <v>0</v>
      </c>
    </row>
    <row r="251" spans="1:19" ht="6" customHeight="1" x14ac:dyDescent="0.3">
      <c r="A251" s="48">
        <v>250</v>
      </c>
      <c r="B251" s="56" t="s">
        <v>275</v>
      </c>
      <c r="C251" s="34" t="str">
        <f>IF(VALUE(O251)=1,"SUS.Equipamento",IF(VALUE(Q251)=1,"SUS.Dispositivo","SUS.Mobília"))</f>
        <v>SUS.Dispositivo</v>
      </c>
      <c r="D251" s="54" t="s">
        <v>26</v>
      </c>
      <c r="E251" s="55" t="s">
        <v>26</v>
      </c>
      <c r="F251" s="32" t="s">
        <v>26</v>
      </c>
      <c r="G251" s="53" t="s">
        <v>26</v>
      </c>
      <c r="H251" s="32" t="s">
        <v>1081</v>
      </c>
      <c r="I251" s="53" t="str">
        <f>_xlfn.CONCAT("""",B251,"""")</f>
        <v>"EQU.246"</v>
      </c>
      <c r="J251" s="32" t="s">
        <v>1070</v>
      </c>
      <c r="K251" s="53" t="str">
        <f>IFERROR(_xlfn.CONCAT(LEFT(M251,FIND(" ",M251)-1),""""),M251)</f>
        <v>"Código"</v>
      </c>
      <c r="L251" s="32" t="s">
        <v>1026</v>
      </c>
      <c r="M251" s="53" t="s">
        <v>741</v>
      </c>
      <c r="N251" s="32" t="s">
        <v>1082</v>
      </c>
      <c r="O251" s="8">
        <v>0</v>
      </c>
      <c r="P251" s="32" t="s">
        <v>1083</v>
      </c>
      <c r="Q251" s="8">
        <f>IF(AND(O251=0, S251=0), 1, 0 )</f>
        <v>1</v>
      </c>
      <c r="R251" s="32" t="s">
        <v>1084</v>
      </c>
      <c r="S251" s="8">
        <v>0</v>
      </c>
    </row>
    <row r="252" spans="1:19" ht="6" customHeight="1" x14ac:dyDescent="0.3">
      <c r="A252" s="48">
        <v>251</v>
      </c>
      <c r="B252" s="56" t="s">
        <v>276</v>
      </c>
      <c r="C252" s="34" t="str">
        <f>IF(VALUE(O252)=1,"SUS.Equipamento",IF(VALUE(Q252)=1,"SUS.Dispositivo","SUS.Mobília"))</f>
        <v>SUS.Dispositivo</v>
      </c>
      <c r="D252" s="54" t="s">
        <v>26</v>
      </c>
      <c r="E252" s="55" t="s">
        <v>26</v>
      </c>
      <c r="F252" s="32" t="s">
        <v>26</v>
      </c>
      <c r="G252" s="53" t="s">
        <v>26</v>
      </c>
      <c r="H252" s="32" t="s">
        <v>1081</v>
      </c>
      <c r="I252" s="53" t="str">
        <f>_xlfn.CONCAT("""",B252,"""")</f>
        <v>"EQU.247"</v>
      </c>
      <c r="J252" s="32" t="s">
        <v>1070</v>
      </c>
      <c r="K252" s="53" t="str">
        <f>IFERROR(_xlfn.CONCAT(LEFT(M252,FIND(" ",M252)-1),""""),M252)</f>
        <v>"Bomba"</v>
      </c>
      <c r="L252" s="32" t="s">
        <v>1026</v>
      </c>
      <c r="M252" s="53" t="s">
        <v>805</v>
      </c>
      <c r="N252" s="32" t="s">
        <v>1082</v>
      </c>
      <c r="O252" s="8">
        <v>0</v>
      </c>
      <c r="P252" s="32" t="s">
        <v>1083</v>
      </c>
      <c r="Q252" s="8">
        <f>IF(AND(O252=0, S252=0), 1, 0 )</f>
        <v>1</v>
      </c>
      <c r="R252" s="32" t="s">
        <v>1084</v>
      </c>
      <c r="S252" s="8">
        <v>0</v>
      </c>
    </row>
    <row r="253" spans="1:19" ht="6" customHeight="1" x14ac:dyDescent="0.3">
      <c r="A253" s="48">
        <v>252</v>
      </c>
      <c r="B253" s="56" t="s">
        <v>277</v>
      </c>
      <c r="C253" s="34" t="str">
        <f>IF(VALUE(O253)=1,"SUS.Equipamento",IF(VALUE(Q253)=1,"SUS.Dispositivo","SUS.Mobília"))</f>
        <v>SUS.Equipamento</v>
      </c>
      <c r="D253" s="54" t="s">
        <v>26</v>
      </c>
      <c r="E253" s="55" t="s">
        <v>26</v>
      </c>
      <c r="F253" s="32" t="s">
        <v>26</v>
      </c>
      <c r="G253" s="53" t="s">
        <v>26</v>
      </c>
      <c r="H253" s="32" t="s">
        <v>1081</v>
      </c>
      <c r="I253" s="53" t="str">
        <f>_xlfn.CONCAT("""",B253,"""")</f>
        <v>"EQU.248"</v>
      </c>
      <c r="J253" s="32" t="s">
        <v>1070</v>
      </c>
      <c r="K253" s="53" t="str">
        <f>IFERROR(_xlfn.CONCAT(LEFT(M253,FIND(" ",M253)-1),""""),M253)</f>
        <v>"Bilirrubinômetro"</v>
      </c>
      <c r="L253" s="32" t="s">
        <v>1026</v>
      </c>
      <c r="M253" s="53" t="s">
        <v>806</v>
      </c>
      <c r="N253" s="32" t="s">
        <v>1082</v>
      </c>
      <c r="O253" s="8">
        <v>1</v>
      </c>
      <c r="P253" s="32" t="s">
        <v>1083</v>
      </c>
      <c r="Q253" s="8">
        <f>IF(AND(O253=0, S253=0), 1, 0 )</f>
        <v>0</v>
      </c>
      <c r="R253" s="32" t="s">
        <v>1084</v>
      </c>
      <c r="S253" s="8">
        <v>0</v>
      </c>
    </row>
    <row r="254" spans="1:19" ht="6" customHeight="1" x14ac:dyDescent="0.3">
      <c r="A254" s="48">
        <v>253</v>
      </c>
      <c r="B254" s="56" t="s">
        <v>278</v>
      </c>
      <c r="C254" s="34" t="str">
        <f>IF(VALUE(O254)=1,"SUS.Equipamento",IF(VALUE(Q254)=1,"SUS.Dispositivo","SUS.Mobília"))</f>
        <v>SUS.Equipamento</v>
      </c>
      <c r="D254" s="54" t="s">
        <v>26</v>
      </c>
      <c r="E254" s="55" t="s">
        <v>26</v>
      </c>
      <c r="F254" s="32" t="s">
        <v>26</v>
      </c>
      <c r="G254" s="53" t="s">
        <v>26</v>
      </c>
      <c r="H254" s="32" t="s">
        <v>1081</v>
      </c>
      <c r="I254" s="53" t="str">
        <f>_xlfn.CONCAT("""",B254,"""")</f>
        <v>"EQU.249"</v>
      </c>
      <c r="J254" s="32" t="s">
        <v>1070</v>
      </c>
      <c r="K254" s="53" t="str">
        <f>IFERROR(_xlfn.CONCAT(LEFT(M254,FIND(" ",M254)-1),""""),M254)</f>
        <v>"Refrigerador"</v>
      </c>
      <c r="L254" s="32" t="s">
        <v>1026</v>
      </c>
      <c r="M254" s="53" t="s">
        <v>1046</v>
      </c>
      <c r="N254" s="32" t="s">
        <v>1082</v>
      </c>
      <c r="O254" s="8">
        <v>1</v>
      </c>
      <c r="P254" s="32" t="s">
        <v>1083</v>
      </c>
      <c r="Q254" s="8">
        <f>IF(AND(O254=0, S254=0), 1, 0 )</f>
        <v>0</v>
      </c>
      <c r="R254" s="32" t="s">
        <v>1084</v>
      </c>
      <c r="S254" s="8">
        <v>0</v>
      </c>
    </row>
    <row r="255" spans="1:19" ht="6" customHeight="1" x14ac:dyDescent="0.3">
      <c r="A255" s="48">
        <v>254</v>
      </c>
      <c r="B255" s="56" t="s">
        <v>279</v>
      </c>
      <c r="C255" s="34" t="str">
        <f>IF(VALUE(O255)=1,"SUS.Equipamento",IF(VALUE(Q255)=1,"SUS.Dispositivo","SUS.Mobília"))</f>
        <v>SUS.Dispositivo</v>
      </c>
      <c r="D255" s="54" t="s">
        <v>26</v>
      </c>
      <c r="E255" s="55" t="s">
        <v>26</v>
      </c>
      <c r="F255" s="32" t="s">
        <v>26</v>
      </c>
      <c r="G255" s="53" t="s">
        <v>26</v>
      </c>
      <c r="H255" s="32" t="s">
        <v>1081</v>
      </c>
      <c r="I255" s="53" t="str">
        <f>_xlfn.CONCAT("""",B255,"""")</f>
        <v>"EQU.250"</v>
      </c>
      <c r="J255" s="32" t="s">
        <v>1070</v>
      </c>
      <c r="K255" s="53" t="str">
        <f>IFERROR(_xlfn.CONCAT(LEFT(M255,FIND(" ",M255)-1),""""),M255)</f>
        <v>"Relógio"</v>
      </c>
      <c r="L255" s="32" t="s">
        <v>1026</v>
      </c>
      <c r="M255" s="53" t="s">
        <v>807</v>
      </c>
      <c r="N255" s="32" t="s">
        <v>1082</v>
      </c>
      <c r="O255" s="8">
        <v>0</v>
      </c>
      <c r="P255" s="32" t="s">
        <v>1083</v>
      </c>
      <c r="Q255" s="8">
        <f>IF(AND(O255=0, S255=0), 1, 0 )</f>
        <v>1</v>
      </c>
      <c r="R255" s="32" t="s">
        <v>1084</v>
      </c>
      <c r="S255" s="8">
        <v>0</v>
      </c>
    </row>
    <row r="256" spans="1:19" ht="6" customHeight="1" x14ac:dyDescent="0.3">
      <c r="A256" s="48">
        <v>255</v>
      </c>
      <c r="B256" s="56" t="s">
        <v>280</v>
      </c>
      <c r="C256" s="34" t="str">
        <f>IF(VALUE(O256)=1,"SUS.Equipamento",IF(VALUE(Q256)=1,"SUS.Dispositivo","SUS.Mobília"))</f>
        <v>SUS.Equipamento</v>
      </c>
      <c r="D256" s="54" t="s">
        <v>26</v>
      </c>
      <c r="E256" s="55" t="s">
        <v>26</v>
      </c>
      <c r="F256" s="32" t="s">
        <v>26</v>
      </c>
      <c r="G256" s="53" t="s">
        <v>26</v>
      </c>
      <c r="H256" s="32" t="s">
        <v>1081</v>
      </c>
      <c r="I256" s="53" t="str">
        <f>_xlfn.CONCAT("""",B256,"""")</f>
        <v>"EQU.251"</v>
      </c>
      <c r="J256" s="32" t="s">
        <v>1070</v>
      </c>
      <c r="K256" s="53" t="str">
        <f>IFERROR(_xlfn.CONCAT(LEFT(M256,FIND(" ",M256)-1),""""),M256)</f>
        <v>"Aparelho"</v>
      </c>
      <c r="L256" s="32" t="s">
        <v>1026</v>
      </c>
      <c r="M256" s="53" t="s">
        <v>808</v>
      </c>
      <c r="N256" s="32" t="s">
        <v>1082</v>
      </c>
      <c r="O256" s="8">
        <v>1</v>
      </c>
      <c r="P256" s="32" t="s">
        <v>1083</v>
      </c>
      <c r="Q256" s="8">
        <f>IF(AND(O256=0, S256=0), 1, 0 )</f>
        <v>0</v>
      </c>
      <c r="R256" s="32" t="s">
        <v>1084</v>
      </c>
      <c r="S256" s="8">
        <v>0</v>
      </c>
    </row>
    <row r="257" spans="1:19" ht="6" customHeight="1" x14ac:dyDescent="0.3">
      <c r="A257" s="48">
        <v>256</v>
      </c>
      <c r="B257" s="56" t="s">
        <v>281</v>
      </c>
      <c r="C257" s="34" t="str">
        <f>IF(VALUE(O257)=1,"SUS.Equipamento",IF(VALUE(Q257)=1,"SUS.Dispositivo","SUS.Mobília"))</f>
        <v>SUS.Dispositivo</v>
      </c>
      <c r="D257" s="54" t="s">
        <v>26</v>
      </c>
      <c r="E257" s="55" t="s">
        <v>26</v>
      </c>
      <c r="F257" s="32" t="s">
        <v>26</v>
      </c>
      <c r="G257" s="53" t="s">
        <v>26</v>
      </c>
      <c r="H257" s="32" t="s">
        <v>1081</v>
      </c>
      <c r="I257" s="53" t="str">
        <f>_xlfn.CONCAT("""",B257,"""")</f>
        <v>"EQU.252"</v>
      </c>
      <c r="J257" s="32" t="s">
        <v>1070</v>
      </c>
      <c r="K257" s="53" t="str">
        <f>IFERROR(_xlfn.CONCAT(LEFT(M257,FIND(" ",M257)-1),""""),M257)</f>
        <v>"Arquivo"</v>
      </c>
      <c r="L257" s="32" t="s">
        <v>1026</v>
      </c>
      <c r="M257" s="53" t="s">
        <v>809</v>
      </c>
      <c r="N257" s="32" t="s">
        <v>1082</v>
      </c>
      <c r="O257" s="8">
        <v>0</v>
      </c>
      <c r="P257" s="32" t="s">
        <v>1083</v>
      </c>
      <c r="Q257" s="8">
        <f>IF(AND(O257=0, S257=0), 1, 0 )</f>
        <v>1</v>
      </c>
      <c r="R257" s="32" t="s">
        <v>1084</v>
      </c>
      <c r="S257" s="8">
        <v>0</v>
      </c>
    </row>
    <row r="258" spans="1:19" ht="6" customHeight="1" x14ac:dyDescent="0.3">
      <c r="A258" s="48">
        <v>257</v>
      </c>
      <c r="B258" s="56" t="s">
        <v>282</v>
      </c>
      <c r="C258" s="34" t="str">
        <f>IF(VALUE(O258)=1,"SUS.Equipamento",IF(VALUE(Q258)=1,"SUS.Dispositivo","SUS.Mobília"))</f>
        <v>SUS.Mobília</v>
      </c>
      <c r="D258" s="54" t="s">
        <v>26</v>
      </c>
      <c r="E258" s="55" t="s">
        <v>26</v>
      </c>
      <c r="F258" s="32" t="s">
        <v>1196</v>
      </c>
      <c r="G258" s="53" t="s">
        <v>1197</v>
      </c>
      <c r="H258" s="32" t="s">
        <v>1081</v>
      </c>
      <c r="I258" s="53" t="str">
        <f>_xlfn.CONCAT("""",B258,"""")</f>
        <v>"EQU.253"</v>
      </c>
      <c r="J258" s="32" t="s">
        <v>1070</v>
      </c>
      <c r="K258" s="53" t="str">
        <f>IFERROR(_xlfn.CONCAT(LEFT(M258,FIND(" ",M258)-1),""""),M258)</f>
        <v>"Carro"</v>
      </c>
      <c r="L258" s="32" t="s">
        <v>1026</v>
      </c>
      <c r="M258" s="53" t="s">
        <v>810</v>
      </c>
      <c r="N258" s="32" t="s">
        <v>1082</v>
      </c>
      <c r="O258" s="8">
        <v>0</v>
      </c>
      <c r="P258" s="32" t="s">
        <v>1083</v>
      </c>
      <c r="Q258" s="8">
        <f>IF(AND(O258=0, S258=0), 1, 0 )</f>
        <v>0</v>
      </c>
      <c r="R258" s="32" t="s">
        <v>1084</v>
      </c>
      <c r="S258" s="8">
        <v>1</v>
      </c>
    </row>
    <row r="259" spans="1:19" ht="6" customHeight="1" x14ac:dyDescent="0.3">
      <c r="A259" s="48">
        <v>258</v>
      </c>
      <c r="B259" s="56" t="s">
        <v>283</v>
      </c>
      <c r="C259" s="34" t="str">
        <f>IF(VALUE(O259)=1,"SUS.Equipamento",IF(VALUE(Q259)=1,"SUS.Dispositivo","SUS.Mobília"))</f>
        <v>SUS.Dispositivo</v>
      </c>
      <c r="D259" s="54" t="s">
        <v>26</v>
      </c>
      <c r="E259" s="55" t="s">
        <v>26</v>
      </c>
      <c r="F259" s="32" t="s">
        <v>26</v>
      </c>
      <c r="G259" s="53" t="s">
        <v>26</v>
      </c>
      <c r="H259" s="32" t="s">
        <v>1081</v>
      </c>
      <c r="I259" s="53" t="str">
        <f>_xlfn.CONCAT("""",B259,"""")</f>
        <v>"EQU.254"</v>
      </c>
      <c r="J259" s="32" t="s">
        <v>1070</v>
      </c>
      <c r="K259" s="53" t="str">
        <f>IFERROR(_xlfn.CONCAT(LEFT(M259,FIND(" ",M259)-1),""""),M259)</f>
        <v>"Cofre"</v>
      </c>
      <c r="L259" s="32" t="s">
        <v>1026</v>
      </c>
      <c r="M259" s="53" t="s">
        <v>811</v>
      </c>
      <c r="N259" s="32" t="s">
        <v>1082</v>
      </c>
      <c r="O259" s="8">
        <v>0</v>
      </c>
      <c r="P259" s="32" t="s">
        <v>1083</v>
      </c>
      <c r="Q259" s="8">
        <f>IF(AND(O259=0, S259=0), 1, 0 )</f>
        <v>1</v>
      </c>
      <c r="R259" s="32" t="s">
        <v>1084</v>
      </c>
      <c r="S259" s="8">
        <v>0</v>
      </c>
    </row>
    <row r="260" spans="1:19" ht="6" customHeight="1" x14ac:dyDescent="0.3">
      <c r="A260" s="48">
        <v>259</v>
      </c>
      <c r="B260" s="56" t="s">
        <v>284</v>
      </c>
      <c r="C260" s="34" t="str">
        <f>IF(VALUE(O260)=1,"SUS.Equipamento",IF(VALUE(Q260)=1,"SUS.Dispositivo","SUS.Mobília"))</f>
        <v>SUS.Dispositivo</v>
      </c>
      <c r="D260" s="54" t="s">
        <v>26</v>
      </c>
      <c r="E260" s="55" t="s">
        <v>26</v>
      </c>
      <c r="F260" s="32" t="s">
        <v>26</v>
      </c>
      <c r="G260" s="53" t="s">
        <v>26</v>
      </c>
      <c r="H260" s="32" t="s">
        <v>1081</v>
      </c>
      <c r="I260" s="53" t="str">
        <f>_xlfn.CONCAT("""",B260,"""")</f>
        <v>"EQU.255"</v>
      </c>
      <c r="J260" s="32" t="s">
        <v>1070</v>
      </c>
      <c r="K260" s="53" t="str">
        <f>IFERROR(_xlfn.CONCAT(LEFT(M260,FIND(" ",M260)-1),""""),M260)</f>
        <v>"Código"</v>
      </c>
      <c r="L260" s="32" t="s">
        <v>1026</v>
      </c>
      <c r="M260" s="53" t="s">
        <v>741</v>
      </c>
      <c r="N260" s="32" t="s">
        <v>1082</v>
      </c>
      <c r="O260" s="8">
        <v>0</v>
      </c>
      <c r="P260" s="32" t="s">
        <v>1083</v>
      </c>
      <c r="Q260" s="8">
        <f>IF(AND(O260=0, S260=0), 1, 0 )</f>
        <v>1</v>
      </c>
      <c r="R260" s="32" t="s">
        <v>1084</v>
      </c>
      <c r="S260" s="8">
        <v>0</v>
      </c>
    </row>
    <row r="261" spans="1:19" ht="6" customHeight="1" x14ac:dyDescent="0.3">
      <c r="A261" s="48">
        <v>260</v>
      </c>
      <c r="B261" s="56" t="s">
        <v>285</v>
      </c>
      <c r="C261" s="34" t="str">
        <f>IF(VALUE(O261)=1,"SUS.Equipamento",IF(VALUE(Q261)=1,"SUS.Dispositivo","SUS.Mobília"))</f>
        <v>SUS.Dispositivo</v>
      </c>
      <c r="D261" s="54" t="s">
        <v>26</v>
      </c>
      <c r="E261" s="55" t="s">
        <v>26</v>
      </c>
      <c r="F261" s="32" t="s">
        <v>26</v>
      </c>
      <c r="G261" s="53" t="s">
        <v>26</v>
      </c>
      <c r="H261" s="32" t="s">
        <v>1081</v>
      </c>
      <c r="I261" s="53" t="str">
        <f>_xlfn.CONCAT("""",B261,"""")</f>
        <v>"EQU.256"</v>
      </c>
      <c r="J261" s="32" t="s">
        <v>1070</v>
      </c>
      <c r="K261" s="53" t="str">
        <f>IFERROR(_xlfn.CONCAT(LEFT(M261,FIND(" ",M261)-1),""""),M261)</f>
        <v>"Relógio"</v>
      </c>
      <c r="L261" s="32" t="s">
        <v>1026</v>
      </c>
      <c r="M261" s="53" t="s">
        <v>812</v>
      </c>
      <c r="N261" s="32" t="s">
        <v>1082</v>
      </c>
      <c r="O261" s="8">
        <v>0</v>
      </c>
      <c r="P261" s="32" t="s">
        <v>1083</v>
      </c>
      <c r="Q261" s="8">
        <f>IF(AND(O261=0, S261=0), 1, 0 )</f>
        <v>1</v>
      </c>
      <c r="R261" s="32" t="s">
        <v>1084</v>
      </c>
      <c r="S261" s="8">
        <v>0</v>
      </c>
    </row>
    <row r="262" spans="1:19" ht="6" customHeight="1" x14ac:dyDescent="0.3">
      <c r="A262" s="48">
        <v>261</v>
      </c>
      <c r="B262" s="56" t="s">
        <v>286</v>
      </c>
      <c r="C262" s="34" t="str">
        <f>IF(VALUE(O262)=1,"SUS.Equipamento",IF(VALUE(Q262)=1,"SUS.Dispositivo","SUS.Mobília"))</f>
        <v>SUS.Equipamento</v>
      </c>
      <c r="D262" s="54" t="s">
        <v>26</v>
      </c>
      <c r="E262" s="55" t="s">
        <v>26</v>
      </c>
      <c r="F262" s="32" t="s">
        <v>26</v>
      </c>
      <c r="G262" s="53" t="s">
        <v>26</v>
      </c>
      <c r="H262" s="32" t="s">
        <v>1081</v>
      </c>
      <c r="I262" s="53" t="str">
        <f>_xlfn.CONCAT("""",B262,"""")</f>
        <v>"EQU.257"</v>
      </c>
      <c r="J262" s="32" t="s">
        <v>1070</v>
      </c>
      <c r="K262" s="53" t="str">
        <f>IFERROR(_xlfn.CONCAT(LEFT(M262,FIND(" ",M262)-1),""""),M262)</f>
        <v>"Centrífuga"</v>
      </c>
      <c r="L262" s="32" t="s">
        <v>1026</v>
      </c>
      <c r="M262" s="53" t="s">
        <v>813</v>
      </c>
      <c r="N262" s="32" t="s">
        <v>1082</v>
      </c>
      <c r="O262" s="8">
        <v>1</v>
      </c>
      <c r="P262" s="32" t="s">
        <v>1083</v>
      </c>
      <c r="Q262" s="8">
        <f>IF(AND(O262=0, S262=0), 1, 0 )</f>
        <v>0</v>
      </c>
      <c r="R262" s="32" t="s">
        <v>1084</v>
      </c>
      <c r="S262" s="8">
        <v>0</v>
      </c>
    </row>
    <row r="263" spans="1:19" ht="6" customHeight="1" x14ac:dyDescent="0.3">
      <c r="A263" s="48">
        <v>262</v>
      </c>
      <c r="B263" s="56" t="s">
        <v>287</v>
      </c>
      <c r="C263" s="34" t="str">
        <f>IF(VALUE(O263)=1,"SUS.Equipamento",IF(VALUE(Q263)=1,"SUS.Dispositivo","SUS.Mobília"))</f>
        <v>SUS.Equipamento</v>
      </c>
      <c r="D263" s="54" t="s">
        <v>26</v>
      </c>
      <c r="E263" s="55" t="s">
        <v>26</v>
      </c>
      <c r="F263" s="32" t="s">
        <v>26</v>
      </c>
      <c r="G263" s="53" t="s">
        <v>26</v>
      </c>
      <c r="H263" s="32" t="s">
        <v>1081</v>
      </c>
      <c r="I263" s="53" t="str">
        <f>_xlfn.CONCAT("""",B263,"""")</f>
        <v>"EQU.258"</v>
      </c>
      <c r="J263" s="32" t="s">
        <v>1070</v>
      </c>
      <c r="K263" s="53" t="str">
        <f>IFERROR(_xlfn.CONCAT(LEFT(M263,FIND(" ",M263)-1),""""),M263)</f>
        <v>"Pia"</v>
      </c>
      <c r="L263" s="32" t="s">
        <v>1026</v>
      </c>
      <c r="M263" s="53" t="s">
        <v>814</v>
      </c>
      <c r="N263" s="32" t="s">
        <v>1082</v>
      </c>
      <c r="O263" s="8">
        <v>1</v>
      </c>
      <c r="P263" s="32" t="s">
        <v>1083</v>
      </c>
      <c r="Q263" s="8">
        <f>IF(AND(O263=0, S263=0), 1, 0 )</f>
        <v>0</v>
      </c>
      <c r="R263" s="32" t="s">
        <v>1084</v>
      </c>
      <c r="S263" s="8">
        <v>0</v>
      </c>
    </row>
    <row r="264" spans="1:19" ht="6" customHeight="1" x14ac:dyDescent="0.3">
      <c r="A264" s="48">
        <v>263</v>
      </c>
      <c r="B264" s="56" t="s">
        <v>288</v>
      </c>
      <c r="C264" s="34" t="str">
        <f>IF(VALUE(O264)=1,"SUS.Equipamento",IF(VALUE(Q264)=1,"SUS.Dispositivo","SUS.Mobília"))</f>
        <v>SUS.Dispositivo</v>
      </c>
      <c r="D264" s="54" t="s">
        <v>26</v>
      </c>
      <c r="E264" s="55" t="s">
        <v>26</v>
      </c>
      <c r="F264" s="32" t="s">
        <v>26</v>
      </c>
      <c r="G264" s="53" t="s">
        <v>26</v>
      </c>
      <c r="H264" s="32" t="s">
        <v>1081</v>
      </c>
      <c r="I264" s="53" t="str">
        <f>_xlfn.CONCAT("""",B264,"""")</f>
        <v>"EQU.259"</v>
      </c>
      <c r="J264" s="32" t="s">
        <v>1070</v>
      </c>
      <c r="K264" s="53" t="str">
        <f>IFERROR(_xlfn.CONCAT(LEFT(M264,FIND(" ",M264)-1),""""),M264)</f>
        <v>"Código"</v>
      </c>
      <c r="L264" s="32" t="s">
        <v>1026</v>
      </c>
      <c r="M264" s="53" t="s">
        <v>741</v>
      </c>
      <c r="N264" s="32" t="s">
        <v>1082</v>
      </c>
      <c r="O264" s="8">
        <v>0</v>
      </c>
      <c r="P264" s="32" t="s">
        <v>1083</v>
      </c>
      <c r="Q264" s="8">
        <f>IF(AND(O264=0, S264=0), 1, 0 )</f>
        <v>1</v>
      </c>
      <c r="R264" s="32" t="s">
        <v>1084</v>
      </c>
      <c r="S264" s="8">
        <v>0</v>
      </c>
    </row>
    <row r="265" spans="1:19" ht="6" customHeight="1" x14ac:dyDescent="0.3">
      <c r="A265" s="48">
        <v>264</v>
      </c>
      <c r="B265" s="56" t="s">
        <v>289</v>
      </c>
      <c r="C265" s="34" t="str">
        <f>IF(VALUE(O265)=1,"SUS.Equipamento",IF(VALUE(Q265)=1,"SUS.Dispositivo","SUS.Mobília"))</f>
        <v>SUS.Dispositivo</v>
      </c>
      <c r="D265" s="54" t="s">
        <v>26</v>
      </c>
      <c r="E265" s="55" t="s">
        <v>26</v>
      </c>
      <c r="F265" s="32" t="s">
        <v>26</v>
      </c>
      <c r="G265" s="53" t="s">
        <v>26</v>
      </c>
      <c r="H265" s="32" t="s">
        <v>1081</v>
      </c>
      <c r="I265" s="53" t="str">
        <f>_xlfn.CONCAT("""",B265,"""")</f>
        <v>"EQU.260"</v>
      </c>
      <c r="J265" s="32" t="s">
        <v>1070</v>
      </c>
      <c r="K265" s="53" t="str">
        <f>IFERROR(_xlfn.CONCAT(LEFT(M265,FIND(" ",M265)-1),""""),M265)</f>
        <v>"Ecocardiógrafo"</v>
      </c>
      <c r="L265" s="32" t="s">
        <v>1026</v>
      </c>
      <c r="M265" s="53" t="s">
        <v>815</v>
      </c>
      <c r="N265" s="32" t="s">
        <v>1082</v>
      </c>
      <c r="O265" s="8">
        <v>0</v>
      </c>
      <c r="P265" s="32" t="s">
        <v>1083</v>
      </c>
      <c r="Q265" s="8">
        <f>IF(AND(O265=0, S265=0), 1, 0 )</f>
        <v>1</v>
      </c>
      <c r="R265" s="32" t="s">
        <v>1084</v>
      </c>
      <c r="S265" s="8">
        <v>0</v>
      </c>
    </row>
    <row r="266" spans="1:19" ht="6" customHeight="1" x14ac:dyDescent="0.3">
      <c r="A266" s="48">
        <v>265</v>
      </c>
      <c r="B266" s="56" t="s">
        <v>290</v>
      </c>
      <c r="C266" s="34" t="str">
        <f>IF(VALUE(O266)=1,"SUS.Equipamento",IF(VALUE(Q266)=1,"SUS.Dispositivo","SUS.Mobília"))</f>
        <v>SUS.Dispositivo</v>
      </c>
      <c r="D266" s="54" t="s">
        <v>26</v>
      </c>
      <c r="E266" s="55" t="s">
        <v>26</v>
      </c>
      <c r="F266" s="32" t="s">
        <v>26</v>
      </c>
      <c r="G266" s="53" t="s">
        <v>26</v>
      </c>
      <c r="H266" s="32" t="s">
        <v>1081</v>
      </c>
      <c r="I266" s="53" t="str">
        <f>_xlfn.CONCAT("""",B266,"""")</f>
        <v>"EQU.261"</v>
      </c>
      <c r="J266" s="32" t="s">
        <v>1070</v>
      </c>
      <c r="K266" s="53" t="str">
        <f>IFERROR(_xlfn.CONCAT(LEFT(M266,FIND(" ",M266)-1),""""),M266)</f>
        <v>"Escada"</v>
      </c>
      <c r="L266" s="32" t="s">
        <v>1026</v>
      </c>
      <c r="M266" s="53" t="s">
        <v>816</v>
      </c>
      <c r="N266" s="32" t="s">
        <v>1082</v>
      </c>
      <c r="O266" s="8">
        <v>0</v>
      </c>
      <c r="P266" s="32" t="s">
        <v>1083</v>
      </c>
      <c r="Q266" s="8">
        <f>IF(AND(O266=0, S266=0), 1, 0 )</f>
        <v>1</v>
      </c>
      <c r="R266" s="32" t="s">
        <v>1084</v>
      </c>
      <c r="S266" s="8">
        <v>0</v>
      </c>
    </row>
    <row r="267" spans="1:19" ht="6" customHeight="1" x14ac:dyDescent="0.3">
      <c r="A267" s="48">
        <v>266</v>
      </c>
      <c r="B267" s="56" t="s">
        <v>291</v>
      </c>
      <c r="C267" s="34" t="str">
        <f>IF(VALUE(O267)=1,"SUS.Equipamento",IF(VALUE(Q267)=1,"SUS.Dispositivo","SUS.Mobília"))</f>
        <v>SUS.Dispositivo</v>
      </c>
      <c r="D267" s="54" t="s">
        <v>26</v>
      </c>
      <c r="E267" s="55" t="s">
        <v>26</v>
      </c>
      <c r="F267" s="32" t="s">
        <v>26</v>
      </c>
      <c r="G267" s="53" t="s">
        <v>26</v>
      </c>
      <c r="H267" s="32" t="s">
        <v>1081</v>
      </c>
      <c r="I267" s="53" t="str">
        <f>_xlfn.CONCAT("""",B267,"""")</f>
        <v>"EQU.262"</v>
      </c>
      <c r="J267" s="32" t="s">
        <v>1070</v>
      </c>
      <c r="K267" s="53" t="str">
        <f>IFERROR(_xlfn.CONCAT(LEFT(M267,FIND(" ",M267)-1),""""),M267)</f>
        <v>"Espelho"</v>
      </c>
      <c r="L267" s="32" t="s">
        <v>1026</v>
      </c>
      <c r="M267" s="53" t="s">
        <v>817</v>
      </c>
      <c r="N267" s="32" t="s">
        <v>1082</v>
      </c>
      <c r="O267" s="8">
        <v>0</v>
      </c>
      <c r="P267" s="32" t="s">
        <v>1083</v>
      </c>
      <c r="Q267" s="8">
        <f>IF(AND(O267=0, S267=0), 1, 0 )</f>
        <v>1</v>
      </c>
      <c r="R267" s="32" t="s">
        <v>1084</v>
      </c>
      <c r="S267" s="8">
        <v>0</v>
      </c>
    </row>
    <row r="268" spans="1:19" ht="6" customHeight="1" x14ac:dyDescent="0.3">
      <c r="A268" s="48">
        <v>267</v>
      </c>
      <c r="B268" s="56" t="s">
        <v>292</v>
      </c>
      <c r="C268" s="34" t="str">
        <f>IF(VALUE(O268)=1,"SUS.Equipamento",IF(VALUE(Q268)=1,"SUS.Dispositivo","SUS.Mobília"))</f>
        <v>SUS.Dispositivo</v>
      </c>
      <c r="D268" s="54" t="s">
        <v>26</v>
      </c>
      <c r="E268" s="55" t="s">
        <v>26</v>
      </c>
      <c r="F268" s="32" t="s">
        <v>26</v>
      </c>
      <c r="G268" s="53" t="s">
        <v>26</v>
      </c>
      <c r="H268" s="32" t="s">
        <v>1081</v>
      </c>
      <c r="I268" s="53" t="str">
        <f>_xlfn.CONCAT("""",B268,"""")</f>
        <v>"EQU.263"</v>
      </c>
      <c r="J268" s="32" t="s">
        <v>1070</v>
      </c>
      <c r="K268" s="53" t="str">
        <f>IFERROR(_xlfn.CONCAT(LEFT(M268,FIND(" ",M268)-1),""""),M268)</f>
        <v>"Fita"</v>
      </c>
      <c r="L268" s="32" t="s">
        <v>1026</v>
      </c>
      <c r="M268" s="53" t="s">
        <v>1047</v>
      </c>
      <c r="N268" s="32" t="s">
        <v>1082</v>
      </c>
      <c r="O268" s="8">
        <v>0</v>
      </c>
      <c r="P268" s="32" t="s">
        <v>1083</v>
      </c>
      <c r="Q268" s="8">
        <f>IF(AND(O268=0, S268=0), 1, 0 )</f>
        <v>1</v>
      </c>
      <c r="R268" s="32" t="s">
        <v>1084</v>
      </c>
      <c r="S268" s="8">
        <v>0</v>
      </c>
    </row>
    <row r="269" spans="1:19" ht="6" customHeight="1" x14ac:dyDescent="0.3">
      <c r="A269" s="48">
        <v>268</v>
      </c>
      <c r="B269" s="56" t="s">
        <v>293</v>
      </c>
      <c r="C269" s="34" t="str">
        <f>IF(VALUE(O269)=1,"SUS.Equipamento",IF(VALUE(Q269)=1,"SUS.Dispositivo","SUS.Mobília"))</f>
        <v>SUS.Dispositivo</v>
      </c>
      <c r="D269" s="54" t="s">
        <v>26</v>
      </c>
      <c r="E269" s="55" t="s">
        <v>26</v>
      </c>
      <c r="F269" s="32" t="s">
        <v>26</v>
      </c>
      <c r="G269" s="53" t="s">
        <v>26</v>
      </c>
      <c r="H269" s="32" t="s">
        <v>1081</v>
      </c>
      <c r="I269" s="53" t="str">
        <f>_xlfn.CONCAT("""",B269,"""")</f>
        <v>"EQU.264"</v>
      </c>
      <c r="J269" s="32" t="s">
        <v>1070</v>
      </c>
      <c r="K269" s="53" t="str">
        <f>IFERROR(_xlfn.CONCAT(LEFT(M269,FIND(" ",M269)-1),""""),M269)</f>
        <v>"Tatame"</v>
      </c>
      <c r="L269" s="32" t="s">
        <v>1026</v>
      </c>
      <c r="M269" s="53" t="s">
        <v>818</v>
      </c>
      <c r="N269" s="32" t="s">
        <v>1082</v>
      </c>
      <c r="O269" s="8">
        <v>0</v>
      </c>
      <c r="P269" s="32" t="s">
        <v>1083</v>
      </c>
      <c r="Q269" s="8">
        <f>IF(AND(O269=0, S269=0), 1, 0 )</f>
        <v>1</v>
      </c>
      <c r="R269" s="32" t="s">
        <v>1084</v>
      </c>
      <c r="S269" s="8">
        <v>0</v>
      </c>
    </row>
    <row r="270" spans="1:19" ht="6" customHeight="1" x14ac:dyDescent="0.3">
      <c r="A270" s="48">
        <v>269</v>
      </c>
      <c r="B270" s="56" t="s">
        <v>294</v>
      </c>
      <c r="C270" s="34" t="str">
        <f>IF(VALUE(O270)=1,"SUS.Equipamento",IF(VALUE(Q270)=1,"SUS.Dispositivo","SUS.Mobília"))</f>
        <v>SUS.Equipamento</v>
      </c>
      <c r="D270" s="54" t="s">
        <v>26</v>
      </c>
      <c r="E270" s="55" t="s">
        <v>26</v>
      </c>
      <c r="F270" s="32" t="s">
        <v>26</v>
      </c>
      <c r="G270" s="53" t="s">
        <v>26</v>
      </c>
      <c r="H270" s="32" t="s">
        <v>1081</v>
      </c>
      <c r="I270" s="53" t="str">
        <f>_xlfn.CONCAT("""",B270,"""")</f>
        <v>"EQU.265"</v>
      </c>
      <c r="J270" s="32" t="s">
        <v>1070</v>
      </c>
      <c r="K270" s="53" t="str">
        <f>IFERROR(_xlfn.CONCAT(LEFT(M270,FIND(" ",M270)-1),""""),M270)</f>
        <v>"Coagulômetro"</v>
      </c>
      <c r="L270" s="32" t="s">
        <v>1026</v>
      </c>
      <c r="M270" s="53" t="s">
        <v>819</v>
      </c>
      <c r="N270" s="32" t="s">
        <v>1082</v>
      </c>
      <c r="O270" s="8">
        <v>1</v>
      </c>
      <c r="P270" s="32" t="s">
        <v>1083</v>
      </c>
      <c r="Q270" s="8">
        <f>IF(AND(O270=0, S270=0), 1, 0 )</f>
        <v>0</v>
      </c>
      <c r="R270" s="32" t="s">
        <v>1084</v>
      </c>
      <c r="S270" s="8">
        <v>0</v>
      </c>
    </row>
    <row r="271" spans="1:19" ht="6" customHeight="1" x14ac:dyDescent="0.3">
      <c r="A271" s="48">
        <v>270</v>
      </c>
      <c r="B271" s="56" t="s">
        <v>295</v>
      </c>
      <c r="C271" s="34" t="str">
        <f>IF(VALUE(O271)=1,"SUS.Equipamento",IF(VALUE(Q271)=1,"SUS.Dispositivo","SUS.Mobília"))</f>
        <v>SUS.Dispositivo</v>
      </c>
      <c r="D271" s="54" t="s">
        <v>26</v>
      </c>
      <c r="E271" s="55" t="s">
        <v>26</v>
      </c>
      <c r="F271" s="32" t="s">
        <v>26</v>
      </c>
      <c r="G271" s="53" t="s">
        <v>26</v>
      </c>
      <c r="H271" s="32" t="s">
        <v>1081</v>
      </c>
      <c r="I271" s="53" t="str">
        <f>_xlfn.CONCAT("""",B271,"""")</f>
        <v>"EQU.266"</v>
      </c>
      <c r="J271" s="32" t="s">
        <v>1070</v>
      </c>
      <c r="K271" s="53" t="str">
        <f>IFERROR(_xlfn.CONCAT(LEFT(M271,FIND(" ",M271)-1),""""),M271)</f>
        <v>"Deionizador"</v>
      </c>
      <c r="L271" s="32" t="s">
        <v>1026</v>
      </c>
      <c r="M271" s="53" t="s">
        <v>820</v>
      </c>
      <c r="N271" s="32" t="s">
        <v>1082</v>
      </c>
      <c r="O271" s="8">
        <v>0</v>
      </c>
      <c r="P271" s="32" t="s">
        <v>1083</v>
      </c>
      <c r="Q271" s="8">
        <f>IF(AND(O271=0, S271=0), 1, 0 )</f>
        <v>1</v>
      </c>
      <c r="R271" s="32" t="s">
        <v>1084</v>
      </c>
      <c r="S271" s="8">
        <v>0</v>
      </c>
    </row>
    <row r="272" spans="1:19" ht="6" customHeight="1" x14ac:dyDescent="0.3">
      <c r="A272" s="48">
        <v>271</v>
      </c>
      <c r="B272" s="56" t="s">
        <v>296</v>
      </c>
      <c r="C272" s="34" t="str">
        <f>IF(VALUE(O272)=1,"SUS.Equipamento",IF(VALUE(Q272)=1,"SUS.Dispositivo","SUS.Mobília"))</f>
        <v>SUS.Dispositivo</v>
      </c>
      <c r="D272" s="54" t="s">
        <v>26</v>
      </c>
      <c r="E272" s="55" t="s">
        <v>26</v>
      </c>
      <c r="F272" s="32" t="s">
        <v>26</v>
      </c>
      <c r="G272" s="53" t="s">
        <v>26</v>
      </c>
      <c r="H272" s="32" t="s">
        <v>1081</v>
      </c>
      <c r="I272" s="53" t="str">
        <f>_xlfn.CONCAT("""",B272,"""")</f>
        <v>"EQU.267"</v>
      </c>
      <c r="J272" s="32" t="s">
        <v>1070</v>
      </c>
      <c r="K272" s="53" t="str">
        <f>IFERROR(_xlfn.CONCAT(LEFT(M272,FIND(" ",M272)-1),""""),M272)</f>
        <v>"Diluidor"</v>
      </c>
      <c r="L272" s="32" t="s">
        <v>1026</v>
      </c>
      <c r="M272" s="53" t="s">
        <v>821</v>
      </c>
      <c r="N272" s="32" t="s">
        <v>1082</v>
      </c>
      <c r="O272" s="8">
        <v>0</v>
      </c>
      <c r="P272" s="32" t="s">
        <v>1083</v>
      </c>
      <c r="Q272" s="8">
        <f>IF(AND(O272=0, S272=0), 1, 0 )</f>
        <v>1</v>
      </c>
      <c r="R272" s="32" t="s">
        <v>1084</v>
      </c>
      <c r="S272" s="8">
        <v>0</v>
      </c>
    </row>
    <row r="273" spans="1:19" ht="6" customHeight="1" x14ac:dyDescent="0.3">
      <c r="A273" s="48">
        <v>272</v>
      </c>
      <c r="B273" s="56" t="s">
        <v>297</v>
      </c>
      <c r="C273" s="34" t="str">
        <f>IF(VALUE(O273)=1,"SUS.Equipamento",IF(VALUE(Q273)=1,"SUS.Dispositivo","SUS.Mobília"))</f>
        <v>SUS.Dispositivo</v>
      </c>
      <c r="D273" s="54" t="s">
        <v>26</v>
      </c>
      <c r="E273" s="55" t="s">
        <v>26</v>
      </c>
      <c r="F273" s="32" t="s">
        <v>26</v>
      </c>
      <c r="G273" s="53" t="s">
        <v>26</v>
      </c>
      <c r="H273" s="32" t="s">
        <v>1081</v>
      </c>
      <c r="I273" s="53" t="str">
        <f>_xlfn.CONCAT("""",B273,"""")</f>
        <v>"EQU.268"</v>
      </c>
      <c r="J273" s="32" t="s">
        <v>1070</v>
      </c>
      <c r="K273" s="53" t="str">
        <f>IFERROR(_xlfn.CONCAT(LEFT(M273,FIND(" ",M273)-1),""""),M273)</f>
        <v>"Afiador"</v>
      </c>
      <c r="L273" s="32" t="s">
        <v>1026</v>
      </c>
      <c r="M273" s="53" t="s">
        <v>822</v>
      </c>
      <c r="N273" s="32" t="s">
        <v>1082</v>
      </c>
      <c r="O273" s="8">
        <v>0</v>
      </c>
      <c r="P273" s="32" t="s">
        <v>1083</v>
      </c>
      <c r="Q273" s="8">
        <f>IF(AND(O273=0, S273=0), 1, 0 )</f>
        <v>1</v>
      </c>
      <c r="R273" s="32" t="s">
        <v>1084</v>
      </c>
      <c r="S273" s="8">
        <v>0</v>
      </c>
    </row>
    <row r="274" spans="1:19" ht="6" customHeight="1" x14ac:dyDescent="0.3">
      <c r="A274" s="48">
        <v>273</v>
      </c>
      <c r="B274" s="56" t="s">
        <v>298</v>
      </c>
      <c r="C274" s="34" t="str">
        <f>IF(VALUE(O274)=1,"SUS.Equipamento",IF(VALUE(Q274)=1,"SUS.Dispositivo","SUS.Mobília"))</f>
        <v>SUS.Dispositivo</v>
      </c>
      <c r="D274" s="54" t="s">
        <v>26</v>
      </c>
      <c r="E274" s="55" t="s">
        <v>26</v>
      </c>
      <c r="F274" s="32" t="s">
        <v>26</v>
      </c>
      <c r="G274" s="53" t="s">
        <v>26</v>
      </c>
      <c r="H274" s="32" t="s">
        <v>1081</v>
      </c>
      <c r="I274" s="53" t="str">
        <f>_xlfn.CONCAT("""",B274,"""")</f>
        <v>"EQU.269"</v>
      </c>
      <c r="J274" s="32" t="s">
        <v>1070</v>
      </c>
      <c r="K274" s="53" t="str">
        <f>IFERROR(_xlfn.CONCAT(LEFT(M274,FIND(" ",M274)-1),""""),M274)</f>
        <v>"Autoclave"</v>
      </c>
      <c r="L274" s="32" t="s">
        <v>1026</v>
      </c>
      <c r="M274" s="53" t="s">
        <v>823</v>
      </c>
      <c r="N274" s="32" t="s">
        <v>1082</v>
      </c>
      <c r="O274" s="8">
        <v>0</v>
      </c>
      <c r="P274" s="32" t="s">
        <v>1083</v>
      </c>
      <c r="Q274" s="8">
        <f>IF(AND(O274=0, S274=0), 1, 0 )</f>
        <v>1</v>
      </c>
      <c r="R274" s="32" t="s">
        <v>1084</v>
      </c>
      <c r="S274" s="8">
        <v>0</v>
      </c>
    </row>
    <row r="275" spans="1:19" ht="6" customHeight="1" x14ac:dyDescent="0.3">
      <c r="A275" s="48">
        <v>274</v>
      </c>
      <c r="B275" s="56" t="s">
        <v>299</v>
      </c>
      <c r="C275" s="34" t="str">
        <f>IF(VALUE(O275)=1,"SUS.Equipamento",IF(VALUE(Q275)=1,"SUS.Dispositivo","SUS.Mobília"))</f>
        <v>SUS.Dispositivo</v>
      </c>
      <c r="D275" s="54" t="s">
        <v>26</v>
      </c>
      <c r="E275" s="55" t="s">
        <v>26</v>
      </c>
      <c r="F275" s="32" t="s">
        <v>26</v>
      </c>
      <c r="G275" s="53" t="s">
        <v>26</v>
      </c>
      <c r="H275" s="32" t="s">
        <v>1081</v>
      </c>
      <c r="I275" s="53" t="str">
        <f>_xlfn.CONCAT("""",B275,"""")</f>
        <v>"EQU.270"</v>
      </c>
      <c r="J275" s="32" t="s">
        <v>1070</v>
      </c>
      <c r="K275" s="53" t="str">
        <f>IFERROR(_xlfn.CONCAT(LEFT(M275,FIND(" ",M275)-1),""""),M275)</f>
        <v>"Banho"</v>
      </c>
      <c r="L275" s="32" t="s">
        <v>1026</v>
      </c>
      <c r="M275" s="53" t="s">
        <v>1177</v>
      </c>
      <c r="N275" s="32" t="s">
        <v>1082</v>
      </c>
      <c r="O275" s="8">
        <v>0</v>
      </c>
      <c r="P275" s="32" t="s">
        <v>1083</v>
      </c>
      <c r="Q275" s="8">
        <f>IF(AND(O275=0, S275=0), 1, 0 )</f>
        <v>1</v>
      </c>
      <c r="R275" s="32" t="s">
        <v>1084</v>
      </c>
      <c r="S275" s="8">
        <v>0</v>
      </c>
    </row>
    <row r="276" spans="1:19" ht="6" customHeight="1" x14ac:dyDescent="0.3">
      <c r="A276" s="48">
        <v>275</v>
      </c>
      <c r="B276" s="56" t="s">
        <v>300</v>
      </c>
      <c r="C276" s="34" t="str">
        <f>IF(VALUE(O276)=1,"SUS.Equipamento",IF(VALUE(Q276)=1,"SUS.Dispositivo","SUS.Mobília"))</f>
        <v>SUS.Mobília</v>
      </c>
      <c r="D276" s="54" t="s">
        <v>26</v>
      </c>
      <c r="E276" s="55" t="s">
        <v>26</v>
      </c>
      <c r="F276" s="32" t="s">
        <v>1196</v>
      </c>
      <c r="G276" s="53" t="s">
        <v>1199</v>
      </c>
      <c r="H276" s="32" t="s">
        <v>1081</v>
      </c>
      <c r="I276" s="53" t="str">
        <f>_xlfn.CONCAT("""",B276,"""")</f>
        <v>"EQU.271"</v>
      </c>
      <c r="J276" s="32" t="s">
        <v>1070</v>
      </c>
      <c r="K276" s="53" t="str">
        <f>IFERROR(_xlfn.CONCAT(LEFT(M276,FIND(" ",M276)-1),""""),M276)</f>
        <v>"Maca"</v>
      </c>
      <c r="L276" s="32" t="s">
        <v>1026</v>
      </c>
      <c r="M276" s="53" t="s">
        <v>824</v>
      </c>
      <c r="N276" s="32" t="s">
        <v>1082</v>
      </c>
      <c r="O276" s="8">
        <v>0</v>
      </c>
      <c r="P276" s="32" t="s">
        <v>1083</v>
      </c>
      <c r="Q276" s="8">
        <f>IF(AND(O276=0, S276=0), 1, 0 )</f>
        <v>0</v>
      </c>
      <c r="R276" s="32" t="s">
        <v>1084</v>
      </c>
      <c r="S276" s="8">
        <v>1</v>
      </c>
    </row>
    <row r="277" spans="1:19" ht="6" customHeight="1" x14ac:dyDescent="0.3">
      <c r="A277" s="48">
        <v>276</v>
      </c>
      <c r="B277" s="56" t="s">
        <v>301</v>
      </c>
      <c r="C277" s="34" t="str">
        <f>IF(VALUE(O277)=1,"SUS.Equipamento",IF(VALUE(Q277)=1,"SUS.Dispositivo","SUS.Mobília"))</f>
        <v>SUS.Mobília</v>
      </c>
      <c r="D277" s="54" t="s">
        <v>26</v>
      </c>
      <c r="E277" s="55" t="s">
        <v>26</v>
      </c>
      <c r="F277" s="32" t="s">
        <v>1196</v>
      </c>
      <c r="G277" s="53" t="s">
        <v>1197</v>
      </c>
      <c r="H277" s="32" t="s">
        <v>1081</v>
      </c>
      <c r="I277" s="53" t="str">
        <f>_xlfn.CONCAT("""",B277,"""")</f>
        <v>"EQU.272"</v>
      </c>
      <c r="J277" s="32" t="s">
        <v>1070</v>
      </c>
      <c r="K277" s="53" t="str">
        <f>IFERROR(_xlfn.CONCAT(LEFT(M277,FIND(" ",M277)-1),""""),M277)</f>
        <v>"Mesa"</v>
      </c>
      <c r="L277" s="32" t="s">
        <v>1026</v>
      </c>
      <c r="M277" s="53" t="s">
        <v>825</v>
      </c>
      <c r="N277" s="32" t="s">
        <v>1082</v>
      </c>
      <c r="O277" s="8">
        <v>0</v>
      </c>
      <c r="P277" s="32" t="s">
        <v>1083</v>
      </c>
      <c r="Q277" s="8">
        <f>IF(AND(O277=0, S277=0), 1, 0 )</f>
        <v>0</v>
      </c>
      <c r="R277" s="32" t="s">
        <v>1084</v>
      </c>
      <c r="S277" s="8">
        <v>1</v>
      </c>
    </row>
    <row r="278" spans="1:19" ht="6" customHeight="1" x14ac:dyDescent="0.3">
      <c r="A278" s="48">
        <v>277</v>
      </c>
      <c r="B278" s="56" t="s">
        <v>302</v>
      </c>
      <c r="C278" s="34" t="str">
        <f>IF(VALUE(O278)=1,"SUS.Equipamento",IF(VALUE(Q278)=1,"SUS.Dispositivo","SUS.Mobília"))</f>
        <v>SUS.Mobília</v>
      </c>
      <c r="D278" s="54" t="s">
        <v>26</v>
      </c>
      <c r="E278" s="55" t="s">
        <v>26</v>
      </c>
      <c r="F278" s="32" t="s">
        <v>1196</v>
      </c>
      <c r="G278" s="53" t="s">
        <v>1197</v>
      </c>
      <c r="H278" s="32" t="s">
        <v>1081</v>
      </c>
      <c r="I278" s="53" t="str">
        <f>_xlfn.CONCAT("""",B278,"""")</f>
        <v>"EQU.273"</v>
      </c>
      <c r="J278" s="32" t="s">
        <v>1070</v>
      </c>
      <c r="K278" s="53" t="str">
        <f>IFERROR(_xlfn.CONCAT(LEFT(M278,FIND(" ",M278)-1),""""),M278)</f>
        <v>"Cadeira"</v>
      </c>
      <c r="L278" s="32" t="s">
        <v>1026</v>
      </c>
      <c r="M278" s="53" t="s">
        <v>826</v>
      </c>
      <c r="N278" s="32" t="s">
        <v>1082</v>
      </c>
      <c r="O278" s="8">
        <v>0</v>
      </c>
      <c r="P278" s="32" t="s">
        <v>1083</v>
      </c>
      <c r="Q278" s="8">
        <f>IF(AND(O278=0, S278=0), 1, 0 )</f>
        <v>0</v>
      </c>
      <c r="R278" s="32" t="s">
        <v>1084</v>
      </c>
      <c r="S278" s="8">
        <v>1</v>
      </c>
    </row>
    <row r="279" spans="1:19" ht="6" customHeight="1" x14ac:dyDescent="0.3">
      <c r="A279" s="48">
        <v>278</v>
      </c>
      <c r="B279" s="56" t="s">
        <v>303</v>
      </c>
      <c r="C279" s="34" t="str">
        <f>IF(VALUE(O279)=1,"SUS.Equipamento",IF(VALUE(Q279)=1,"SUS.Dispositivo","SUS.Mobília"))</f>
        <v>SUS.Dispositivo</v>
      </c>
      <c r="D279" s="54" t="s">
        <v>26</v>
      </c>
      <c r="E279" s="55" t="s">
        <v>26</v>
      </c>
      <c r="F279" s="32" t="s">
        <v>26</v>
      </c>
      <c r="G279" s="53" t="s">
        <v>26</v>
      </c>
      <c r="H279" s="32" t="s">
        <v>1081</v>
      </c>
      <c r="I279" s="53" t="str">
        <f>_xlfn.CONCAT("""",B279,"""")</f>
        <v>"EQU.274"</v>
      </c>
      <c r="J279" s="32" t="s">
        <v>1070</v>
      </c>
      <c r="K279" s="53" t="str">
        <f>IFERROR(_xlfn.CONCAT(LEFT(M279,FIND(" ",M279)-1),""""),M279)</f>
        <v>"Par"</v>
      </c>
      <c r="L279" s="32" t="s">
        <v>1026</v>
      </c>
      <c r="M279" s="53" t="s">
        <v>827</v>
      </c>
      <c r="N279" s="32" t="s">
        <v>1082</v>
      </c>
      <c r="O279" s="8">
        <v>0</v>
      </c>
      <c r="P279" s="32" t="s">
        <v>1083</v>
      </c>
      <c r="Q279" s="8">
        <f>IF(AND(O279=0, S279=0), 1, 0 )</f>
        <v>1</v>
      </c>
      <c r="R279" s="32" t="s">
        <v>1084</v>
      </c>
      <c r="S279" s="8">
        <v>0</v>
      </c>
    </row>
    <row r="280" spans="1:19" ht="6" customHeight="1" x14ac:dyDescent="0.3">
      <c r="A280" s="48">
        <v>279</v>
      </c>
      <c r="B280" s="56" t="s">
        <v>304</v>
      </c>
      <c r="C280" s="34" t="str">
        <f>IF(VALUE(O280)=1,"SUS.Equipamento",IF(VALUE(Q280)=1,"SUS.Dispositivo","SUS.Mobília"))</f>
        <v>SUS.Dispositivo</v>
      </c>
      <c r="D280" s="54" t="s">
        <v>26</v>
      </c>
      <c r="E280" s="55" t="s">
        <v>26</v>
      </c>
      <c r="F280" s="32" t="s">
        <v>26</v>
      </c>
      <c r="G280" s="53" t="s">
        <v>26</v>
      </c>
      <c r="H280" s="32" t="s">
        <v>1081</v>
      </c>
      <c r="I280" s="53" t="str">
        <f>_xlfn.CONCAT("""",B280,"""")</f>
        <v>"EQU.275"</v>
      </c>
      <c r="J280" s="32" t="s">
        <v>1070</v>
      </c>
      <c r="K280" s="53" t="str">
        <f>IFERROR(_xlfn.CONCAT(LEFT(M280,FIND(" ",M280)-1),""""),M280)</f>
        <v>"Podoscópio"</v>
      </c>
      <c r="L280" s="32" t="s">
        <v>1026</v>
      </c>
      <c r="M280" s="53" t="s">
        <v>828</v>
      </c>
      <c r="N280" s="32" t="s">
        <v>1082</v>
      </c>
      <c r="O280" s="8">
        <v>0</v>
      </c>
      <c r="P280" s="32" t="s">
        <v>1083</v>
      </c>
      <c r="Q280" s="8">
        <f>IF(AND(O280=0, S280=0), 1, 0 )</f>
        <v>1</v>
      </c>
      <c r="R280" s="32" t="s">
        <v>1084</v>
      </c>
      <c r="S280" s="8">
        <v>0</v>
      </c>
    </row>
    <row r="281" spans="1:19" ht="6" customHeight="1" x14ac:dyDescent="0.3">
      <c r="A281" s="48">
        <v>280</v>
      </c>
      <c r="B281" s="56" t="s">
        <v>305</v>
      </c>
      <c r="C281" s="34" t="str">
        <f>IF(VALUE(O281)=1,"SUS.Equipamento",IF(VALUE(Q281)=1,"SUS.Dispositivo","SUS.Mobília"))</f>
        <v>SUS.Dispositivo</v>
      </c>
      <c r="D281" s="54" t="s">
        <v>26</v>
      </c>
      <c r="E281" s="55" t="s">
        <v>26</v>
      </c>
      <c r="F281" s="32" t="s">
        <v>26</v>
      </c>
      <c r="G281" s="53" t="s">
        <v>26</v>
      </c>
      <c r="H281" s="32" t="s">
        <v>1081</v>
      </c>
      <c r="I281" s="53" t="str">
        <f>_xlfn.CONCAT("""",B281,"""")</f>
        <v>"EQU.276"</v>
      </c>
      <c r="J281" s="32" t="s">
        <v>1070</v>
      </c>
      <c r="K281" s="53" t="str">
        <f>IFERROR(_xlfn.CONCAT(LEFT(M281,FIND(" ",M281)-1),""""),M281)</f>
        <v>"Recursos"</v>
      </c>
      <c r="L281" s="32" t="s">
        <v>1026</v>
      </c>
      <c r="M281" s="53" t="s">
        <v>829</v>
      </c>
      <c r="N281" s="32" t="s">
        <v>1082</v>
      </c>
      <c r="O281" s="8">
        <v>0</v>
      </c>
      <c r="P281" s="32" t="s">
        <v>1083</v>
      </c>
      <c r="Q281" s="8">
        <f>IF(AND(O281=0, S281=0), 1, 0 )</f>
        <v>1</v>
      </c>
      <c r="R281" s="32" t="s">
        <v>1084</v>
      </c>
      <c r="S281" s="8">
        <v>0</v>
      </c>
    </row>
    <row r="282" spans="1:19" ht="6" customHeight="1" x14ac:dyDescent="0.3">
      <c r="A282" s="48">
        <v>281</v>
      </c>
      <c r="B282" s="56" t="s">
        <v>306</v>
      </c>
      <c r="C282" s="34" t="str">
        <f>IF(VALUE(O282)=1,"SUS.Equipamento",IF(VALUE(Q282)=1,"SUS.Dispositivo","SUS.Mobília"))</f>
        <v>SUS.Dispositivo</v>
      </c>
      <c r="D282" s="54" t="s">
        <v>26</v>
      </c>
      <c r="E282" s="55" t="s">
        <v>26</v>
      </c>
      <c r="F282" s="32" t="s">
        <v>26</v>
      </c>
      <c r="G282" s="53" t="s">
        <v>26</v>
      </c>
      <c r="H282" s="32" t="s">
        <v>1081</v>
      </c>
      <c r="I282" s="53" t="str">
        <f>_xlfn.CONCAT("""",B282,"""")</f>
        <v>"EQU.277"</v>
      </c>
      <c r="J282" s="32" t="s">
        <v>1070</v>
      </c>
      <c r="K282" s="53" t="str">
        <f>IFERROR(_xlfn.CONCAT(LEFT(M282,FIND(" ",M282)-1),""""),M282)</f>
        <v>"Tábua"</v>
      </c>
      <c r="L282" s="32" t="s">
        <v>1026</v>
      </c>
      <c r="M282" s="53" t="s">
        <v>830</v>
      </c>
      <c r="N282" s="32" t="s">
        <v>1082</v>
      </c>
      <c r="O282" s="8">
        <v>0</v>
      </c>
      <c r="P282" s="32" t="s">
        <v>1083</v>
      </c>
      <c r="Q282" s="8">
        <f>IF(AND(O282=0, S282=0), 1, 0 )</f>
        <v>1</v>
      </c>
      <c r="R282" s="32" t="s">
        <v>1084</v>
      </c>
      <c r="S282" s="8">
        <v>0</v>
      </c>
    </row>
    <row r="283" spans="1:19" ht="6" customHeight="1" x14ac:dyDescent="0.3">
      <c r="A283" s="48">
        <v>282</v>
      </c>
      <c r="B283" s="56" t="s">
        <v>307</v>
      </c>
      <c r="C283" s="34" t="str">
        <f>IF(VALUE(O283)=1,"SUS.Equipamento",IF(VALUE(Q283)=1,"SUS.Dispositivo","SUS.Mobília"))</f>
        <v>SUS.Equipamento</v>
      </c>
      <c r="D283" s="54" t="s">
        <v>26</v>
      </c>
      <c r="E283" s="55" t="s">
        <v>26</v>
      </c>
      <c r="F283" s="32" t="s">
        <v>26</v>
      </c>
      <c r="G283" s="53" t="s">
        <v>26</v>
      </c>
      <c r="H283" s="32" t="s">
        <v>1081</v>
      </c>
      <c r="I283" s="53" t="str">
        <f>_xlfn.CONCAT("""",B283,"""")</f>
        <v>"EQU.278"</v>
      </c>
      <c r="J283" s="32" t="s">
        <v>1070</v>
      </c>
      <c r="K283" s="53" t="str">
        <f>IFERROR(_xlfn.CONCAT(LEFT(M283,FIND(" ",M283)-1),""""),M283)</f>
        <v>"Tanque"</v>
      </c>
      <c r="L283" s="32" t="s">
        <v>1026</v>
      </c>
      <c r="M283" s="53" t="s">
        <v>831</v>
      </c>
      <c r="N283" s="32" t="s">
        <v>1082</v>
      </c>
      <c r="O283" s="8">
        <v>1</v>
      </c>
      <c r="P283" s="32" t="s">
        <v>1083</v>
      </c>
      <c r="Q283" s="8">
        <f>IF(AND(O283=0, S283=0), 1, 0 )</f>
        <v>0</v>
      </c>
      <c r="R283" s="32" t="s">
        <v>1084</v>
      </c>
      <c r="S283" s="8">
        <v>0</v>
      </c>
    </row>
    <row r="284" spans="1:19" ht="6" customHeight="1" x14ac:dyDescent="0.3">
      <c r="A284" s="48">
        <v>283</v>
      </c>
      <c r="B284" s="56" t="s">
        <v>308</v>
      </c>
      <c r="C284" s="34" t="str">
        <f>IF(VALUE(O284)=1,"SUS.Equipamento",IF(VALUE(Q284)=1,"SUS.Dispositivo","SUS.Mobília"))</f>
        <v>SUS.Dispositivo</v>
      </c>
      <c r="D284" s="54" t="s">
        <v>26</v>
      </c>
      <c r="E284" s="55" t="s">
        <v>26</v>
      </c>
      <c r="F284" s="32" t="s">
        <v>26</v>
      </c>
      <c r="G284" s="53" t="s">
        <v>26</v>
      </c>
      <c r="H284" s="32" t="s">
        <v>1081</v>
      </c>
      <c r="I284" s="53" t="str">
        <f>_xlfn.CONCAT("""",B284,"""")</f>
        <v>"EQU.279"</v>
      </c>
      <c r="J284" s="32" t="s">
        <v>1070</v>
      </c>
      <c r="K284" s="53" t="str">
        <f>IFERROR(_xlfn.CONCAT(LEFT(M284,FIND(" ",M284)-1),""""),M284)</f>
        <v>"Tens"</v>
      </c>
      <c r="L284" s="32" t="s">
        <v>1026</v>
      </c>
      <c r="M284" s="53" t="s">
        <v>832</v>
      </c>
      <c r="N284" s="32" t="s">
        <v>1082</v>
      </c>
      <c r="O284" s="8">
        <v>0</v>
      </c>
      <c r="P284" s="32" t="s">
        <v>1083</v>
      </c>
      <c r="Q284" s="8">
        <f>IF(AND(O284=0, S284=0), 1, 0 )</f>
        <v>1</v>
      </c>
      <c r="R284" s="32" t="s">
        <v>1084</v>
      </c>
      <c r="S284" s="8">
        <v>0</v>
      </c>
    </row>
    <row r="285" spans="1:19" ht="6" customHeight="1" x14ac:dyDescent="0.3">
      <c r="A285" s="48">
        <v>284</v>
      </c>
      <c r="B285" s="56" t="s">
        <v>309</v>
      </c>
      <c r="C285" s="34" t="str">
        <f>IF(VALUE(O285)=1,"SUS.Equipamento",IF(VALUE(Q285)=1,"SUS.Dispositivo","SUS.Mobília"))</f>
        <v>SUS.Dispositivo</v>
      </c>
      <c r="D285" s="54" t="s">
        <v>26</v>
      </c>
      <c r="E285" s="55" t="s">
        <v>26</v>
      </c>
      <c r="F285" s="32" t="s">
        <v>26</v>
      </c>
      <c r="G285" s="53" t="s">
        <v>26</v>
      </c>
      <c r="H285" s="32" t="s">
        <v>1081</v>
      </c>
      <c r="I285" s="53" t="str">
        <f>_xlfn.CONCAT("""",B285,"""")</f>
        <v>"EQU.280"</v>
      </c>
      <c r="J285" s="32" t="s">
        <v>1070</v>
      </c>
      <c r="K285" s="53" t="str">
        <f>IFERROR(_xlfn.CONCAT(LEFT(M285,FIND(" ",M285)-1),""""),M285)</f>
        <v>"Timer"</v>
      </c>
      <c r="L285" s="32" t="s">
        <v>1026</v>
      </c>
      <c r="M285" s="53" t="s">
        <v>833</v>
      </c>
      <c r="N285" s="32" t="s">
        <v>1082</v>
      </c>
      <c r="O285" s="8">
        <v>0</v>
      </c>
      <c r="P285" s="32" t="s">
        <v>1083</v>
      </c>
      <c r="Q285" s="8">
        <f>IF(AND(O285=0, S285=0), 1, 0 )</f>
        <v>1</v>
      </c>
      <c r="R285" s="32" t="s">
        <v>1084</v>
      </c>
      <c r="S285" s="8">
        <v>0</v>
      </c>
    </row>
    <row r="286" spans="1:19" ht="6" customHeight="1" x14ac:dyDescent="0.3">
      <c r="A286" s="48">
        <v>285</v>
      </c>
      <c r="B286" s="56" t="s">
        <v>310</v>
      </c>
      <c r="C286" s="34" t="str">
        <f>IF(VALUE(O286)=1,"SUS.Equipamento",IF(VALUE(Q286)=1,"SUS.Dispositivo","SUS.Mobília"))</f>
        <v>SUS.Dispositivo</v>
      </c>
      <c r="D286" s="54" t="s">
        <v>26</v>
      </c>
      <c r="E286" s="55" t="s">
        <v>26</v>
      </c>
      <c r="F286" s="32" t="s">
        <v>26</v>
      </c>
      <c r="G286" s="53" t="s">
        <v>26</v>
      </c>
      <c r="H286" s="32" t="s">
        <v>1081</v>
      </c>
      <c r="I286" s="53" t="str">
        <f>_xlfn.CONCAT("""",B286,"""")</f>
        <v>"EQU.281"</v>
      </c>
      <c r="J286" s="32" t="s">
        <v>1070</v>
      </c>
      <c r="K286" s="53" t="str">
        <f>IFERROR(_xlfn.CONCAT(LEFT(M286,FIND(" ",M286)-1),""""),M286)</f>
        <v>"Turbilhão"</v>
      </c>
      <c r="L286" s="32" t="s">
        <v>1026</v>
      </c>
      <c r="M286" s="53" t="s">
        <v>834</v>
      </c>
      <c r="N286" s="32" t="s">
        <v>1082</v>
      </c>
      <c r="O286" s="8">
        <v>0</v>
      </c>
      <c r="P286" s="32" t="s">
        <v>1083</v>
      </c>
      <c r="Q286" s="8">
        <f>IF(AND(O286=0, S286=0), 1, 0 )</f>
        <v>1</v>
      </c>
      <c r="R286" s="32" t="s">
        <v>1084</v>
      </c>
      <c r="S286" s="8">
        <v>0</v>
      </c>
    </row>
    <row r="287" spans="1:19" ht="6" customHeight="1" x14ac:dyDescent="0.3">
      <c r="A287" s="48">
        <v>286</v>
      </c>
      <c r="B287" s="56" t="s">
        <v>311</v>
      </c>
      <c r="C287" s="34" t="str">
        <f>IF(VALUE(O287)=1,"SUS.Equipamento",IF(VALUE(Q287)=1,"SUS.Dispositivo","SUS.Mobília"))</f>
        <v>SUS.Dispositivo</v>
      </c>
      <c r="D287" s="54" t="s">
        <v>26</v>
      </c>
      <c r="E287" s="55" t="s">
        <v>26</v>
      </c>
      <c r="F287" s="32" t="s">
        <v>26</v>
      </c>
      <c r="G287" s="53" t="s">
        <v>26</v>
      </c>
      <c r="H287" s="32" t="s">
        <v>1081</v>
      </c>
      <c r="I287" s="53" t="str">
        <f>_xlfn.CONCAT("""",B287,"""")</f>
        <v>"EQU.282"</v>
      </c>
      <c r="J287" s="32" t="s">
        <v>1070</v>
      </c>
      <c r="K287" s="53" t="str">
        <f>IFERROR(_xlfn.CONCAT(LEFT(M287,FIND(" ",M287)-1),""""),M287)</f>
        <v>"Turbilhão"</v>
      </c>
      <c r="L287" s="32" t="s">
        <v>1026</v>
      </c>
      <c r="M287" s="53" t="s">
        <v>835</v>
      </c>
      <c r="N287" s="32" t="s">
        <v>1082</v>
      </c>
      <c r="O287" s="8">
        <v>0</v>
      </c>
      <c r="P287" s="32" t="s">
        <v>1083</v>
      </c>
      <c r="Q287" s="8">
        <f>IF(AND(O287=0, S287=0), 1, 0 )</f>
        <v>1</v>
      </c>
      <c r="R287" s="32" t="s">
        <v>1084</v>
      </c>
      <c r="S287" s="8">
        <v>0</v>
      </c>
    </row>
    <row r="288" spans="1:19" ht="6" customHeight="1" x14ac:dyDescent="0.3">
      <c r="A288" s="48">
        <v>287</v>
      </c>
      <c r="B288" s="56" t="s">
        <v>312</v>
      </c>
      <c r="C288" s="34" t="str">
        <f>IF(VALUE(O288)=1,"SUS.Equipamento",IF(VALUE(Q288)=1,"SUS.Dispositivo","SUS.Mobília"))</f>
        <v>SUS.Dispositivo</v>
      </c>
      <c r="D288" s="54" t="s">
        <v>26</v>
      </c>
      <c r="E288" s="55" t="s">
        <v>26</v>
      </c>
      <c r="F288" s="32" t="s">
        <v>26</v>
      </c>
      <c r="G288" s="53" t="s">
        <v>26</v>
      </c>
      <c r="H288" s="32" t="s">
        <v>1081</v>
      </c>
      <c r="I288" s="53" t="str">
        <f>_xlfn.CONCAT("""",B288,"""")</f>
        <v>"EQU.283"</v>
      </c>
      <c r="J288" s="32" t="s">
        <v>1070</v>
      </c>
      <c r="K288" s="53" t="str">
        <f>IFERROR(_xlfn.CONCAT(LEFT(M288,FIND(" ",M288)-1),""""),M288)</f>
        <v>"Código"</v>
      </c>
      <c r="L288" s="32" t="s">
        <v>1026</v>
      </c>
      <c r="M288" s="53" t="s">
        <v>741</v>
      </c>
      <c r="N288" s="32" t="s">
        <v>1082</v>
      </c>
      <c r="O288" s="8">
        <v>0</v>
      </c>
      <c r="P288" s="32" t="s">
        <v>1083</v>
      </c>
      <c r="Q288" s="8">
        <f>IF(AND(O288=0, S288=0), 1, 0 )</f>
        <v>1</v>
      </c>
      <c r="R288" s="32" t="s">
        <v>1084</v>
      </c>
      <c r="S288" s="8">
        <v>0</v>
      </c>
    </row>
    <row r="289" spans="1:19" ht="6" customHeight="1" x14ac:dyDescent="0.3">
      <c r="A289" s="48">
        <v>288</v>
      </c>
      <c r="B289" s="56" t="s">
        <v>313</v>
      </c>
      <c r="C289" s="34" t="str">
        <f>IF(VALUE(O289)=1,"SUS.Equipamento",IF(VALUE(Q289)=1,"SUS.Dispositivo","SUS.Mobília"))</f>
        <v>SUS.Mobília</v>
      </c>
      <c r="D289" s="54" t="s">
        <v>26</v>
      </c>
      <c r="E289" s="55" t="s">
        <v>26</v>
      </c>
      <c r="F289" s="32" t="s">
        <v>1196</v>
      </c>
      <c r="G289" s="53" t="s">
        <v>1201</v>
      </c>
      <c r="H289" s="32" t="s">
        <v>1081</v>
      </c>
      <c r="I289" s="53" t="str">
        <f>_xlfn.CONCAT("""",B289,"""")</f>
        <v>"EQU.284"</v>
      </c>
      <c r="J289" s="32" t="s">
        <v>1070</v>
      </c>
      <c r="K289" s="53" t="str">
        <f>IFERROR(_xlfn.CONCAT(LEFT(M289,FIND(" ",M289)-1),""""),M289)</f>
        <v>"Mesa"</v>
      </c>
      <c r="L289" s="32" t="s">
        <v>1026</v>
      </c>
      <c r="M289" s="53" t="s">
        <v>836</v>
      </c>
      <c r="N289" s="32" t="s">
        <v>1082</v>
      </c>
      <c r="O289" s="8">
        <v>0</v>
      </c>
      <c r="P289" s="32" t="s">
        <v>1083</v>
      </c>
      <c r="Q289" s="8">
        <f>IF(AND(O289=0, S289=0), 1, 0 )</f>
        <v>0</v>
      </c>
      <c r="R289" s="32" t="s">
        <v>1084</v>
      </c>
      <c r="S289" s="8">
        <v>1</v>
      </c>
    </row>
    <row r="290" spans="1:19" ht="6" customHeight="1" x14ac:dyDescent="0.3">
      <c r="A290" s="48">
        <v>289</v>
      </c>
      <c r="B290" s="56" t="s">
        <v>314</v>
      </c>
      <c r="C290" s="34" t="str">
        <f>IF(VALUE(O290)=1,"SUS.Equipamento",IF(VALUE(Q290)=1,"SUS.Dispositivo","SUS.Mobília"))</f>
        <v>SUS.Dispositivo</v>
      </c>
      <c r="D290" s="54" t="s">
        <v>26</v>
      </c>
      <c r="E290" s="55" t="s">
        <v>26</v>
      </c>
      <c r="F290" s="32" t="s">
        <v>26</v>
      </c>
      <c r="G290" s="53" t="s">
        <v>26</v>
      </c>
      <c r="H290" s="32" t="s">
        <v>1081</v>
      </c>
      <c r="I290" s="53" t="str">
        <f>_xlfn.CONCAT("""",B290,"""")</f>
        <v>"EQU.285"</v>
      </c>
      <c r="J290" s="32" t="s">
        <v>1070</v>
      </c>
      <c r="K290" s="53" t="str">
        <f>IFERROR(_xlfn.CONCAT(LEFT(M290,FIND(" ",M290)-1),""""),M290)</f>
        <v>"Cardiotocógrafo"</v>
      </c>
      <c r="L290" s="32" t="s">
        <v>1026</v>
      </c>
      <c r="M290" s="53" t="s">
        <v>837</v>
      </c>
      <c r="N290" s="32" t="s">
        <v>1082</v>
      </c>
      <c r="O290" s="8">
        <v>0</v>
      </c>
      <c r="P290" s="32" t="s">
        <v>1083</v>
      </c>
      <c r="Q290" s="8">
        <f>IF(AND(O290=0, S290=0), 1, 0 )</f>
        <v>1</v>
      </c>
      <c r="R290" s="32" t="s">
        <v>1084</v>
      </c>
      <c r="S290" s="8">
        <v>0</v>
      </c>
    </row>
    <row r="291" spans="1:19" ht="6" customHeight="1" x14ac:dyDescent="0.3">
      <c r="A291" s="48">
        <v>290</v>
      </c>
      <c r="B291" s="56" t="s">
        <v>315</v>
      </c>
      <c r="C291" s="34" t="str">
        <f>IF(VALUE(O291)=1,"SUS.Equipamento",IF(VALUE(Q291)=1,"SUS.Dispositivo","SUS.Mobília"))</f>
        <v>SUS.Equipamento</v>
      </c>
      <c r="D291" s="54" t="s">
        <v>26</v>
      </c>
      <c r="E291" s="55" t="s">
        <v>26</v>
      </c>
      <c r="F291" s="32" t="s">
        <v>26</v>
      </c>
      <c r="G291" s="53" t="s">
        <v>26</v>
      </c>
      <c r="H291" s="32" t="s">
        <v>1081</v>
      </c>
      <c r="I291" s="53" t="str">
        <f>_xlfn.CONCAT("""",B291,"""")</f>
        <v>"EQU.286"</v>
      </c>
      <c r="J291" s="32" t="s">
        <v>1070</v>
      </c>
      <c r="K291" s="53" t="str">
        <f>IFERROR(_xlfn.CONCAT(LEFT(M291,FIND(" ",M291)-1),""""),M291)</f>
        <v>"Aparelho"</v>
      </c>
      <c r="L291" s="32" t="s">
        <v>1026</v>
      </c>
      <c r="M291" s="53" t="s">
        <v>838</v>
      </c>
      <c r="N291" s="32" t="s">
        <v>1082</v>
      </c>
      <c r="O291" s="8">
        <v>1</v>
      </c>
      <c r="P291" s="32" t="s">
        <v>1083</v>
      </c>
      <c r="Q291" s="8">
        <f>IF(AND(O291=0, S291=0), 1, 0 )</f>
        <v>0</v>
      </c>
      <c r="R291" s="32" t="s">
        <v>1084</v>
      </c>
      <c r="S291" s="8">
        <v>0</v>
      </c>
    </row>
    <row r="292" spans="1:19" ht="6" customHeight="1" x14ac:dyDescent="0.3">
      <c r="A292" s="48">
        <v>291</v>
      </c>
      <c r="B292" s="56" t="s">
        <v>316</v>
      </c>
      <c r="C292" s="34" t="str">
        <f>IF(VALUE(O292)=1,"SUS.Equipamento",IF(VALUE(Q292)=1,"SUS.Dispositivo","SUS.Mobília"))</f>
        <v>SUS.Dispositivo</v>
      </c>
      <c r="D292" s="54" t="s">
        <v>26</v>
      </c>
      <c r="E292" s="55" t="s">
        <v>26</v>
      </c>
      <c r="F292" s="32" t="s">
        <v>26</v>
      </c>
      <c r="G292" s="53" t="s">
        <v>26</v>
      </c>
      <c r="H292" s="32" t="s">
        <v>1081</v>
      </c>
      <c r="I292" s="53" t="str">
        <f>_xlfn.CONCAT("""",B292,"""")</f>
        <v>"EQU.287"</v>
      </c>
      <c r="J292" s="32" t="s">
        <v>1070</v>
      </c>
      <c r="K292" s="53" t="str">
        <f>IFERROR(_xlfn.CONCAT(LEFT(M292,FIND(" ",M292)-1),""""),M292)</f>
        <v>"Barra"</v>
      </c>
      <c r="L292" s="32" t="s">
        <v>1026</v>
      </c>
      <c r="M292" s="53" t="s">
        <v>839</v>
      </c>
      <c r="N292" s="32" t="s">
        <v>1082</v>
      </c>
      <c r="O292" s="8">
        <v>0</v>
      </c>
      <c r="P292" s="32" t="s">
        <v>1083</v>
      </c>
      <c r="Q292" s="8">
        <f>IF(AND(O292=0, S292=0), 1, 0 )</f>
        <v>1</v>
      </c>
      <c r="R292" s="32" t="s">
        <v>1084</v>
      </c>
      <c r="S292" s="8">
        <v>0</v>
      </c>
    </row>
    <row r="293" spans="1:19" ht="6" customHeight="1" x14ac:dyDescent="0.3">
      <c r="A293" s="48">
        <v>292</v>
      </c>
      <c r="B293" s="56" t="s">
        <v>317</v>
      </c>
      <c r="C293" s="34" t="str">
        <f>IF(VALUE(O293)=1,"SUS.Equipamento",IF(VALUE(Q293)=1,"SUS.Dispositivo","SUS.Mobília"))</f>
        <v>SUS.Dispositivo</v>
      </c>
      <c r="D293" s="54" t="s">
        <v>26</v>
      </c>
      <c r="E293" s="55" t="s">
        <v>26</v>
      </c>
      <c r="F293" s="32" t="s">
        <v>26</v>
      </c>
      <c r="G293" s="53" t="s">
        <v>26</v>
      </c>
      <c r="H293" s="32" t="s">
        <v>1081</v>
      </c>
      <c r="I293" s="53" t="str">
        <f>_xlfn.CONCAT("""",B293,"""")</f>
        <v>"EQU.288"</v>
      </c>
      <c r="J293" s="32" t="s">
        <v>1070</v>
      </c>
      <c r="K293" s="53" t="str">
        <f>IFERROR(_xlfn.CONCAT(LEFT(M293,FIND(" ",M293)-1),""""),M293)</f>
        <v>"Barra"</v>
      </c>
      <c r="L293" s="32" t="s">
        <v>1026</v>
      </c>
      <c r="M293" s="53" t="s">
        <v>1180</v>
      </c>
      <c r="N293" s="32" t="s">
        <v>1082</v>
      </c>
      <c r="O293" s="8">
        <v>0</v>
      </c>
      <c r="P293" s="32" t="s">
        <v>1083</v>
      </c>
      <c r="Q293" s="8">
        <f>IF(AND(O293=0, S293=0), 1, 0 )</f>
        <v>1</v>
      </c>
      <c r="R293" s="32" t="s">
        <v>1084</v>
      </c>
      <c r="S293" s="8">
        <v>0</v>
      </c>
    </row>
    <row r="294" spans="1:19" ht="6" customHeight="1" x14ac:dyDescent="0.3">
      <c r="A294" s="48">
        <v>293</v>
      </c>
      <c r="B294" s="56" t="s">
        <v>318</v>
      </c>
      <c r="C294" s="34" t="str">
        <f>IF(VALUE(O294)=1,"SUS.Equipamento",IF(VALUE(Q294)=1,"SUS.Dispositivo","SUS.Mobília"))</f>
        <v>SUS.Dispositivo</v>
      </c>
      <c r="D294" s="54" t="s">
        <v>26</v>
      </c>
      <c r="E294" s="55" t="s">
        <v>26</v>
      </c>
      <c r="F294" s="32" t="s">
        <v>26</v>
      </c>
      <c r="G294" s="53" t="s">
        <v>26</v>
      </c>
      <c r="H294" s="32" t="s">
        <v>1081</v>
      </c>
      <c r="I294" s="53" t="str">
        <f>_xlfn.CONCAT("""",B294,"""")</f>
        <v>"EQU.289"</v>
      </c>
      <c r="J294" s="32" t="s">
        <v>1070</v>
      </c>
      <c r="K294" s="53" t="str">
        <f>IFERROR(_xlfn.CONCAT(LEFT(M294,FIND(" ",M294)-1),""""),M294)</f>
        <v>"Andadeira"</v>
      </c>
      <c r="L294" s="32" t="s">
        <v>1026</v>
      </c>
      <c r="M294" s="53" t="s">
        <v>840</v>
      </c>
      <c r="N294" s="32" t="s">
        <v>1082</v>
      </c>
      <c r="O294" s="8">
        <v>0</v>
      </c>
      <c r="P294" s="32" t="s">
        <v>1083</v>
      </c>
      <c r="Q294" s="8">
        <f>IF(AND(O294=0, S294=0), 1, 0 )</f>
        <v>1</v>
      </c>
      <c r="R294" s="32" t="s">
        <v>1084</v>
      </c>
      <c r="S294" s="8">
        <v>0</v>
      </c>
    </row>
    <row r="295" spans="1:19" ht="6" customHeight="1" x14ac:dyDescent="0.3">
      <c r="A295" s="48">
        <v>294</v>
      </c>
      <c r="B295" s="56" t="s">
        <v>319</v>
      </c>
      <c r="C295" s="34" t="str">
        <f>IF(VALUE(O295)=1,"SUS.Equipamento",IF(VALUE(Q295)=1,"SUS.Dispositivo","SUS.Mobília"))</f>
        <v>SUS.Dispositivo</v>
      </c>
      <c r="D295" s="54" t="s">
        <v>26</v>
      </c>
      <c r="E295" s="55" t="s">
        <v>26</v>
      </c>
      <c r="F295" s="32" t="s">
        <v>26</v>
      </c>
      <c r="G295" s="53" t="s">
        <v>26</v>
      </c>
      <c r="H295" s="32" t="s">
        <v>1081</v>
      </c>
      <c r="I295" s="53" t="str">
        <f>_xlfn.CONCAT("""",B295,"""")</f>
        <v>"EQU.290"</v>
      </c>
      <c r="J295" s="32" t="s">
        <v>1070</v>
      </c>
      <c r="K295" s="53" t="str">
        <f>IFERROR(_xlfn.CONCAT(LEFT(M295,FIND(" ",M295)-1),""""),M295)</f>
        <v>"Exercitador"</v>
      </c>
      <c r="L295" s="32" t="s">
        <v>1026</v>
      </c>
      <c r="M295" s="53" t="s">
        <v>1048</v>
      </c>
      <c r="N295" s="32" t="s">
        <v>1082</v>
      </c>
      <c r="O295" s="8">
        <v>0</v>
      </c>
      <c r="P295" s="32" t="s">
        <v>1083</v>
      </c>
      <c r="Q295" s="8">
        <f>IF(AND(O295=0, S295=0), 1, 0 )</f>
        <v>1</v>
      </c>
      <c r="R295" s="32" t="s">
        <v>1084</v>
      </c>
      <c r="S295" s="8">
        <v>0</v>
      </c>
    </row>
    <row r="296" spans="1:19" ht="6" customHeight="1" x14ac:dyDescent="0.3">
      <c r="A296" s="48">
        <v>295</v>
      </c>
      <c r="B296" s="56" t="s">
        <v>320</v>
      </c>
      <c r="C296" s="34" t="str">
        <f>IF(VALUE(O296)=1,"SUS.Equipamento",IF(VALUE(Q296)=1,"SUS.Dispositivo","SUS.Mobília"))</f>
        <v>SUS.Dispositivo</v>
      </c>
      <c r="D296" s="54" t="s">
        <v>26</v>
      </c>
      <c r="E296" s="55" t="s">
        <v>26</v>
      </c>
      <c r="F296" s="32" t="s">
        <v>26</v>
      </c>
      <c r="G296" s="53" t="s">
        <v>26</v>
      </c>
      <c r="H296" s="32" t="s">
        <v>1081</v>
      </c>
      <c r="I296" s="53" t="str">
        <f>_xlfn.CONCAT("""",B296,"""")</f>
        <v>"EQU.291"</v>
      </c>
      <c r="J296" s="32" t="s">
        <v>1070</v>
      </c>
      <c r="K296" s="53" t="str">
        <f>IFERROR(_xlfn.CONCAT(LEFT(M296,FIND(" ",M296)-1),""""),M296)</f>
        <v>"Eletroestimulador"</v>
      </c>
      <c r="L296" s="32" t="s">
        <v>1026</v>
      </c>
      <c r="M296" s="53" t="s">
        <v>841</v>
      </c>
      <c r="N296" s="32" t="s">
        <v>1082</v>
      </c>
      <c r="O296" s="8">
        <v>0</v>
      </c>
      <c r="P296" s="32" t="s">
        <v>1083</v>
      </c>
      <c r="Q296" s="8">
        <f>IF(AND(O296=0, S296=0), 1, 0 )</f>
        <v>1</v>
      </c>
      <c r="R296" s="32" t="s">
        <v>1084</v>
      </c>
      <c r="S296" s="8">
        <v>0</v>
      </c>
    </row>
    <row r="297" spans="1:19" ht="6" customHeight="1" x14ac:dyDescent="0.3">
      <c r="A297" s="48">
        <v>296</v>
      </c>
      <c r="B297" s="56" t="s">
        <v>321</v>
      </c>
      <c r="C297" s="34" t="str">
        <f>IF(VALUE(O297)=1,"SUS.Equipamento",IF(VALUE(Q297)=1,"SUS.Dispositivo","SUS.Mobília"))</f>
        <v>SUS.Dispositivo</v>
      </c>
      <c r="D297" s="54" t="s">
        <v>26</v>
      </c>
      <c r="E297" s="55" t="s">
        <v>26</v>
      </c>
      <c r="F297" s="32" t="s">
        <v>26</v>
      </c>
      <c r="G297" s="53" t="s">
        <v>26</v>
      </c>
      <c r="H297" s="32" t="s">
        <v>1081</v>
      </c>
      <c r="I297" s="53" t="str">
        <f>_xlfn.CONCAT("""",B297,"""")</f>
        <v>"EQU.292"</v>
      </c>
      <c r="J297" s="32" t="s">
        <v>1070</v>
      </c>
      <c r="K297" s="53" t="str">
        <f>IFERROR(_xlfn.CONCAT(LEFT(M297,FIND(" ",M297)-1),""""),M297)</f>
        <v>"Exercitador"</v>
      </c>
      <c r="L297" s="32" t="s">
        <v>1026</v>
      </c>
      <c r="M297" s="53" t="s">
        <v>842</v>
      </c>
      <c r="N297" s="32" t="s">
        <v>1082</v>
      </c>
      <c r="O297" s="8">
        <v>0</v>
      </c>
      <c r="P297" s="32" t="s">
        <v>1083</v>
      </c>
      <c r="Q297" s="8">
        <f>IF(AND(O297=0, S297=0), 1, 0 )</f>
        <v>1</v>
      </c>
      <c r="R297" s="32" t="s">
        <v>1084</v>
      </c>
      <c r="S297" s="8">
        <v>0</v>
      </c>
    </row>
    <row r="298" spans="1:19" ht="6" customHeight="1" x14ac:dyDescent="0.3">
      <c r="A298" s="48">
        <v>297</v>
      </c>
      <c r="B298" s="56" t="s">
        <v>322</v>
      </c>
      <c r="C298" s="34" t="str">
        <f>IF(VALUE(O298)=1,"SUS.Equipamento",IF(VALUE(Q298)=1,"SUS.Dispositivo","SUS.Mobília"))</f>
        <v>SUS.Equipamento</v>
      </c>
      <c r="D298" s="54" t="s">
        <v>1190</v>
      </c>
      <c r="E298" s="55" t="s">
        <v>1191</v>
      </c>
      <c r="F298" s="32" t="s">
        <v>26</v>
      </c>
      <c r="G298" s="53" t="s">
        <v>26</v>
      </c>
      <c r="H298" s="32" t="s">
        <v>1081</v>
      </c>
      <c r="I298" s="53" t="str">
        <f>_xlfn.CONCAT("""",B298,"""")</f>
        <v>"EQU.293"</v>
      </c>
      <c r="J298" s="32" t="s">
        <v>1070</v>
      </c>
      <c r="K298" s="53" t="str">
        <f>IFERROR(_xlfn.CONCAT(LEFT(M298,FIND(" ",M298)-1),""""),M298)</f>
        <v>"Ressonância"</v>
      </c>
      <c r="L298" s="32" t="s">
        <v>1026</v>
      </c>
      <c r="M298" s="53" t="s">
        <v>1032</v>
      </c>
      <c r="N298" s="32" t="s">
        <v>1082</v>
      </c>
      <c r="O298" s="8">
        <v>1</v>
      </c>
      <c r="P298" s="32" t="s">
        <v>1083</v>
      </c>
      <c r="Q298" s="8">
        <f>IF(AND(O298=0, S298=0), 1, 0 )</f>
        <v>0</v>
      </c>
      <c r="R298" s="32" t="s">
        <v>1084</v>
      </c>
      <c r="S298" s="8">
        <v>0</v>
      </c>
    </row>
    <row r="299" spans="1:19" ht="6" customHeight="1" x14ac:dyDescent="0.3">
      <c r="A299" s="48">
        <v>298</v>
      </c>
      <c r="B299" s="56" t="s">
        <v>323</v>
      </c>
      <c r="C299" s="34" t="str">
        <f>IF(VALUE(O299)=1,"SUS.Equipamento",IF(VALUE(Q299)=1,"SUS.Dispositivo","SUS.Mobília"))</f>
        <v>SUS.Dispositivo</v>
      </c>
      <c r="D299" s="54" t="s">
        <v>26</v>
      </c>
      <c r="E299" s="55" t="s">
        <v>26</v>
      </c>
      <c r="F299" s="32" t="s">
        <v>26</v>
      </c>
      <c r="G299" s="53" t="s">
        <v>26</v>
      </c>
      <c r="H299" s="32" t="s">
        <v>1081</v>
      </c>
      <c r="I299" s="53" t="str">
        <f>_xlfn.CONCAT("""",B299,"""")</f>
        <v>"EQU.294"</v>
      </c>
      <c r="J299" s="32" t="s">
        <v>1070</v>
      </c>
      <c r="K299" s="53" t="str">
        <f>IFERROR(_xlfn.CONCAT(LEFT(M299,FIND(" ",M299)-1),""""),M299)</f>
        <v>"Aspirador"</v>
      </c>
      <c r="L299" s="32" t="s">
        <v>1026</v>
      </c>
      <c r="M299" s="53" t="s">
        <v>843</v>
      </c>
      <c r="N299" s="32" t="s">
        <v>1082</v>
      </c>
      <c r="O299" s="8">
        <v>0</v>
      </c>
      <c r="P299" s="32" t="s">
        <v>1083</v>
      </c>
      <c r="Q299" s="8">
        <f>IF(AND(O299=0, S299=0), 1, 0 )</f>
        <v>1</v>
      </c>
      <c r="R299" s="32" t="s">
        <v>1084</v>
      </c>
      <c r="S299" s="8">
        <v>0</v>
      </c>
    </row>
    <row r="300" spans="1:19" ht="6" customHeight="1" x14ac:dyDescent="0.3">
      <c r="A300" s="48">
        <v>299</v>
      </c>
      <c r="B300" s="56" t="s">
        <v>324</v>
      </c>
      <c r="C300" s="34" t="str">
        <f>IF(VALUE(O300)=1,"SUS.Equipamento",IF(VALUE(Q300)=1,"SUS.Dispositivo","SUS.Mobília"))</f>
        <v>SUS.Dispositivo</v>
      </c>
      <c r="D300" s="54" t="s">
        <v>26</v>
      </c>
      <c r="E300" s="55" t="s">
        <v>26</v>
      </c>
      <c r="F300" s="32" t="s">
        <v>26</v>
      </c>
      <c r="G300" s="53" t="s">
        <v>26</v>
      </c>
      <c r="H300" s="32" t="s">
        <v>1081</v>
      </c>
      <c r="I300" s="53" t="str">
        <f>_xlfn.CONCAT("""",B300,"""")</f>
        <v>"EQU.295"</v>
      </c>
      <c r="J300" s="32" t="s">
        <v>1070</v>
      </c>
      <c r="K300" s="53" t="str">
        <f>IFERROR(_xlfn.CONCAT(LEFT(M300,FIND(" ",M300)-1),""""),M300)</f>
        <v>"Balança"</v>
      </c>
      <c r="L300" s="32" t="s">
        <v>1026</v>
      </c>
      <c r="M300" s="53" t="s">
        <v>844</v>
      </c>
      <c r="N300" s="32" t="s">
        <v>1082</v>
      </c>
      <c r="O300" s="8">
        <v>0</v>
      </c>
      <c r="P300" s="32" t="s">
        <v>1083</v>
      </c>
      <c r="Q300" s="8">
        <f>IF(AND(O300=0, S300=0), 1, 0 )</f>
        <v>1</v>
      </c>
      <c r="R300" s="32" t="s">
        <v>1084</v>
      </c>
      <c r="S300" s="8">
        <v>0</v>
      </c>
    </row>
    <row r="301" spans="1:19" ht="6" customHeight="1" x14ac:dyDescent="0.3">
      <c r="A301" s="48">
        <v>300</v>
      </c>
      <c r="B301" s="56" t="s">
        <v>325</v>
      </c>
      <c r="C301" s="34" t="str">
        <f>IF(VALUE(O301)=1,"SUS.Equipamento",IF(VALUE(Q301)=1,"SUS.Dispositivo","SUS.Mobília"))</f>
        <v>SUS.Dispositivo</v>
      </c>
      <c r="D301" s="54" t="s">
        <v>26</v>
      </c>
      <c r="E301" s="55" t="s">
        <v>26</v>
      </c>
      <c r="F301" s="32" t="s">
        <v>26</v>
      </c>
      <c r="G301" s="53" t="s">
        <v>26</v>
      </c>
      <c r="H301" s="32" t="s">
        <v>1081</v>
      </c>
      <c r="I301" s="53" t="str">
        <f>_xlfn.CONCAT("""",B301,"""")</f>
        <v>"EQU.296"</v>
      </c>
      <c r="J301" s="32" t="s">
        <v>1070</v>
      </c>
      <c r="K301" s="53" t="str">
        <f>IFERROR(_xlfn.CONCAT(LEFT(M301,FIND(" ",M301)-1),""""),M301)</f>
        <v>"Bigorna"</v>
      </c>
      <c r="L301" s="32" t="s">
        <v>1026</v>
      </c>
      <c r="M301" s="53" t="s">
        <v>845</v>
      </c>
      <c r="N301" s="32" t="s">
        <v>1082</v>
      </c>
      <c r="O301" s="8">
        <v>0</v>
      </c>
      <c r="P301" s="32" t="s">
        <v>1083</v>
      </c>
      <c r="Q301" s="8">
        <f>IF(AND(O301=0, S301=0), 1, 0 )</f>
        <v>1</v>
      </c>
      <c r="R301" s="32" t="s">
        <v>1084</v>
      </c>
      <c r="S301" s="8">
        <v>0</v>
      </c>
    </row>
    <row r="302" spans="1:19" ht="6" customHeight="1" x14ac:dyDescent="0.3">
      <c r="A302" s="48">
        <v>301</v>
      </c>
      <c r="B302" s="56" t="s">
        <v>326</v>
      </c>
      <c r="C302" s="34" t="str">
        <f>IF(VALUE(O302)=1,"SUS.Equipamento",IF(VALUE(Q302)=1,"SUS.Dispositivo","SUS.Mobília"))</f>
        <v>SUS.Dispositivo</v>
      </c>
      <c r="D302" s="54" t="s">
        <v>26</v>
      </c>
      <c r="E302" s="55" t="s">
        <v>26</v>
      </c>
      <c r="F302" s="32" t="s">
        <v>26</v>
      </c>
      <c r="G302" s="53" t="s">
        <v>26</v>
      </c>
      <c r="H302" s="32" t="s">
        <v>1081</v>
      </c>
      <c r="I302" s="53" t="str">
        <f>_xlfn.CONCAT("""",B302,"""")</f>
        <v>"EQU.297"</v>
      </c>
      <c r="J302" s="32" t="s">
        <v>1070</v>
      </c>
      <c r="K302" s="53" t="str">
        <f>IFERROR(_xlfn.CONCAT(LEFT(M302,FIND(" ",M302)-1),""""),M302)</f>
        <v>"Bomba"</v>
      </c>
      <c r="L302" s="32" t="s">
        <v>1026</v>
      </c>
      <c r="M302" s="53" t="s">
        <v>846</v>
      </c>
      <c r="N302" s="32" t="s">
        <v>1082</v>
      </c>
      <c r="O302" s="8">
        <v>0</v>
      </c>
      <c r="P302" s="32" t="s">
        <v>1083</v>
      </c>
      <c r="Q302" s="8">
        <f>IF(AND(O302=0, S302=0), 1, 0 )</f>
        <v>1</v>
      </c>
      <c r="R302" s="32" t="s">
        <v>1084</v>
      </c>
      <c r="S302" s="8">
        <v>0</v>
      </c>
    </row>
    <row r="303" spans="1:19" ht="6" customHeight="1" x14ac:dyDescent="0.3">
      <c r="A303" s="48">
        <v>302</v>
      </c>
      <c r="B303" s="56" t="s">
        <v>327</v>
      </c>
      <c r="C303" s="34" t="str">
        <f>IF(VALUE(O303)=1,"SUS.Equipamento",IF(VALUE(Q303)=1,"SUS.Dispositivo","SUS.Mobília"))</f>
        <v>SUS.Dispositivo</v>
      </c>
      <c r="D303" s="54" t="s">
        <v>26</v>
      </c>
      <c r="E303" s="55" t="s">
        <v>26</v>
      </c>
      <c r="F303" s="32" t="s">
        <v>26</v>
      </c>
      <c r="G303" s="53" t="s">
        <v>26</v>
      </c>
      <c r="H303" s="32" t="s">
        <v>1081</v>
      </c>
      <c r="I303" s="53" t="str">
        <f>_xlfn.CONCAT("""",B303,"""")</f>
        <v>"EQU.298"</v>
      </c>
      <c r="J303" s="32" t="s">
        <v>1070</v>
      </c>
      <c r="K303" s="53" t="str">
        <f>IFERROR(_xlfn.CONCAT(LEFT(M303,FIND(" ",M303)-1),""""),M303)</f>
        <v>"Cabine"</v>
      </c>
      <c r="L303" s="32" t="s">
        <v>1026</v>
      </c>
      <c r="M303" s="53" t="s">
        <v>847</v>
      </c>
      <c r="N303" s="32" t="s">
        <v>1082</v>
      </c>
      <c r="O303" s="8">
        <v>0</v>
      </c>
      <c r="P303" s="32" t="s">
        <v>1083</v>
      </c>
      <c r="Q303" s="8">
        <f>IF(AND(O303=0, S303=0), 1, 0 )</f>
        <v>1</v>
      </c>
      <c r="R303" s="32" t="s">
        <v>1084</v>
      </c>
      <c r="S303" s="8">
        <v>0</v>
      </c>
    </row>
    <row r="304" spans="1:19" ht="6" customHeight="1" x14ac:dyDescent="0.3">
      <c r="A304" s="48">
        <v>303</v>
      </c>
      <c r="B304" s="56" t="s">
        <v>328</v>
      </c>
      <c r="C304" s="34" t="str">
        <f>IF(VALUE(O304)=1,"SUS.Equipamento",IF(VALUE(Q304)=1,"SUS.Dispositivo","SUS.Mobília"))</f>
        <v>SUS.Dispositivo</v>
      </c>
      <c r="D304" s="54" t="s">
        <v>26</v>
      </c>
      <c r="E304" s="55" t="s">
        <v>26</v>
      </c>
      <c r="F304" s="32" t="s">
        <v>26</v>
      </c>
      <c r="G304" s="53" t="s">
        <v>26</v>
      </c>
      <c r="H304" s="32" t="s">
        <v>1081</v>
      </c>
      <c r="I304" s="53" t="str">
        <f>_xlfn.CONCAT("""",B304,"""")</f>
        <v>"EQU.299"</v>
      </c>
      <c r="J304" s="32" t="s">
        <v>1070</v>
      </c>
      <c r="K304" s="53" t="str">
        <f>IFERROR(_xlfn.CONCAT(LEFT(M304,FIND(" ",M304)-1),""""),M304)</f>
        <v>"Calandra"</v>
      </c>
      <c r="L304" s="32" t="s">
        <v>1026</v>
      </c>
      <c r="M304" s="53" t="s">
        <v>848</v>
      </c>
      <c r="N304" s="32" t="s">
        <v>1082</v>
      </c>
      <c r="O304" s="8">
        <v>0</v>
      </c>
      <c r="P304" s="32" t="s">
        <v>1083</v>
      </c>
      <c r="Q304" s="8">
        <f>IF(AND(O304=0, S304=0), 1, 0 )</f>
        <v>1</v>
      </c>
      <c r="R304" s="32" t="s">
        <v>1084</v>
      </c>
      <c r="S304" s="8">
        <v>0</v>
      </c>
    </row>
    <row r="305" spans="1:19" ht="6" customHeight="1" x14ac:dyDescent="0.3">
      <c r="A305" s="48">
        <v>304</v>
      </c>
      <c r="B305" s="56" t="s">
        <v>329</v>
      </c>
      <c r="C305" s="34" t="str">
        <f>IF(VALUE(O305)=1,"SUS.Equipamento",IF(VALUE(Q305)=1,"SUS.Dispositivo","SUS.Mobília"))</f>
        <v>SUS.Dispositivo</v>
      </c>
      <c r="D305" s="54" t="s">
        <v>26</v>
      </c>
      <c r="E305" s="55" t="s">
        <v>26</v>
      </c>
      <c r="F305" s="32" t="s">
        <v>26</v>
      </c>
      <c r="G305" s="53" t="s">
        <v>26</v>
      </c>
      <c r="H305" s="32" t="s">
        <v>1081</v>
      </c>
      <c r="I305" s="53" t="str">
        <f>_xlfn.CONCAT("""",B305,"""")</f>
        <v>"EQU.300"</v>
      </c>
      <c r="J305" s="32" t="s">
        <v>1070</v>
      </c>
      <c r="K305" s="53" t="str">
        <f>IFERROR(_xlfn.CONCAT(LEFT(M305,FIND(" ",M305)-1),""""),M305)</f>
        <v>"Carregador"</v>
      </c>
      <c r="L305" s="32" t="s">
        <v>1026</v>
      </c>
      <c r="M305" s="53" t="s">
        <v>849</v>
      </c>
      <c r="N305" s="32" t="s">
        <v>1082</v>
      </c>
      <c r="O305" s="8">
        <v>0</v>
      </c>
      <c r="P305" s="32" t="s">
        <v>1083</v>
      </c>
      <c r="Q305" s="8">
        <f>IF(AND(O305=0, S305=0), 1, 0 )</f>
        <v>1</v>
      </c>
      <c r="R305" s="32" t="s">
        <v>1084</v>
      </c>
      <c r="S305" s="8">
        <v>0</v>
      </c>
    </row>
    <row r="306" spans="1:19" ht="6" customHeight="1" x14ac:dyDescent="0.3">
      <c r="A306" s="48">
        <v>305</v>
      </c>
      <c r="B306" s="56" t="s">
        <v>330</v>
      </c>
      <c r="C306" s="34" t="str">
        <f>IF(VALUE(O306)=1,"SUS.Equipamento",IF(VALUE(Q306)=1,"SUS.Dispositivo","SUS.Mobília"))</f>
        <v>SUS.Mobília</v>
      </c>
      <c r="D306" s="54" t="s">
        <v>26</v>
      </c>
      <c r="E306" s="55" t="s">
        <v>26</v>
      </c>
      <c r="F306" s="32" t="s">
        <v>1196</v>
      </c>
      <c r="G306" s="53" t="s">
        <v>1197</v>
      </c>
      <c r="H306" s="32" t="s">
        <v>1081</v>
      </c>
      <c r="I306" s="53" t="str">
        <f>_xlfn.CONCAT("""",B306,"""")</f>
        <v>"EQU.301"</v>
      </c>
      <c r="J306" s="32" t="s">
        <v>1070</v>
      </c>
      <c r="K306" s="53" t="str">
        <f>IFERROR(_xlfn.CONCAT(LEFT(M306,FIND(" ",M306)-1),""""),M306)</f>
        <v>"Carro"</v>
      </c>
      <c r="L306" s="32" t="s">
        <v>1026</v>
      </c>
      <c r="M306" s="53" t="s">
        <v>850</v>
      </c>
      <c r="N306" s="32" t="s">
        <v>1082</v>
      </c>
      <c r="O306" s="8">
        <v>0</v>
      </c>
      <c r="P306" s="32" t="s">
        <v>1083</v>
      </c>
      <c r="Q306" s="8">
        <f>IF(AND(O306=0, S306=0), 1, 0 )</f>
        <v>0</v>
      </c>
      <c r="R306" s="32" t="s">
        <v>1084</v>
      </c>
      <c r="S306" s="8">
        <v>1</v>
      </c>
    </row>
    <row r="307" spans="1:19" ht="6" customHeight="1" x14ac:dyDescent="0.3">
      <c r="A307" s="48">
        <v>306</v>
      </c>
      <c r="B307" s="56" t="s">
        <v>331</v>
      </c>
      <c r="C307" s="34" t="str">
        <f>IF(VALUE(O307)=1,"SUS.Equipamento",IF(VALUE(Q307)=1,"SUS.Dispositivo","SUS.Mobília"))</f>
        <v>SUS.Mobília</v>
      </c>
      <c r="D307" s="54" t="s">
        <v>26</v>
      </c>
      <c r="E307" s="55" t="s">
        <v>26</v>
      </c>
      <c r="F307" s="32" t="s">
        <v>1196</v>
      </c>
      <c r="G307" s="53" t="s">
        <v>1203</v>
      </c>
      <c r="H307" s="32" t="s">
        <v>1081</v>
      </c>
      <c r="I307" s="53" t="str">
        <f>_xlfn.CONCAT("""",B307,"""")</f>
        <v>"EQU.302"</v>
      </c>
      <c r="J307" s="32" t="s">
        <v>1070</v>
      </c>
      <c r="K307" s="53" t="str">
        <f>IFERROR(_xlfn.CONCAT(LEFT(M307,FIND(" ",M307)-1),""""),M307)</f>
        <v>"Carro"</v>
      </c>
      <c r="L307" s="32" t="s">
        <v>1026</v>
      </c>
      <c r="M307" s="53" t="s">
        <v>851</v>
      </c>
      <c r="N307" s="32" t="s">
        <v>1082</v>
      </c>
      <c r="O307" s="8">
        <v>0</v>
      </c>
      <c r="P307" s="32" t="s">
        <v>1083</v>
      </c>
      <c r="Q307" s="8">
        <f>IF(AND(O307=0, S307=0), 1, 0 )</f>
        <v>0</v>
      </c>
      <c r="R307" s="32" t="s">
        <v>1084</v>
      </c>
      <c r="S307" s="8">
        <v>1</v>
      </c>
    </row>
    <row r="308" spans="1:19" ht="6" customHeight="1" x14ac:dyDescent="0.3">
      <c r="A308" s="48">
        <v>307</v>
      </c>
      <c r="B308" s="56" t="s">
        <v>332</v>
      </c>
      <c r="C308" s="34" t="str">
        <f>IF(VALUE(O308)=1,"SUS.Equipamento",IF(VALUE(Q308)=1,"SUS.Dispositivo","SUS.Mobília"))</f>
        <v>SUS.Mobília</v>
      </c>
      <c r="D308" s="54" t="s">
        <v>26</v>
      </c>
      <c r="E308" s="55" t="s">
        <v>26</v>
      </c>
      <c r="F308" s="32" t="s">
        <v>1196</v>
      </c>
      <c r="G308" s="53" t="s">
        <v>1203</v>
      </c>
      <c r="H308" s="32" t="s">
        <v>1081</v>
      </c>
      <c r="I308" s="53" t="str">
        <f>_xlfn.CONCAT("""",B308,"""")</f>
        <v>"EQU.303"</v>
      </c>
      <c r="J308" s="32" t="s">
        <v>1070</v>
      </c>
      <c r="K308" s="53" t="str">
        <f>IFERROR(_xlfn.CONCAT(LEFT(M308,FIND(" ",M308)-1),""""),M308)</f>
        <v>"Carro"</v>
      </c>
      <c r="L308" s="32" t="s">
        <v>1026</v>
      </c>
      <c r="M308" s="53" t="s">
        <v>852</v>
      </c>
      <c r="N308" s="32" t="s">
        <v>1082</v>
      </c>
      <c r="O308" s="8">
        <v>0</v>
      </c>
      <c r="P308" s="32" t="s">
        <v>1083</v>
      </c>
      <c r="Q308" s="8">
        <f>IF(AND(O308=0, S308=0), 1, 0 )</f>
        <v>0</v>
      </c>
      <c r="R308" s="32" t="s">
        <v>1084</v>
      </c>
      <c r="S308" s="8">
        <v>1</v>
      </c>
    </row>
    <row r="309" spans="1:19" ht="6" customHeight="1" x14ac:dyDescent="0.3">
      <c r="A309" s="48">
        <v>308</v>
      </c>
      <c r="B309" s="56" t="s">
        <v>333</v>
      </c>
      <c r="C309" s="34" t="str">
        <f>IF(VALUE(O309)=1,"SUS.Equipamento",IF(VALUE(Q309)=1,"SUS.Dispositivo","SUS.Mobília"))</f>
        <v>SUS.Mobília</v>
      </c>
      <c r="D309" s="54" t="s">
        <v>26</v>
      </c>
      <c r="E309" s="55" t="s">
        <v>26</v>
      </c>
      <c r="F309" s="32" t="s">
        <v>1196</v>
      </c>
      <c r="G309" s="53" t="s">
        <v>1203</v>
      </c>
      <c r="H309" s="32" t="s">
        <v>1081</v>
      </c>
      <c r="I309" s="53" t="str">
        <f>_xlfn.CONCAT("""",B309,"""")</f>
        <v>"EQU.304"</v>
      </c>
      <c r="J309" s="32" t="s">
        <v>1070</v>
      </c>
      <c r="K309" s="53" t="str">
        <f>IFERROR(_xlfn.CONCAT(LEFT(M309,FIND(" ",M309)-1),""""),M309)</f>
        <v>"Carro"</v>
      </c>
      <c r="L309" s="32" t="s">
        <v>1026</v>
      </c>
      <c r="M309" s="53" t="s">
        <v>853</v>
      </c>
      <c r="N309" s="32" t="s">
        <v>1082</v>
      </c>
      <c r="O309" s="8">
        <v>0</v>
      </c>
      <c r="P309" s="32" t="s">
        <v>1083</v>
      </c>
      <c r="Q309" s="8">
        <f>IF(AND(O309=0, S309=0), 1, 0 )</f>
        <v>0</v>
      </c>
      <c r="R309" s="32" t="s">
        <v>1084</v>
      </c>
      <c r="S309" s="8">
        <v>1</v>
      </c>
    </row>
    <row r="310" spans="1:19" ht="6" customHeight="1" x14ac:dyDescent="0.3">
      <c r="A310" s="48">
        <v>309</v>
      </c>
      <c r="B310" s="56" t="s">
        <v>334</v>
      </c>
      <c r="C310" s="34" t="str">
        <f>IF(VALUE(O310)=1,"SUS.Equipamento",IF(VALUE(Q310)=1,"SUS.Dispositivo","SUS.Mobília"))</f>
        <v>SUS.Mobília</v>
      </c>
      <c r="D310" s="54" t="s">
        <v>26</v>
      </c>
      <c r="E310" s="55" t="s">
        <v>26</v>
      </c>
      <c r="F310" s="32" t="s">
        <v>1196</v>
      </c>
      <c r="G310" s="53" t="s">
        <v>1203</v>
      </c>
      <c r="H310" s="32" t="s">
        <v>1081</v>
      </c>
      <c r="I310" s="53" t="str">
        <f>_xlfn.CONCAT("""",B310,"""")</f>
        <v>"EQU.305"</v>
      </c>
      <c r="J310" s="32" t="s">
        <v>1070</v>
      </c>
      <c r="K310" s="53" t="str">
        <f>IFERROR(_xlfn.CONCAT(LEFT(M310,FIND(" ",M310)-1),""""),M310)</f>
        <v>"Carro"</v>
      </c>
      <c r="L310" s="32" t="s">
        <v>1026</v>
      </c>
      <c r="M310" s="53" t="s">
        <v>854</v>
      </c>
      <c r="N310" s="32" t="s">
        <v>1082</v>
      </c>
      <c r="O310" s="8">
        <v>0</v>
      </c>
      <c r="P310" s="32" t="s">
        <v>1083</v>
      </c>
      <c r="Q310" s="8">
        <f>IF(AND(O310=0, S310=0), 1, 0 )</f>
        <v>0</v>
      </c>
      <c r="R310" s="32" t="s">
        <v>1084</v>
      </c>
      <c r="S310" s="8">
        <v>1</v>
      </c>
    </row>
    <row r="311" spans="1:19" ht="6" customHeight="1" x14ac:dyDescent="0.3">
      <c r="A311" s="48">
        <v>310</v>
      </c>
      <c r="B311" s="56" t="s">
        <v>335</v>
      </c>
      <c r="C311" s="34" t="str">
        <f>IF(VALUE(O311)=1,"SUS.Equipamento",IF(VALUE(Q311)=1,"SUS.Dispositivo","SUS.Mobília"))</f>
        <v>SUS.Dispositivo</v>
      </c>
      <c r="D311" s="54" t="s">
        <v>26</v>
      </c>
      <c r="E311" s="55" t="s">
        <v>26</v>
      </c>
      <c r="F311" s="32" t="s">
        <v>26</v>
      </c>
      <c r="G311" s="53" t="s">
        <v>26</v>
      </c>
      <c r="H311" s="32" t="s">
        <v>1081</v>
      </c>
      <c r="I311" s="53" t="str">
        <f>_xlfn.CONCAT("""",B311,"""")</f>
        <v>"EQU.306"</v>
      </c>
      <c r="J311" s="32" t="s">
        <v>1070</v>
      </c>
      <c r="K311" s="53" t="str">
        <f>IFERROR(_xlfn.CONCAT(LEFT(M311,FIND(" ",M311)-1),""""),M311)</f>
        <v>"Centrífuga"</v>
      </c>
      <c r="L311" s="32" t="s">
        <v>1026</v>
      </c>
      <c r="M311" s="53" t="s">
        <v>855</v>
      </c>
      <c r="N311" s="32" t="s">
        <v>1082</v>
      </c>
      <c r="O311" s="8">
        <v>0</v>
      </c>
      <c r="P311" s="32" t="s">
        <v>1083</v>
      </c>
      <c r="Q311" s="8">
        <f>IF(AND(O311=0, S311=0), 1, 0 )</f>
        <v>1</v>
      </c>
      <c r="R311" s="32" t="s">
        <v>1084</v>
      </c>
      <c r="S311" s="8">
        <v>0</v>
      </c>
    </row>
    <row r="312" spans="1:19" ht="6" customHeight="1" x14ac:dyDescent="0.3">
      <c r="A312" s="48">
        <v>311</v>
      </c>
      <c r="B312" s="56" t="s">
        <v>336</v>
      </c>
      <c r="C312" s="34" t="str">
        <f>IF(VALUE(O312)=1,"SUS.Equipamento",IF(VALUE(Q312)=1,"SUS.Dispositivo","SUS.Mobília"))</f>
        <v>SUS.Equipamento</v>
      </c>
      <c r="D312" s="54" t="s">
        <v>26</v>
      </c>
      <c r="E312" s="55" t="s">
        <v>26</v>
      </c>
      <c r="F312" s="32" t="s">
        <v>26</v>
      </c>
      <c r="G312" s="53" t="s">
        <v>26</v>
      </c>
      <c r="H312" s="32" t="s">
        <v>1081</v>
      </c>
      <c r="I312" s="53" t="str">
        <f>_xlfn.CONCAT("""",B312,"""")</f>
        <v>"EQU.307"</v>
      </c>
      <c r="J312" s="32" t="s">
        <v>1070</v>
      </c>
      <c r="K312" s="53" t="str">
        <f>IFERROR(_xlfn.CONCAT(LEFT(M312,FIND(" ",M312)-1),""""),M312)</f>
        <v>"Compressor"</v>
      </c>
      <c r="L312" s="32" t="s">
        <v>1026</v>
      </c>
      <c r="M312" s="53" t="s">
        <v>1049</v>
      </c>
      <c r="N312" s="32" t="s">
        <v>1082</v>
      </c>
      <c r="O312" s="8">
        <v>1</v>
      </c>
      <c r="P312" s="32" t="s">
        <v>1083</v>
      </c>
      <c r="Q312" s="8">
        <f>IF(AND(O312=0, S312=0), 1, 0 )</f>
        <v>0</v>
      </c>
      <c r="R312" s="32" t="s">
        <v>1084</v>
      </c>
      <c r="S312" s="8">
        <v>0</v>
      </c>
    </row>
    <row r="313" spans="1:19" ht="6" customHeight="1" x14ac:dyDescent="0.3">
      <c r="A313" s="48">
        <v>312</v>
      </c>
      <c r="B313" s="56" t="s">
        <v>337</v>
      </c>
      <c r="C313" s="34" t="str">
        <f>IF(VALUE(O313)=1,"SUS.Equipamento",IF(VALUE(Q313)=1,"SUS.Dispositivo","SUS.Mobília"))</f>
        <v>SUS.Dispositivo</v>
      </c>
      <c r="D313" s="54" t="s">
        <v>26</v>
      </c>
      <c r="E313" s="55" t="s">
        <v>26</v>
      </c>
      <c r="F313" s="32" t="s">
        <v>26</v>
      </c>
      <c r="G313" s="53" t="s">
        <v>26</v>
      </c>
      <c r="H313" s="32" t="s">
        <v>1081</v>
      </c>
      <c r="I313" s="53" t="str">
        <f>_xlfn.CONCAT("""",B313,"""")</f>
        <v>"EQU.308"</v>
      </c>
      <c r="J313" s="32" t="s">
        <v>1070</v>
      </c>
      <c r="K313" s="53" t="str">
        <f>IFERROR(_xlfn.CONCAT(LEFT(M313,FIND(" ",M313)-1),""""),M313)</f>
        <v>"Conjunto"</v>
      </c>
      <c r="L313" s="32" t="s">
        <v>1026</v>
      </c>
      <c r="M313" s="53" t="s">
        <v>856</v>
      </c>
      <c r="N313" s="32" t="s">
        <v>1082</v>
      </c>
      <c r="O313" s="8">
        <v>0</v>
      </c>
      <c r="P313" s="32" t="s">
        <v>1083</v>
      </c>
      <c r="Q313" s="8">
        <f>IF(AND(O313=0, S313=0), 1, 0 )</f>
        <v>1</v>
      </c>
      <c r="R313" s="32" t="s">
        <v>1084</v>
      </c>
      <c r="S313" s="8">
        <v>0</v>
      </c>
    </row>
    <row r="314" spans="1:19" ht="6" customHeight="1" x14ac:dyDescent="0.3">
      <c r="A314" s="48">
        <v>313</v>
      </c>
      <c r="B314" s="56" t="s">
        <v>338</v>
      </c>
      <c r="C314" s="34" t="str">
        <f>IF(VALUE(O314)=1,"SUS.Equipamento",IF(VALUE(Q314)=1,"SUS.Dispositivo","SUS.Mobília"))</f>
        <v>SUS.Dispositivo</v>
      </c>
      <c r="D314" s="54" t="s">
        <v>26</v>
      </c>
      <c r="E314" s="55" t="s">
        <v>26</v>
      </c>
      <c r="F314" s="32" t="s">
        <v>26</v>
      </c>
      <c r="G314" s="53" t="s">
        <v>26</v>
      </c>
      <c r="H314" s="32" t="s">
        <v>1081</v>
      </c>
      <c r="I314" s="53" t="str">
        <f>_xlfn.CONCAT("""",B314,"""")</f>
        <v>"EQU.309"</v>
      </c>
      <c r="J314" s="32" t="s">
        <v>1070</v>
      </c>
      <c r="K314" s="53" t="str">
        <f>IFERROR(_xlfn.CONCAT(LEFT(M314,FIND(" ",M314)-1),""""),M314)</f>
        <v>"Conjunto"</v>
      </c>
      <c r="L314" s="32" t="s">
        <v>1026</v>
      </c>
      <c r="M314" s="53" t="s">
        <v>857</v>
      </c>
      <c r="N314" s="32" t="s">
        <v>1082</v>
      </c>
      <c r="O314" s="8">
        <v>0</v>
      </c>
      <c r="P314" s="32" t="s">
        <v>1083</v>
      </c>
      <c r="Q314" s="8">
        <f>IF(AND(O314=0, S314=0), 1, 0 )</f>
        <v>1</v>
      </c>
      <c r="R314" s="32" t="s">
        <v>1084</v>
      </c>
      <c r="S314" s="8">
        <v>0</v>
      </c>
    </row>
    <row r="315" spans="1:19" ht="6" customHeight="1" x14ac:dyDescent="0.3">
      <c r="A315" s="48">
        <v>314</v>
      </c>
      <c r="B315" s="56" t="s">
        <v>339</v>
      </c>
      <c r="C315" s="34" t="str">
        <f>IF(VALUE(O315)=1,"SUS.Equipamento",IF(VALUE(Q315)=1,"SUS.Dispositivo","SUS.Mobília"))</f>
        <v>SUS.Dispositivo</v>
      </c>
      <c r="D315" s="54" t="s">
        <v>26</v>
      </c>
      <c r="E315" s="55" t="s">
        <v>26</v>
      </c>
      <c r="F315" s="32" t="s">
        <v>26</v>
      </c>
      <c r="G315" s="53" t="s">
        <v>26</v>
      </c>
      <c r="H315" s="32" t="s">
        <v>1081</v>
      </c>
      <c r="I315" s="53" t="str">
        <f>_xlfn.CONCAT("""",B315,"""")</f>
        <v>"EQU.310"</v>
      </c>
      <c r="J315" s="32" t="s">
        <v>1070</v>
      </c>
      <c r="K315" s="53" t="str">
        <f>IFERROR(_xlfn.CONCAT(LEFT(M315,FIND(" ",M315)-1),""""),M315)</f>
        <v>"Conjunto"</v>
      </c>
      <c r="L315" s="32" t="s">
        <v>1026</v>
      </c>
      <c r="M315" s="53" t="s">
        <v>858</v>
      </c>
      <c r="N315" s="32" t="s">
        <v>1082</v>
      </c>
      <c r="O315" s="8">
        <v>0</v>
      </c>
      <c r="P315" s="32" t="s">
        <v>1083</v>
      </c>
      <c r="Q315" s="8">
        <f>IF(AND(O315=0, S315=0), 1, 0 )</f>
        <v>1</v>
      </c>
      <c r="R315" s="32" t="s">
        <v>1084</v>
      </c>
      <c r="S315" s="8">
        <v>0</v>
      </c>
    </row>
    <row r="316" spans="1:19" ht="6" customHeight="1" x14ac:dyDescent="0.3">
      <c r="A316" s="48">
        <v>315</v>
      </c>
      <c r="B316" s="56" t="s">
        <v>340</v>
      </c>
      <c r="C316" s="34" t="str">
        <f>IF(VALUE(O316)=1,"SUS.Equipamento",IF(VALUE(Q316)=1,"SUS.Dispositivo","SUS.Mobília"))</f>
        <v>SUS.Dispositivo</v>
      </c>
      <c r="D316" s="54" t="s">
        <v>26</v>
      </c>
      <c r="E316" s="55" t="s">
        <v>26</v>
      </c>
      <c r="F316" s="32" t="s">
        <v>26</v>
      </c>
      <c r="G316" s="53" t="s">
        <v>26</v>
      </c>
      <c r="H316" s="32" t="s">
        <v>1081</v>
      </c>
      <c r="I316" s="53" t="str">
        <f>_xlfn.CONCAT("""",B316,"""")</f>
        <v>"EQU.311"</v>
      </c>
      <c r="J316" s="32" t="s">
        <v>1070</v>
      </c>
      <c r="K316" s="53" t="str">
        <f>IFERROR(_xlfn.CONCAT(LEFT(M316,FIND(" ",M316)-1),""""),M316)</f>
        <v>"Engraxadeira"</v>
      </c>
      <c r="L316" s="32" t="s">
        <v>1026</v>
      </c>
      <c r="M316" s="53" t="s">
        <v>859</v>
      </c>
      <c r="N316" s="32" t="s">
        <v>1082</v>
      </c>
      <c r="O316" s="8">
        <v>0</v>
      </c>
      <c r="P316" s="32" t="s">
        <v>1083</v>
      </c>
      <c r="Q316" s="8">
        <f>IF(AND(O316=0, S316=0), 1, 0 )</f>
        <v>1</v>
      </c>
      <c r="R316" s="32" t="s">
        <v>1084</v>
      </c>
      <c r="S316" s="8">
        <v>0</v>
      </c>
    </row>
    <row r="317" spans="1:19" ht="6" customHeight="1" x14ac:dyDescent="0.3">
      <c r="A317" s="48">
        <v>316</v>
      </c>
      <c r="B317" s="56" t="s">
        <v>341</v>
      </c>
      <c r="C317" s="34" t="str">
        <f>IF(VALUE(O317)=1,"SUS.Equipamento",IF(VALUE(Q317)=1,"SUS.Dispositivo","SUS.Mobília"))</f>
        <v>SUS.Dispositivo</v>
      </c>
      <c r="D317" s="54" t="s">
        <v>26</v>
      </c>
      <c r="E317" s="55" t="s">
        <v>26</v>
      </c>
      <c r="F317" s="32" t="s">
        <v>26</v>
      </c>
      <c r="G317" s="53" t="s">
        <v>26</v>
      </c>
      <c r="H317" s="32" t="s">
        <v>1081</v>
      </c>
      <c r="I317" s="53" t="str">
        <f>_xlfn.CONCAT("""",B317,"""")</f>
        <v>"EQU.312"</v>
      </c>
      <c r="J317" s="32" t="s">
        <v>1070</v>
      </c>
      <c r="K317" s="53" t="str">
        <f>IFERROR(_xlfn.CONCAT(LEFT(M317,FIND(" ",M317)-1),""""),M317)</f>
        <v>"Equipamento"</v>
      </c>
      <c r="L317" s="32" t="s">
        <v>1026</v>
      </c>
      <c r="M317" s="53" t="s">
        <v>860</v>
      </c>
      <c r="N317" s="32" t="s">
        <v>1082</v>
      </c>
      <c r="O317" s="8">
        <v>0</v>
      </c>
      <c r="P317" s="32" t="s">
        <v>1083</v>
      </c>
      <c r="Q317" s="8">
        <f>IF(AND(O317=0, S317=0), 1, 0 )</f>
        <v>1</v>
      </c>
      <c r="R317" s="32" t="s">
        <v>1084</v>
      </c>
      <c r="S317" s="8">
        <v>0</v>
      </c>
    </row>
    <row r="318" spans="1:19" ht="6" customHeight="1" x14ac:dyDescent="0.3">
      <c r="A318" s="48">
        <v>317</v>
      </c>
      <c r="B318" s="56" t="s">
        <v>342</v>
      </c>
      <c r="C318" s="34" t="str">
        <f>IF(VALUE(O318)=1,"SUS.Equipamento",IF(VALUE(Q318)=1,"SUS.Dispositivo","SUS.Mobília"))</f>
        <v>SUS.Dispositivo</v>
      </c>
      <c r="D318" s="54" t="s">
        <v>26</v>
      </c>
      <c r="E318" s="55" t="s">
        <v>26</v>
      </c>
      <c r="F318" s="32" t="s">
        <v>26</v>
      </c>
      <c r="G318" s="53" t="s">
        <v>26</v>
      </c>
      <c r="H318" s="32" t="s">
        <v>1081</v>
      </c>
      <c r="I318" s="53" t="str">
        <f>_xlfn.CONCAT("""",B318,"""")</f>
        <v>"EQU.313"</v>
      </c>
      <c r="J318" s="32" t="s">
        <v>1070</v>
      </c>
      <c r="K318" s="53" t="str">
        <f>IFERROR(_xlfn.CONCAT(LEFT(M318,FIND(" ",M318)-1),""""),M318)</f>
        <v>"Esmerilhadeira"</v>
      </c>
      <c r="L318" s="32" t="s">
        <v>1026</v>
      </c>
      <c r="M318" s="53" t="s">
        <v>861</v>
      </c>
      <c r="N318" s="32" t="s">
        <v>1082</v>
      </c>
      <c r="O318" s="8">
        <v>0</v>
      </c>
      <c r="P318" s="32" t="s">
        <v>1083</v>
      </c>
      <c r="Q318" s="8">
        <f>IF(AND(O318=0, S318=0), 1, 0 )</f>
        <v>1</v>
      </c>
      <c r="R318" s="32" t="s">
        <v>1084</v>
      </c>
      <c r="S318" s="8">
        <v>0</v>
      </c>
    </row>
    <row r="319" spans="1:19" ht="6" customHeight="1" x14ac:dyDescent="0.3">
      <c r="A319" s="48">
        <v>318</v>
      </c>
      <c r="B319" s="56" t="s">
        <v>343</v>
      </c>
      <c r="C319" s="34" t="str">
        <f>IF(VALUE(O319)=1,"SUS.Equipamento",IF(VALUE(Q319)=1,"SUS.Dispositivo","SUS.Mobília"))</f>
        <v>SUS.Dispositivo</v>
      </c>
      <c r="D319" s="54" t="s">
        <v>26</v>
      </c>
      <c r="E319" s="55" t="s">
        <v>26</v>
      </c>
      <c r="F319" s="32" t="s">
        <v>26</v>
      </c>
      <c r="G319" s="53" t="s">
        <v>26</v>
      </c>
      <c r="H319" s="32" t="s">
        <v>1081</v>
      </c>
      <c r="I319" s="53" t="str">
        <f>_xlfn.CONCAT("""",B319,"""")</f>
        <v>"EQU.314"</v>
      </c>
      <c r="J319" s="32" t="s">
        <v>1070</v>
      </c>
      <c r="K319" s="53" t="str">
        <f>IFERROR(_xlfn.CONCAT(LEFT(M319,FIND(" ",M319)-1),""""),M319)</f>
        <v>"Esmerilhadeira"</v>
      </c>
      <c r="L319" s="32" t="s">
        <v>1026</v>
      </c>
      <c r="M319" s="53" t="s">
        <v>862</v>
      </c>
      <c r="N319" s="32" t="s">
        <v>1082</v>
      </c>
      <c r="O319" s="8">
        <v>0</v>
      </c>
      <c r="P319" s="32" t="s">
        <v>1083</v>
      </c>
      <c r="Q319" s="8">
        <f>IF(AND(O319=0, S319=0), 1, 0 )</f>
        <v>1</v>
      </c>
      <c r="R319" s="32" t="s">
        <v>1084</v>
      </c>
      <c r="S319" s="8">
        <v>0</v>
      </c>
    </row>
    <row r="320" spans="1:19" ht="6" customHeight="1" x14ac:dyDescent="0.3">
      <c r="A320" s="48">
        <v>319</v>
      </c>
      <c r="B320" s="56" t="s">
        <v>344</v>
      </c>
      <c r="C320" s="34" t="str">
        <f>IF(VALUE(O320)=1,"SUS.Equipamento",IF(VALUE(Q320)=1,"SUS.Dispositivo","SUS.Mobília"))</f>
        <v>SUS.Dispositivo</v>
      </c>
      <c r="D320" s="54" t="s">
        <v>26</v>
      </c>
      <c r="E320" s="55" t="s">
        <v>26</v>
      </c>
      <c r="F320" s="32" t="s">
        <v>26</v>
      </c>
      <c r="G320" s="53" t="s">
        <v>26</v>
      </c>
      <c r="H320" s="32" t="s">
        <v>1081</v>
      </c>
      <c r="I320" s="53" t="str">
        <f>_xlfn.CONCAT("""",B320,"""")</f>
        <v>"EQU.315"</v>
      </c>
      <c r="J320" s="32" t="s">
        <v>1070</v>
      </c>
      <c r="K320" s="53" t="str">
        <f>IFERROR(_xlfn.CONCAT(LEFT(M320,FIND(" ",M320)-1),""""),M320)</f>
        <v>"Ferro"</v>
      </c>
      <c r="L320" s="32" t="s">
        <v>1026</v>
      </c>
      <c r="M320" s="53" t="s">
        <v>1092</v>
      </c>
      <c r="N320" s="32" t="s">
        <v>1082</v>
      </c>
      <c r="O320" s="8">
        <v>0</v>
      </c>
      <c r="P320" s="32" t="s">
        <v>1083</v>
      </c>
      <c r="Q320" s="8">
        <f>IF(AND(O320=0, S320=0), 1, 0 )</f>
        <v>1</v>
      </c>
      <c r="R320" s="32" t="s">
        <v>1084</v>
      </c>
      <c r="S320" s="8">
        <v>0</v>
      </c>
    </row>
    <row r="321" spans="1:19" ht="6" customHeight="1" x14ac:dyDescent="0.3">
      <c r="A321" s="48">
        <v>320</v>
      </c>
      <c r="B321" s="56" t="s">
        <v>345</v>
      </c>
      <c r="C321" s="34" t="str">
        <f>IF(VALUE(O321)=1,"SUS.Equipamento",IF(VALUE(Q321)=1,"SUS.Dispositivo","SUS.Mobília"))</f>
        <v>SUS.Dispositivo</v>
      </c>
      <c r="D321" s="54" t="s">
        <v>26</v>
      </c>
      <c r="E321" s="55" t="s">
        <v>26</v>
      </c>
      <c r="F321" s="32" t="s">
        <v>26</v>
      </c>
      <c r="G321" s="53" t="s">
        <v>26</v>
      </c>
      <c r="H321" s="32" t="s">
        <v>1081</v>
      </c>
      <c r="I321" s="53" t="str">
        <f>_xlfn.CONCAT("""",B321,"""")</f>
        <v>"EQU.316"</v>
      </c>
      <c r="J321" s="32" t="s">
        <v>1070</v>
      </c>
      <c r="K321" s="53" t="str">
        <f>IFERROR(_xlfn.CONCAT(LEFT(M321,FIND(" ",M321)-1),""""),M321)</f>
        <v>"Código"</v>
      </c>
      <c r="L321" s="32" t="s">
        <v>1026</v>
      </c>
      <c r="M321" s="53" t="s">
        <v>741</v>
      </c>
      <c r="N321" s="32" t="s">
        <v>1082</v>
      </c>
      <c r="O321" s="8">
        <v>0</v>
      </c>
      <c r="P321" s="32" t="s">
        <v>1083</v>
      </c>
      <c r="Q321" s="8">
        <f>IF(AND(O321=0, S321=0), 1, 0 )</f>
        <v>1</v>
      </c>
      <c r="R321" s="32" t="s">
        <v>1084</v>
      </c>
      <c r="S321" s="8">
        <v>0</v>
      </c>
    </row>
    <row r="322" spans="1:19" ht="6" customHeight="1" x14ac:dyDescent="0.3">
      <c r="A322" s="48">
        <v>321</v>
      </c>
      <c r="B322" s="56" t="s">
        <v>346</v>
      </c>
      <c r="C322" s="34" t="str">
        <f>IF(VALUE(O322)=1,"SUS.Equipamento",IF(VALUE(Q322)=1,"SUS.Dispositivo","SUS.Mobília"))</f>
        <v>SUS.Equipamento</v>
      </c>
      <c r="D322" s="54" t="s">
        <v>26</v>
      </c>
      <c r="E322" s="55" t="s">
        <v>26</v>
      </c>
      <c r="F322" s="32" t="s">
        <v>26</v>
      </c>
      <c r="G322" s="53" t="s">
        <v>26</v>
      </c>
      <c r="H322" s="32" t="s">
        <v>1081</v>
      </c>
      <c r="I322" s="53" t="str">
        <f>_xlfn.CONCAT("""",B322,"""")</f>
        <v>"EQU.317"</v>
      </c>
      <c r="J322" s="32" t="s">
        <v>1070</v>
      </c>
      <c r="K322" s="53" t="str">
        <f>IFERROR(_xlfn.CONCAT(LEFT(M322,FIND(" ",M322)-1),""""),M322)</f>
        <v>"Fonte"</v>
      </c>
      <c r="L322" s="32" t="s">
        <v>1026</v>
      </c>
      <c r="M322" s="53" t="s">
        <v>863</v>
      </c>
      <c r="N322" s="32" t="s">
        <v>1082</v>
      </c>
      <c r="O322" s="8">
        <v>1</v>
      </c>
      <c r="P322" s="32" t="s">
        <v>1083</v>
      </c>
      <c r="Q322" s="8">
        <f>IF(AND(O322=0, S322=0), 1, 0 )</f>
        <v>0</v>
      </c>
      <c r="R322" s="32" t="s">
        <v>1084</v>
      </c>
      <c r="S322" s="8">
        <v>0</v>
      </c>
    </row>
    <row r="323" spans="1:19" ht="6" customHeight="1" x14ac:dyDescent="0.3">
      <c r="A323" s="48">
        <v>322</v>
      </c>
      <c r="B323" s="56" t="s">
        <v>347</v>
      </c>
      <c r="C323" s="34" t="str">
        <f>IF(VALUE(O323)=1,"SUS.Equipamento",IF(VALUE(Q323)=1,"SUS.Dispositivo","SUS.Mobília"))</f>
        <v>SUS.Equipamento</v>
      </c>
      <c r="D323" s="54" t="s">
        <v>26</v>
      </c>
      <c r="E323" s="55" t="s">
        <v>26</v>
      </c>
      <c r="F323" s="32" t="s">
        <v>26</v>
      </c>
      <c r="G323" s="53" t="s">
        <v>26</v>
      </c>
      <c r="H323" s="32" t="s">
        <v>1081</v>
      </c>
      <c r="I323" s="53" t="str">
        <f>_xlfn.CONCAT("""",B323,"""")</f>
        <v>"EQU.318"</v>
      </c>
      <c r="J323" s="32" t="s">
        <v>1070</v>
      </c>
      <c r="K323" s="53" t="str">
        <f>IFERROR(_xlfn.CONCAT(LEFT(M323,FIND(" ",M323)-1),""""),M323)</f>
        <v>"Frequencímetro"</v>
      </c>
      <c r="L323" s="32" t="s">
        <v>1026</v>
      </c>
      <c r="M323" s="53" t="s">
        <v>864</v>
      </c>
      <c r="N323" s="32" t="s">
        <v>1082</v>
      </c>
      <c r="O323" s="8">
        <v>1</v>
      </c>
      <c r="P323" s="32" t="s">
        <v>1083</v>
      </c>
      <c r="Q323" s="8">
        <f>IF(AND(O323=0, S323=0), 1, 0 )</f>
        <v>0</v>
      </c>
      <c r="R323" s="32" t="s">
        <v>1084</v>
      </c>
      <c r="S323" s="8">
        <v>0</v>
      </c>
    </row>
    <row r="324" spans="1:19" ht="6" customHeight="1" x14ac:dyDescent="0.3">
      <c r="A324" s="48">
        <v>323</v>
      </c>
      <c r="B324" s="56" t="s">
        <v>348</v>
      </c>
      <c r="C324" s="34" t="str">
        <f>IF(VALUE(O324)=1,"SUS.Equipamento",IF(VALUE(Q324)=1,"SUS.Dispositivo","SUS.Mobília"))</f>
        <v>SUS.Equipamento</v>
      </c>
      <c r="D324" s="54" t="s">
        <v>26</v>
      </c>
      <c r="E324" s="55" t="s">
        <v>26</v>
      </c>
      <c r="F324" s="32" t="s">
        <v>26</v>
      </c>
      <c r="G324" s="53" t="s">
        <v>26</v>
      </c>
      <c r="H324" s="32" t="s">
        <v>1081</v>
      </c>
      <c r="I324" s="53" t="str">
        <f>_xlfn.CONCAT("""",B324,"""")</f>
        <v>"EQU.319"</v>
      </c>
      <c r="J324" s="32" t="s">
        <v>1070</v>
      </c>
      <c r="K324" s="53" t="str">
        <f>IFERROR(_xlfn.CONCAT(LEFT(M324,FIND(" ",M324)-1),""""),M324)</f>
        <v>"Fresadora"</v>
      </c>
      <c r="L324" s="32" t="s">
        <v>1026</v>
      </c>
      <c r="M324" s="53" t="s">
        <v>865</v>
      </c>
      <c r="N324" s="32" t="s">
        <v>1082</v>
      </c>
      <c r="O324" s="8">
        <v>1</v>
      </c>
      <c r="P324" s="32" t="s">
        <v>1083</v>
      </c>
      <c r="Q324" s="8">
        <f>IF(AND(O324=0, S324=0), 1, 0 )</f>
        <v>0</v>
      </c>
      <c r="R324" s="32" t="s">
        <v>1084</v>
      </c>
      <c r="S324" s="8">
        <v>0</v>
      </c>
    </row>
    <row r="325" spans="1:19" ht="6" customHeight="1" x14ac:dyDescent="0.3">
      <c r="A325" s="48">
        <v>324</v>
      </c>
      <c r="B325" s="56" t="s">
        <v>349</v>
      </c>
      <c r="C325" s="34" t="str">
        <f>IF(VALUE(O325)=1,"SUS.Equipamento",IF(VALUE(Q325)=1,"SUS.Dispositivo","SUS.Mobília"))</f>
        <v>SUS.Dispositivo</v>
      </c>
      <c r="D325" s="54" t="s">
        <v>26</v>
      </c>
      <c r="E325" s="55" t="s">
        <v>26</v>
      </c>
      <c r="F325" s="32" t="s">
        <v>26</v>
      </c>
      <c r="G325" s="53" t="s">
        <v>26</v>
      </c>
      <c r="H325" s="32" t="s">
        <v>1081</v>
      </c>
      <c r="I325" s="53" t="str">
        <f>_xlfn.CONCAT("""",B325,"""")</f>
        <v>"EQU.320"</v>
      </c>
      <c r="J325" s="32" t="s">
        <v>1070</v>
      </c>
      <c r="K325" s="53" t="str">
        <f>IFERROR(_xlfn.CONCAT(LEFT(M325,FIND(" ",M325)-1),""""),M325)</f>
        <v>"Furadeira"</v>
      </c>
      <c r="L325" s="32" t="s">
        <v>1026</v>
      </c>
      <c r="M325" s="53" t="s">
        <v>866</v>
      </c>
      <c r="N325" s="32" t="s">
        <v>1082</v>
      </c>
      <c r="O325" s="8">
        <v>0</v>
      </c>
      <c r="P325" s="32" t="s">
        <v>1083</v>
      </c>
      <c r="Q325" s="8">
        <f>IF(AND(O325=0, S325=0), 1, 0 )</f>
        <v>1</v>
      </c>
      <c r="R325" s="32" t="s">
        <v>1084</v>
      </c>
      <c r="S325" s="8">
        <v>0</v>
      </c>
    </row>
    <row r="326" spans="1:19" ht="6" customHeight="1" x14ac:dyDescent="0.3">
      <c r="A326" s="48">
        <v>325</v>
      </c>
      <c r="B326" s="56" t="s">
        <v>350</v>
      </c>
      <c r="C326" s="34" t="str">
        <f>IF(VALUE(O326)=1,"SUS.Equipamento",IF(VALUE(Q326)=1,"SUS.Dispositivo","SUS.Mobília"))</f>
        <v>SUS.Dispositivo</v>
      </c>
      <c r="D326" s="54" t="s">
        <v>26</v>
      </c>
      <c r="E326" s="55" t="s">
        <v>26</v>
      </c>
      <c r="F326" s="32" t="s">
        <v>26</v>
      </c>
      <c r="G326" s="53" t="s">
        <v>26</v>
      </c>
      <c r="H326" s="32" t="s">
        <v>1081</v>
      </c>
      <c r="I326" s="53" t="str">
        <f>_xlfn.CONCAT("""",B326,"""")</f>
        <v>"EQU.321"</v>
      </c>
      <c r="J326" s="32" t="s">
        <v>1070</v>
      </c>
      <c r="K326" s="53" t="str">
        <f>IFERROR(_xlfn.CONCAT(LEFT(M326,FIND(" ",M326)-1),""""),M326)</f>
        <v>"Furadeira"</v>
      </c>
      <c r="L326" s="32" t="s">
        <v>1026</v>
      </c>
      <c r="M326" s="53" t="s">
        <v>867</v>
      </c>
      <c r="N326" s="32" t="s">
        <v>1082</v>
      </c>
      <c r="O326" s="8">
        <v>0</v>
      </c>
      <c r="P326" s="32" t="s">
        <v>1083</v>
      </c>
      <c r="Q326" s="8">
        <f>IF(AND(O326=0, S326=0), 1, 0 )</f>
        <v>1</v>
      </c>
      <c r="R326" s="32" t="s">
        <v>1084</v>
      </c>
      <c r="S326" s="8">
        <v>0</v>
      </c>
    </row>
    <row r="327" spans="1:19" ht="6" customHeight="1" x14ac:dyDescent="0.3">
      <c r="A327" s="48">
        <v>326</v>
      </c>
      <c r="B327" s="56" t="s">
        <v>351</v>
      </c>
      <c r="C327" s="34" t="str">
        <f>IF(VALUE(O327)=1,"SUS.Equipamento",IF(VALUE(Q327)=1,"SUS.Dispositivo","SUS.Mobília"))</f>
        <v>SUS.Dispositivo</v>
      </c>
      <c r="D327" s="54" t="s">
        <v>26</v>
      </c>
      <c r="E327" s="55" t="s">
        <v>26</v>
      </c>
      <c r="F327" s="32" t="s">
        <v>26</v>
      </c>
      <c r="G327" s="53" t="s">
        <v>26</v>
      </c>
      <c r="H327" s="32" t="s">
        <v>1081</v>
      </c>
      <c r="I327" s="53" t="str">
        <f>_xlfn.CONCAT("""",B327,"""")</f>
        <v>"EQU.322"</v>
      </c>
      <c r="J327" s="32" t="s">
        <v>1070</v>
      </c>
      <c r="K327" s="53" t="str">
        <f>IFERROR(_xlfn.CONCAT(LEFT(M327,FIND(" ",M327)-1),""""),M327)</f>
        <v>"Furadeira"</v>
      </c>
      <c r="L327" s="32" t="s">
        <v>1026</v>
      </c>
      <c r="M327" s="53" t="s">
        <v>868</v>
      </c>
      <c r="N327" s="32" t="s">
        <v>1082</v>
      </c>
      <c r="O327" s="8">
        <v>0</v>
      </c>
      <c r="P327" s="32" t="s">
        <v>1083</v>
      </c>
      <c r="Q327" s="8">
        <f>IF(AND(O327=0, S327=0), 1, 0 )</f>
        <v>1</v>
      </c>
      <c r="R327" s="32" t="s">
        <v>1084</v>
      </c>
      <c r="S327" s="8">
        <v>0</v>
      </c>
    </row>
    <row r="328" spans="1:19" ht="6" customHeight="1" x14ac:dyDescent="0.3">
      <c r="A328" s="48">
        <v>327</v>
      </c>
      <c r="B328" s="56" t="s">
        <v>352</v>
      </c>
      <c r="C328" s="34" t="str">
        <f>IF(VALUE(O328)=1,"SUS.Equipamento",IF(VALUE(Q328)=1,"SUS.Dispositivo","SUS.Mobília"))</f>
        <v>SUS.Dispositivo</v>
      </c>
      <c r="D328" s="54" t="s">
        <v>26</v>
      </c>
      <c r="E328" s="55" t="s">
        <v>26</v>
      </c>
      <c r="F328" s="32" t="s">
        <v>26</v>
      </c>
      <c r="G328" s="53" t="s">
        <v>26</v>
      </c>
      <c r="H328" s="32" t="s">
        <v>1081</v>
      </c>
      <c r="I328" s="53" t="str">
        <f>_xlfn.CONCAT("""",B328,"""")</f>
        <v>"EQU.323"</v>
      </c>
      <c r="J328" s="32" t="s">
        <v>1070</v>
      </c>
      <c r="K328" s="53" t="str">
        <f>IFERROR(_xlfn.CONCAT(LEFT(M328,FIND(" ",M328)-1),""""),M328)</f>
        <v>"Gerador"</v>
      </c>
      <c r="L328" s="32" t="s">
        <v>1026</v>
      </c>
      <c r="M328" s="53" t="s">
        <v>869</v>
      </c>
      <c r="N328" s="32" t="s">
        <v>1082</v>
      </c>
      <c r="O328" s="8">
        <v>0</v>
      </c>
      <c r="P328" s="32" t="s">
        <v>1083</v>
      </c>
      <c r="Q328" s="8">
        <f>IF(AND(O328=0, S328=0), 1, 0 )</f>
        <v>1</v>
      </c>
      <c r="R328" s="32" t="s">
        <v>1084</v>
      </c>
      <c r="S328" s="8">
        <v>0</v>
      </c>
    </row>
    <row r="329" spans="1:19" ht="6" customHeight="1" x14ac:dyDescent="0.3">
      <c r="A329" s="48">
        <v>328</v>
      </c>
      <c r="B329" s="56" t="s">
        <v>353</v>
      </c>
      <c r="C329" s="34" t="str">
        <f>IF(VALUE(O329)=1,"SUS.Equipamento",IF(VALUE(Q329)=1,"SUS.Dispositivo","SUS.Mobília"))</f>
        <v>SUS.Dispositivo</v>
      </c>
      <c r="D329" s="54" t="s">
        <v>26</v>
      </c>
      <c r="E329" s="55" t="s">
        <v>26</v>
      </c>
      <c r="F329" s="32" t="s">
        <v>26</v>
      </c>
      <c r="G329" s="53" t="s">
        <v>26</v>
      </c>
      <c r="H329" s="32" t="s">
        <v>1081</v>
      </c>
      <c r="I329" s="53" t="str">
        <f>_xlfn.CONCAT("""",B329,"""")</f>
        <v>"EQU.324"</v>
      </c>
      <c r="J329" s="32" t="s">
        <v>1070</v>
      </c>
      <c r="K329" s="53" t="str">
        <f>IFERROR(_xlfn.CONCAT(LEFT(M329,FIND(" ",M329)-1),""""),M329)</f>
        <v>"Grampeador"</v>
      </c>
      <c r="L329" s="32" t="s">
        <v>1026</v>
      </c>
      <c r="M329" s="53" t="s">
        <v>870</v>
      </c>
      <c r="N329" s="32" t="s">
        <v>1082</v>
      </c>
      <c r="O329" s="8">
        <v>0</v>
      </c>
      <c r="P329" s="32" t="s">
        <v>1083</v>
      </c>
      <c r="Q329" s="8">
        <f>IF(AND(O329=0, S329=0), 1, 0 )</f>
        <v>1</v>
      </c>
      <c r="R329" s="32" t="s">
        <v>1084</v>
      </c>
      <c r="S329" s="8">
        <v>0</v>
      </c>
    </row>
    <row r="330" spans="1:19" ht="6" customHeight="1" x14ac:dyDescent="0.3">
      <c r="A330" s="48">
        <v>329</v>
      </c>
      <c r="B330" s="56" t="s">
        <v>354</v>
      </c>
      <c r="C330" s="34" t="str">
        <f>IF(VALUE(O330)=1,"SUS.Equipamento",IF(VALUE(Q330)=1,"SUS.Dispositivo","SUS.Mobília"))</f>
        <v>SUS.Dispositivo</v>
      </c>
      <c r="D330" s="54" t="s">
        <v>26</v>
      </c>
      <c r="E330" s="55" t="s">
        <v>26</v>
      </c>
      <c r="F330" s="32" t="s">
        <v>26</v>
      </c>
      <c r="G330" s="53" t="s">
        <v>26</v>
      </c>
      <c r="H330" s="32" t="s">
        <v>1081</v>
      </c>
      <c r="I330" s="53" t="str">
        <f>_xlfn.CONCAT("""",B330,"""")</f>
        <v>"EQU.325"</v>
      </c>
      <c r="J330" s="32" t="s">
        <v>1070</v>
      </c>
      <c r="K330" s="53" t="str">
        <f>IFERROR(_xlfn.CONCAT(LEFT(M330,FIND(" ",M330)-1),""""),M330)</f>
        <v>"Grampeador"</v>
      </c>
      <c r="L330" s="32" t="s">
        <v>1026</v>
      </c>
      <c r="M330" s="53" t="s">
        <v>1050</v>
      </c>
      <c r="N330" s="32" t="s">
        <v>1082</v>
      </c>
      <c r="O330" s="8">
        <v>0</v>
      </c>
      <c r="P330" s="32" t="s">
        <v>1083</v>
      </c>
      <c r="Q330" s="8">
        <f>IF(AND(O330=0, S330=0), 1, 0 )</f>
        <v>1</v>
      </c>
      <c r="R330" s="32" t="s">
        <v>1084</v>
      </c>
      <c r="S330" s="8">
        <v>0</v>
      </c>
    </row>
    <row r="331" spans="1:19" ht="6" customHeight="1" x14ac:dyDescent="0.3">
      <c r="A331" s="48">
        <v>330</v>
      </c>
      <c r="B331" s="56" t="s">
        <v>355</v>
      </c>
      <c r="C331" s="34" t="str">
        <f>IF(VALUE(O331)=1,"SUS.Equipamento",IF(VALUE(Q331)=1,"SUS.Dispositivo","SUS.Mobília"))</f>
        <v>SUS.Dispositivo</v>
      </c>
      <c r="D331" s="54" t="s">
        <v>26</v>
      </c>
      <c r="E331" s="55" t="s">
        <v>26</v>
      </c>
      <c r="F331" s="32" t="s">
        <v>26</v>
      </c>
      <c r="G331" s="53" t="s">
        <v>26</v>
      </c>
      <c r="H331" s="32" t="s">
        <v>1081</v>
      </c>
      <c r="I331" s="53" t="str">
        <f>_xlfn.CONCAT("""",B331,"""")</f>
        <v>"EQU.326"</v>
      </c>
      <c r="J331" s="32" t="s">
        <v>1070</v>
      </c>
      <c r="K331" s="53" t="str">
        <f>IFERROR(_xlfn.CONCAT(LEFT(M331,FIND(" ",M331)-1),""""),M331)</f>
        <v>"Guilhotina"</v>
      </c>
      <c r="L331" s="32" t="s">
        <v>1026</v>
      </c>
      <c r="M331" s="53" t="s">
        <v>871</v>
      </c>
      <c r="N331" s="32" t="s">
        <v>1082</v>
      </c>
      <c r="O331" s="8">
        <v>0</v>
      </c>
      <c r="P331" s="32" t="s">
        <v>1083</v>
      </c>
      <c r="Q331" s="8">
        <f>IF(AND(O331=0, S331=0), 1, 0 )</f>
        <v>1</v>
      </c>
      <c r="R331" s="32" t="s">
        <v>1084</v>
      </c>
      <c r="S331" s="8">
        <v>0</v>
      </c>
    </row>
    <row r="332" spans="1:19" ht="6" customHeight="1" x14ac:dyDescent="0.3">
      <c r="A332" s="48">
        <v>331</v>
      </c>
      <c r="B332" s="56" t="s">
        <v>356</v>
      </c>
      <c r="C332" s="34" t="str">
        <f>IF(VALUE(O332)=1,"SUS.Equipamento",IF(VALUE(Q332)=1,"SUS.Dispositivo","SUS.Mobília"))</f>
        <v>SUS.Dispositivo</v>
      </c>
      <c r="D332" s="54" t="s">
        <v>26</v>
      </c>
      <c r="E332" s="55" t="s">
        <v>26</v>
      </c>
      <c r="F332" s="32" t="s">
        <v>26</v>
      </c>
      <c r="G332" s="53" t="s">
        <v>26</v>
      </c>
      <c r="H332" s="32" t="s">
        <v>1081</v>
      </c>
      <c r="I332" s="53" t="str">
        <f>_xlfn.CONCAT("""",B332,"""")</f>
        <v>"EQU.327"</v>
      </c>
      <c r="J332" s="32" t="s">
        <v>1070</v>
      </c>
      <c r="K332" s="53" t="str">
        <f>IFERROR(_xlfn.CONCAT(LEFT(M332,FIND(" ",M332)-1),""""),M332)</f>
        <v>"Lixadeira"</v>
      </c>
      <c r="L332" s="32" t="s">
        <v>1026</v>
      </c>
      <c r="M332" s="53" t="s">
        <v>1051</v>
      </c>
      <c r="N332" s="32" t="s">
        <v>1082</v>
      </c>
      <c r="O332" s="8">
        <v>0</v>
      </c>
      <c r="P332" s="32" t="s">
        <v>1083</v>
      </c>
      <c r="Q332" s="8">
        <f>IF(AND(O332=0, S332=0), 1, 0 )</f>
        <v>1</v>
      </c>
      <c r="R332" s="32" t="s">
        <v>1084</v>
      </c>
      <c r="S332" s="8">
        <v>0</v>
      </c>
    </row>
    <row r="333" spans="1:19" ht="6" customHeight="1" x14ac:dyDescent="0.3">
      <c r="A333" s="48">
        <v>332</v>
      </c>
      <c r="B333" s="56" t="s">
        <v>357</v>
      </c>
      <c r="C333" s="34" t="str">
        <f>IF(VALUE(O333)=1,"SUS.Equipamento",IF(VALUE(Q333)=1,"SUS.Dispositivo","SUS.Mobília"))</f>
        <v>SUS.Dispositivo</v>
      </c>
      <c r="D333" s="54" t="s">
        <v>26</v>
      </c>
      <c r="E333" s="55" t="s">
        <v>26</v>
      </c>
      <c r="F333" s="32" t="s">
        <v>26</v>
      </c>
      <c r="G333" s="53" t="s">
        <v>26</v>
      </c>
      <c r="H333" s="32" t="s">
        <v>1081</v>
      </c>
      <c r="I333" s="53" t="str">
        <f>_xlfn.CONCAT("""",B333,"""")</f>
        <v>"EQU.328"</v>
      </c>
      <c r="J333" s="32" t="s">
        <v>1070</v>
      </c>
      <c r="K333" s="53" t="str">
        <f>IFERROR(_xlfn.CONCAT(LEFT(M333,FIND(" ",M333)-1),""""),M333)</f>
        <v>"Macaco"</v>
      </c>
      <c r="L333" s="32" t="s">
        <v>1026</v>
      </c>
      <c r="M333" s="53" t="s">
        <v>872</v>
      </c>
      <c r="N333" s="32" t="s">
        <v>1082</v>
      </c>
      <c r="O333" s="8">
        <v>0</v>
      </c>
      <c r="P333" s="32" t="s">
        <v>1083</v>
      </c>
      <c r="Q333" s="8">
        <f>IF(AND(O333=0, S333=0), 1, 0 )</f>
        <v>1</v>
      </c>
      <c r="R333" s="32" t="s">
        <v>1084</v>
      </c>
      <c r="S333" s="8">
        <v>0</v>
      </c>
    </row>
    <row r="334" spans="1:19" ht="6" customHeight="1" x14ac:dyDescent="0.3">
      <c r="A334" s="48">
        <v>333</v>
      </c>
      <c r="B334" s="56" t="s">
        <v>358</v>
      </c>
      <c r="C334" s="34" t="str">
        <f>IF(VALUE(O334)=1,"SUS.Equipamento",IF(VALUE(Q334)=1,"SUS.Dispositivo","SUS.Mobília"))</f>
        <v>SUS.Equipamento</v>
      </c>
      <c r="D334" s="54" t="s">
        <v>26</v>
      </c>
      <c r="E334" s="55" t="s">
        <v>26</v>
      </c>
      <c r="F334" s="32" t="s">
        <v>26</v>
      </c>
      <c r="G334" s="53" t="s">
        <v>26</v>
      </c>
      <c r="H334" s="32" t="s">
        <v>1081</v>
      </c>
      <c r="I334" s="53" t="str">
        <f>_xlfn.CONCAT("""",B334,"""")</f>
        <v>"EQU.329"</v>
      </c>
      <c r="J334" s="32" t="s">
        <v>1070</v>
      </c>
      <c r="K334" s="53" t="str">
        <f>IFERROR(_xlfn.CONCAT(LEFT(M334,FIND(" ",M334)-1),""""),M334)</f>
        <v>"Máquina"</v>
      </c>
      <c r="L334" s="32" t="s">
        <v>1026</v>
      </c>
      <c r="M334" s="53" t="s">
        <v>873</v>
      </c>
      <c r="N334" s="32" t="s">
        <v>1082</v>
      </c>
      <c r="O334" s="8">
        <v>1</v>
      </c>
      <c r="P334" s="32" t="s">
        <v>1083</v>
      </c>
      <c r="Q334" s="8">
        <f>IF(AND(O334=0, S334=0), 1, 0 )</f>
        <v>0</v>
      </c>
      <c r="R334" s="32" t="s">
        <v>1084</v>
      </c>
      <c r="S334" s="8">
        <v>0</v>
      </c>
    </row>
    <row r="335" spans="1:19" ht="6" customHeight="1" x14ac:dyDescent="0.3">
      <c r="A335" s="48">
        <v>334</v>
      </c>
      <c r="B335" s="56" t="s">
        <v>359</v>
      </c>
      <c r="C335" s="34" t="str">
        <f>IF(VALUE(O335)=1,"SUS.Equipamento",IF(VALUE(Q335)=1,"SUS.Dispositivo","SUS.Mobília"))</f>
        <v>SUS.Equipamento</v>
      </c>
      <c r="D335" s="54" t="s">
        <v>26</v>
      </c>
      <c r="E335" s="55" t="s">
        <v>26</v>
      </c>
      <c r="F335" s="32" t="s">
        <v>26</v>
      </c>
      <c r="G335" s="53" t="s">
        <v>26</v>
      </c>
      <c r="H335" s="32" t="s">
        <v>1081</v>
      </c>
      <c r="I335" s="53" t="str">
        <f>_xlfn.CONCAT("""",B335,"""")</f>
        <v>"EQU.330"</v>
      </c>
      <c r="J335" s="32" t="s">
        <v>1070</v>
      </c>
      <c r="K335" s="53" t="str">
        <f>IFERROR(_xlfn.CONCAT(LEFT(M335,FIND(" ",M335)-1),""""),M335)</f>
        <v>"Máquina"</v>
      </c>
      <c r="L335" s="32" t="s">
        <v>1026</v>
      </c>
      <c r="M335" s="53" t="s">
        <v>874</v>
      </c>
      <c r="N335" s="32" t="s">
        <v>1082</v>
      </c>
      <c r="O335" s="8">
        <v>1</v>
      </c>
      <c r="P335" s="32" t="s">
        <v>1083</v>
      </c>
      <c r="Q335" s="8">
        <f>IF(AND(O335=0, S335=0), 1, 0 )</f>
        <v>0</v>
      </c>
      <c r="R335" s="32" t="s">
        <v>1084</v>
      </c>
      <c r="S335" s="8">
        <v>0</v>
      </c>
    </row>
    <row r="336" spans="1:19" ht="6" customHeight="1" x14ac:dyDescent="0.3">
      <c r="A336" s="48">
        <v>335</v>
      </c>
      <c r="B336" s="56" t="s">
        <v>360</v>
      </c>
      <c r="C336" s="34" t="str">
        <f>IF(VALUE(O336)=1,"SUS.Equipamento",IF(VALUE(Q336)=1,"SUS.Dispositivo","SUS.Mobília"))</f>
        <v>SUS.Mobília</v>
      </c>
      <c r="D336" s="54" t="s">
        <v>26</v>
      </c>
      <c r="E336" s="55" t="s">
        <v>26</v>
      </c>
      <c r="F336" s="32" t="s">
        <v>1196</v>
      </c>
      <c r="G336" s="53" t="s">
        <v>1199</v>
      </c>
      <c r="H336" s="32" t="s">
        <v>1081</v>
      </c>
      <c r="I336" s="53" t="str">
        <f>_xlfn.CONCAT("""",B336,"""")</f>
        <v>"EQU.331"</v>
      </c>
      <c r="J336" s="32" t="s">
        <v>1070</v>
      </c>
      <c r="K336" s="53" t="str">
        <f>IFERROR(_xlfn.CONCAT(LEFT(M336,FIND(" ",M336)-1),""""),M336)</f>
        <v>"Carro"</v>
      </c>
      <c r="L336" s="32" t="s">
        <v>1026</v>
      </c>
      <c r="M336" s="53" t="s">
        <v>875</v>
      </c>
      <c r="N336" s="32" t="s">
        <v>1082</v>
      </c>
      <c r="O336" s="8">
        <v>0</v>
      </c>
      <c r="P336" s="32" t="s">
        <v>1083</v>
      </c>
      <c r="Q336" s="8">
        <f>IF(AND(O336=0, S336=0), 1, 0 )</f>
        <v>0</v>
      </c>
      <c r="R336" s="32" t="s">
        <v>1084</v>
      </c>
      <c r="S336" s="8">
        <v>1</v>
      </c>
    </row>
    <row r="337" spans="1:19" ht="6" customHeight="1" x14ac:dyDescent="0.3">
      <c r="A337" s="48">
        <v>336</v>
      </c>
      <c r="B337" s="56" t="s">
        <v>361</v>
      </c>
      <c r="C337" s="34" t="str">
        <f>IF(VALUE(O337)=1,"SUS.Equipamento",IF(VALUE(Q337)=1,"SUS.Dispositivo","SUS.Mobília"))</f>
        <v>SUS.Dispositivo</v>
      </c>
      <c r="D337" s="54" t="s">
        <v>26</v>
      </c>
      <c r="E337" s="55" t="s">
        <v>26</v>
      </c>
      <c r="F337" s="32" t="s">
        <v>26</v>
      </c>
      <c r="G337" s="53" t="s">
        <v>26</v>
      </c>
      <c r="H337" s="32" t="s">
        <v>1081</v>
      </c>
      <c r="I337" s="53" t="str">
        <f>_xlfn.CONCAT("""",B337,"""")</f>
        <v>"EQU.332"</v>
      </c>
      <c r="J337" s="32" t="s">
        <v>1070</v>
      </c>
      <c r="K337" s="53" t="str">
        <f>IFERROR(_xlfn.CONCAT(LEFT(M337,FIND(" ",M337)-1),""""),M337)</f>
        <v>"Flangeadeira"</v>
      </c>
      <c r="L337" s="32" t="s">
        <v>1026</v>
      </c>
      <c r="M337" s="53" t="s">
        <v>876</v>
      </c>
      <c r="N337" s="32" t="s">
        <v>1082</v>
      </c>
      <c r="O337" s="8">
        <v>0</v>
      </c>
      <c r="P337" s="32" t="s">
        <v>1083</v>
      </c>
      <c r="Q337" s="8">
        <f>IF(AND(O337=0, S337=0), 1, 0 )</f>
        <v>1</v>
      </c>
      <c r="R337" s="32" t="s">
        <v>1084</v>
      </c>
      <c r="S337" s="8">
        <v>0</v>
      </c>
    </row>
    <row r="338" spans="1:19" ht="6" customHeight="1" x14ac:dyDescent="0.3">
      <c r="A338" s="48">
        <v>337</v>
      </c>
      <c r="B338" s="56" t="s">
        <v>362</v>
      </c>
      <c r="C338" s="34" t="str">
        <f>IF(VALUE(O338)=1,"SUS.Equipamento",IF(VALUE(Q338)=1,"SUS.Dispositivo","SUS.Mobília"))</f>
        <v>SUS.Dispositivo</v>
      </c>
      <c r="D338" s="54" t="s">
        <v>26</v>
      </c>
      <c r="E338" s="55" t="s">
        <v>26</v>
      </c>
      <c r="F338" s="32" t="s">
        <v>26</v>
      </c>
      <c r="G338" s="53" t="s">
        <v>26</v>
      </c>
      <c r="H338" s="32" t="s">
        <v>1081</v>
      </c>
      <c r="I338" s="53" t="str">
        <f>_xlfn.CONCAT("""",B338,"""")</f>
        <v>"EQU.333"</v>
      </c>
      <c r="J338" s="32" t="s">
        <v>1070</v>
      </c>
      <c r="K338" s="53" t="str">
        <f>IFERROR(_xlfn.CONCAT(LEFT(M338,FIND(" ",M338)-1),""""),M338)</f>
        <v>"Megômetro"</v>
      </c>
      <c r="L338" s="32" t="s">
        <v>1026</v>
      </c>
      <c r="M338" s="53" t="s">
        <v>877</v>
      </c>
      <c r="N338" s="32" t="s">
        <v>1082</v>
      </c>
      <c r="O338" s="8">
        <v>0</v>
      </c>
      <c r="P338" s="32" t="s">
        <v>1083</v>
      </c>
      <c r="Q338" s="8">
        <f>IF(AND(O338=0, S338=0), 1, 0 )</f>
        <v>1</v>
      </c>
      <c r="R338" s="32" t="s">
        <v>1084</v>
      </c>
      <c r="S338" s="8">
        <v>0</v>
      </c>
    </row>
    <row r="339" spans="1:19" ht="6" customHeight="1" x14ac:dyDescent="0.3">
      <c r="A339" s="48">
        <v>338</v>
      </c>
      <c r="B339" s="56" t="s">
        <v>363</v>
      </c>
      <c r="C339" s="34" t="str">
        <f>IF(VALUE(O339)=1,"SUS.Equipamento",IF(VALUE(Q339)=1,"SUS.Dispositivo","SUS.Mobília"))</f>
        <v>SUS.Dispositivo</v>
      </c>
      <c r="D339" s="54" t="s">
        <v>26</v>
      </c>
      <c r="E339" s="55" t="s">
        <v>26</v>
      </c>
      <c r="F339" s="32" t="s">
        <v>26</v>
      </c>
      <c r="G339" s="53" t="s">
        <v>26</v>
      </c>
      <c r="H339" s="32" t="s">
        <v>1081</v>
      </c>
      <c r="I339" s="53" t="str">
        <f>_xlfn.CONCAT("""",B339,"""")</f>
        <v>"EQU.334"</v>
      </c>
      <c r="J339" s="32" t="s">
        <v>1070</v>
      </c>
      <c r="K339" s="53" t="str">
        <f>IFERROR(_xlfn.CONCAT(LEFT(M339,FIND(" ",M339)-1),""""),M339)</f>
        <v>"Micrótomo"</v>
      </c>
      <c r="L339" s="32" t="s">
        <v>1026</v>
      </c>
      <c r="M339" s="53" t="s">
        <v>1052</v>
      </c>
      <c r="N339" s="32" t="s">
        <v>1082</v>
      </c>
      <c r="O339" s="8">
        <v>0</v>
      </c>
      <c r="P339" s="32" t="s">
        <v>1083</v>
      </c>
      <c r="Q339" s="8">
        <f>IF(AND(O339=0, S339=0), 1, 0 )</f>
        <v>1</v>
      </c>
      <c r="R339" s="32" t="s">
        <v>1084</v>
      </c>
      <c r="S339" s="8">
        <v>0</v>
      </c>
    </row>
    <row r="340" spans="1:19" ht="6" customHeight="1" x14ac:dyDescent="0.3">
      <c r="A340" s="48">
        <v>339</v>
      </c>
      <c r="B340" s="56" t="s">
        <v>364</v>
      </c>
      <c r="C340" s="34" t="str">
        <f>IF(VALUE(O340)=1,"SUS.Equipamento",IF(VALUE(Q340)=1,"SUS.Dispositivo","SUS.Mobília"))</f>
        <v>SUS.Dispositivo</v>
      </c>
      <c r="D340" s="54" t="s">
        <v>26</v>
      </c>
      <c r="E340" s="55" t="s">
        <v>26</v>
      </c>
      <c r="F340" s="32" t="s">
        <v>26</v>
      </c>
      <c r="G340" s="53" t="s">
        <v>26</v>
      </c>
      <c r="H340" s="32" t="s">
        <v>1081</v>
      </c>
      <c r="I340" s="53" t="str">
        <f>_xlfn.CONCAT("""",B340,"""")</f>
        <v>"EQU.335"</v>
      </c>
      <c r="J340" s="32" t="s">
        <v>1070</v>
      </c>
      <c r="K340" s="53" t="str">
        <f>IFERROR(_xlfn.CONCAT(LEFT(M340,FIND(" ",M340)-1),""""),M340)</f>
        <v>"Morsa"</v>
      </c>
      <c r="L340" s="32" t="s">
        <v>1026</v>
      </c>
      <c r="M340" s="53" t="s">
        <v>878</v>
      </c>
      <c r="N340" s="32" t="s">
        <v>1082</v>
      </c>
      <c r="O340" s="8">
        <v>0</v>
      </c>
      <c r="P340" s="32" t="s">
        <v>1083</v>
      </c>
      <c r="Q340" s="8">
        <f>IF(AND(O340=0, S340=0), 1, 0 )</f>
        <v>1</v>
      </c>
      <c r="R340" s="32" t="s">
        <v>1084</v>
      </c>
      <c r="S340" s="8">
        <v>0</v>
      </c>
    </row>
    <row r="341" spans="1:19" ht="6" customHeight="1" x14ac:dyDescent="0.3">
      <c r="A341" s="48">
        <v>340</v>
      </c>
      <c r="B341" s="56" t="s">
        <v>365</v>
      </c>
      <c r="C341" s="34" t="str">
        <f>IF(VALUE(O341)=1,"SUS.Equipamento",IF(VALUE(Q341)=1,"SUS.Dispositivo","SUS.Mobília"))</f>
        <v>SUS.Equipamento</v>
      </c>
      <c r="D341" s="54" t="s">
        <v>26</v>
      </c>
      <c r="E341" s="55" t="s">
        <v>26</v>
      </c>
      <c r="F341" s="32" t="s">
        <v>26</v>
      </c>
      <c r="G341" s="53" t="s">
        <v>26</v>
      </c>
      <c r="H341" s="32" t="s">
        <v>1081</v>
      </c>
      <c r="I341" s="53" t="str">
        <f>_xlfn.CONCAT("""",B341,"""")</f>
        <v>"EQU.336"</v>
      </c>
      <c r="J341" s="32" t="s">
        <v>1070</v>
      </c>
      <c r="K341" s="53" t="str">
        <f>IFERROR(_xlfn.CONCAT(LEFT(M341,FIND(" ",M341)-1),""""),M341)</f>
        <v>"Amperímetro"</v>
      </c>
      <c r="L341" s="32" t="s">
        <v>1026</v>
      </c>
      <c r="M341" s="53" t="s">
        <v>879</v>
      </c>
      <c r="N341" s="32" t="s">
        <v>1082</v>
      </c>
      <c r="O341" s="8">
        <v>1</v>
      </c>
      <c r="P341" s="32" t="s">
        <v>1083</v>
      </c>
      <c r="Q341" s="8">
        <f>IF(AND(O341=0, S341=0), 1, 0 )</f>
        <v>0</v>
      </c>
      <c r="R341" s="32" t="s">
        <v>1084</v>
      </c>
      <c r="S341" s="8">
        <v>0</v>
      </c>
    </row>
    <row r="342" spans="1:19" ht="6" customHeight="1" x14ac:dyDescent="0.3">
      <c r="A342" s="48">
        <v>341</v>
      </c>
      <c r="B342" s="56" t="s">
        <v>366</v>
      </c>
      <c r="C342" s="34" t="str">
        <f>IF(VALUE(O342)=1,"SUS.Equipamento",IF(VALUE(Q342)=1,"SUS.Dispositivo","SUS.Mobília"))</f>
        <v>SUS.Equipamento</v>
      </c>
      <c r="D342" s="54" t="s">
        <v>26</v>
      </c>
      <c r="E342" s="55" t="s">
        <v>26</v>
      </c>
      <c r="F342" s="32" t="s">
        <v>26</v>
      </c>
      <c r="G342" s="53" t="s">
        <v>26</v>
      </c>
      <c r="H342" s="32" t="s">
        <v>1081</v>
      </c>
      <c r="I342" s="53" t="str">
        <f>_xlfn.CONCAT("""",B342,"""")</f>
        <v>"EQU.337"</v>
      </c>
      <c r="J342" s="32" t="s">
        <v>1070</v>
      </c>
      <c r="K342" s="53" t="str">
        <f>IFERROR(_xlfn.CONCAT(LEFT(M342,FIND(" ",M342)-1),""""),M342)</f>
        <v>"Multímetro"</v>
      </c>
      <c r="L342" s="32" t="s">
        <v>1026</v>
      </c>
      <c r="M342" s="53" t="s">
        <v>880</v>
      </c>
      <c r="N342" s="32" t="s">
        <v>1082</v>
      </c>
      <c r="O342" s="8">
        <v>1</v>
      </c>
      <c r="P342" s="32" t="s">
        <v>1083</v>
      </c>
      <c r="Q342" s="8">
        <f>IF(AND(O342=0, S342=0), 1, 0 )</f>
        <v>0</v>
      </c>
      <c r="R342" s="32" t="s">
        <v>1084</v>
      </c>
      <c r="S342" s="8">
        <v>0</v>
      </c>
    </row>
    <row r="343" spans="1:19" ht="6" customHeight="1" x14ac:dyDescent="0.3">
      <c r="A343" s="48">
        <v>342</v>
      </c>
      <c r="B343" s="56" t="s">
        <v>367</v>
      </c>
      <c r="C343" s="34" t="str">
        <f>IF(VALUE(O343)=1,"SUS.Equipamento",IF(VALUE(Q343)=1,"SUS.Dispositivo","SUS.Mobília"))</f>
        <v>SUS.Equipamento</v>
      </c>
      <c r="D343" s="54" t="s">
        <v>26</v>
      </c>
      <c r="E343" s="55" t="s">
        <v>26</v>
      </c>
      <c r="F343" s="32" t="s">
        <v>26</v>
      </c>
      <c r="G343" s="53" t="s">
        <v>26</v>
      </c>
      <c r="H343" s="32" t="s">
        <v>1081</v>
      </c>
      <c r="I343" s="53" t="str">
        <f>_xlfn.CONCAT("""",B343,"""")</f>
        <v>"EQU.338"</v>
      </c>
      <c r="J343" s="32" t="s">
        <v>1070</v>
      </c>
      <c r="K343" s="53" t="str">
        <f>IFERROR(_xlfn.CONCAT(LEFT(M343,FIND(" ",M343)-1),""""),M343)</f>
        <v>"Multímetro"</v>
      </c>
      <c r="L343" s="32" t="s">
        <v>1026</v>
      </c>
      <c r="M343" s="53" t="s">
        <v>881</v>
      </c>
      <c r="N343" s="32" t="s">
        <v>1082</v>
      </c>
      <c r="O343" s="8">
        <v>1</v>
      </c>
      <c r="P343" s="32" t="s">
        <v>1083</v>
      </c>
      <c r="Q343" s="8">
        <f>IF(AND(O343=0, S343=0), 1, 0 )</f>
        <v>0</v>
      </c>
      <c r="R343" s="32" t="s">
        <v>1084</v>
      </c>
      <c r="S343" s="8">
        <v>0</v>
      </c>
    </row>
    <row r="344" spans="1:19" ht="6" customHeight="1" x14ac:dyDescent="0.3">
      <c r="A344" s="48">
        <v>343</v>
      </c>
      <c r="B344" s="56" t="s">
        <v>368</v>
      </c>
      <c r="C344" s="34" t="str">
        <f>IF(VALUE(O344)=1,"SUS.Equipamento",IF(VALUE(Q344)=1,"SUS.Dispositivo","SUS.Mobília"))</f>
        <v>SUS.Dispositivo</v>
      </c>
      <c r="D344" s="54" t="s">
        <v>26</v>
      </c>
      <c r="E344" s="55" t="s">
        <v>26</v>
      </c>
      <c r="F344" s="32" t="s">
        <v>26</v>
      </c>
      <c r="G344" s="53" t="s">
        <v>26</v>
      </c>
      <c r="H344" s="32" t="s">
        <v>1081</v>
      </c>
      <c r="I344" s="53" t="str">
        <f>_xlfn.CONCAT("""",B344,"""")</f>
        <v>"EQU.339"</v>
      </c>
      <c r="J344" s="32" t="s">
        <v>1070</v>
      </c>
      <c r="K344" s="53" t="str">
        <f>IFERROR(_xlfn.CONCAT(LEFT(M344,FIND(" ",M344)-1),""""),M344)</f>
        <v>"Painel"</v>
      </c>
      <c r="L344" s="32" t="s">
        <v>1026</v>
      </c>
      <c r="M344" s="53" t="s">
        <v>882</v>
      </c>
      <c r="N344" s="32" t="s">
        <v>1082</v>
      </c>
      <c r="O344" s="8">
        <v>0</v>
      </c>
      <c r="P344" s="32" t="s">
        <v>1083</v>
      </c>
      <c r="Q344" s="8">
        <f>IF(AND(O344=0, S344=0), 1, 0 )</f>
        <v>1</v>
      </c>
      <c r="R344" s="32" t="s">
        <v>1084</v>
      </c>
      <c r="S344" s="8">
        <v>0</v>
      </c>
    </row>
    <row r="345" spans="1:19" ht="6" customHeight="1" x14ac:dyDescent="0.3">
      <c r="A345" s="48">
        <v>344</v>
      </c>
      <c r="B345" s="56" t="s">
        <v>369</v>
      </c>
      <c r="C345" s="34" t="str">
        <f>IF(VALUE(O345)=1,"SUS.Equipamento",IF(VALUE(Q345)=1,"SUS.Dispositivo","SUS.Mobília"))</f>
        <v>SUS.Dispositivo</v>
      </c>
      <c r="D345" s="54" t="s">
        <v>26</v>
      </c>
      <c r="E345" s="55" t="s">
        <v>26</v>
      </c>
      <c r="F345" s="32" t="s">
        <v>26</v>
      </c>
      <c r="G345" s="53" t="s">
        <v>26</v>
      </c>
      <c r="H345" s="32" t="s">
        <v>1081</v>
      </c>
      <c r="I345" s="53" t="str">
        <f>_xlfn.CONCAT("""",B345,"""")</f>
        <v>"EQU.340"</v>
      </c>
      <c r="J345" s="32" t="s">
        <v>1070</v>
      </c>
      <c r="K345" s="53" t="str">
        <f>IFERROR(_xlfn.CONCAT(LEFT(M345,FIND(" ",M345)-1),""""),M345)</f>
        <v>"Pistola"</v>
      </c>
      <c r="L345" s="32" t="s">
        <v>1026</v>
      </c>
      <c r="M345" s="53" t="s">
        <v>883</v>
      </c>
      <c r="N345" s="32" t="s">
        <v>1082</v>
      </c>
      <c r="O345" s="8">
        <v>0</v>
      </c>
      <c r="P345" s="32" t="s">
        <v>1083</v>
      </c>
      <c r="Q345" s="8">
        <f>IF(AND(O345=0, S345=0), 1, 0 )</f>
        <v>1</v>
      </c>
      <c r="R345" s="32" t="s">
        <v>1084</v>
      </c>
      <c r="S345" s="8">
        <v>0</v>
      </c>
    </row>
    <row r="346" spans="1:19" ht="6" customHeight="1" x14ac:dyDescent="0.3">
      <c r="A346" s="48">
        <v>345</v>
      </c>
      <c r="B346" s="56" t="s">
        <v>370</v>
      </c>
      <c r="C346" s="34" t="str">
        <f>IF(VALUE(O346)=1,"SUS.Equipamento",IF(VALUE(Q346)=1,"SUS.Dispositivo","SUS.Mobília"))</f>
        <v>SUS.Dispositivo</v>
      </c>
      <c r="D346" s="54" t="s">
        <v>26</v>
      </c>
      <c r="E346" s="55" t="s">
        <v>26</v>
      </c>
      <c r="F346" s="32" t="s">
        <v>26</v>
      </c>
      <c r="G346" s="53" t="s">
        <v>26</v>
      </c>
      <c r="H346" s="32" t="s">
        <v>1081</v>
      </c>
      <c r="I346" s="53" t="str">
        <f>_xlfn.CONCAT("""",B346,"""")</f>
        <v>"EQU.341"</v>
      </c>
      <c r="J346" s="32" t="s">
        <v>1070</v>
      </c>
      <c r="K346" s="53" t="str">
        <f>IFERROR(_xlfn.CONCAT(LEFT(M346,FIND(" ",M346)-1),""""),M346)</f>
        <v>"Plaina"</v>
      </c>
      <c r="L346" s="32" t="s">
        <v>1026</v>
      </c>
      <c r="M346" s="53" t="s">
        <v>884</v>
      </c>
      <c r="N346" s="32" t="s">
        <v>1082</v>
      </c>
      <c r="O346" s="8">
        <v>0</v>
      </c>
      <c r="P346" s="32" t="s">
        <v>1083</v>
      </c>
      <c r="Q346" s="8">
        <f>IF(AND(O346=0, S346=0), 1, 0 )</f>
        <v>1</v>
      </c>
      <c r="R346" s="32" t="s">
        <v>1084</v>
      </c>
      <c r="S346" s="8">
        <v>0</v>
      </c>
    </row>
    <row r="347" spans="1:19" ht="6" customHeight="1" x14ac:dyDescent="0.3">
      <c r="A347" s="48">
        <v>346</v>
      </c>
      <c r="B347" s="56" t="s">
        <v>371</v>
      </c>
      <c r="C347" s="34" t="str">
        <f>IF(VALUE(O347)=1,"SUS.Equipamento",IF(VALUE(Q347)=1,"SUS.Dispositivo","SUS.Mobília"))</f>
        <v>SUS.Dispositivo</v>
      </c>
      <c r="D347" s="54" t="s">
        <v>26</v>
      </c>
      <c r="E347" s="55" t="s">
        <v>26</v>
      </c>
      <c r="F347" s="32" t="s">
        <v>26</v>
      </c>
      <c r="G347" s="53" t="s">
        <v>26</v>
      </c>
      <c r="H347" s="32" t="s">
        <v>1081</v>
      </c>
      <c r="I347" s="53" t="str">
        <f>_xlfn.CONCAT("""",B347,"""")</f>
        <v>"EQU.342"</v>
      </c>
      <c r="J347" s="32" t="s">
        <v>1070</v>
      </c>
      <c r="K347" s="53" t="str">
        <f>IFERROR(_xlfn.CONCAT(LEFT(M347,FIND(" ",M347)-1),""""),M347)</f>
        <v>"Plaina"</v>
      </c>
      <c r="L347" s="32" t="s">
        <v>1026</v>
      </c>
      <c r="M347" s="53" t="s">
        <v>885</v>
      </c>
      <c r="N347" s="32" t="s">
        <v>1082</v>
      </c>
      <c r="O347" s="8">
        <v>0</v>
      </c>
      <c r="P347" s="32" t="s">
        <v>1083</v>
      </c>
      <c r="Q347" s="8">
        <f>IF(AND(O347=0, S347=0), 1, 0 )</f>
        <v>1</v>
      </c>
      <c r="R347" s="32" t="s">
        <v>1084</v>
      </c>
      <c r="S347" s="8">
        <v>0</v>
      </c>
    </row>
    <row r="348" spans="1:19" ht="6" customHeight="1" x14ac:dyDescent="0.3">
      <c r="A348" s="48">
        <v>347</v>
      </c>
      <c r="B348" s="56" t="s">
        <v>372</v>
      </c>
      <c r="C348" s="34" t="str">
        <f>IF(VALUE(O348)=1,"SUS.Equipamento",IF(VALUE(Q348)=1,"SUS.Dispositivo","SUS.Mobília"))</f>
        <v>SUS.Dispositivo</v>
      </c>
      <c r="D348" s="54" t="s">
        <v>26</v>
      </c>
      <c r="E348" s="55" t="s">
        <v>26</v>
      </c>
      <c r="F348" s="32" t="s">
        <v>26</v>
      </c>
      <c r="G348" s="53" t="s">
        <v>26</v>
      </c>
      <c r="H348" s="32" t="s">
        <v>1081</v>
      </c>
      <c r="I348" s="53" t="str">
        <f>_xlfn.CONCAT("""",B348,"""")</f>
        <v>"EQU.343"</v>
      </c>
      <c r="J348" s="32" t="s">
        <v>1070</v>
      </c>
      <c r="K348" s="53" t="str">
        <f>IFERROR(_xlfn.CONCAT(LEFT(M348,FIND(" ",M348)-1),""""),M348)</f>
        <v>"Policorte"</v>
      </c>
      <c r="L348" s="32" t="s">
        <v>1026</v>
      </c>
      <c r="M348" s="53" t="s">
        <v>886</v>
      </c>
      <c r="N348" s="32" t="s">
        <v>1082</v>
      </c>
      <c r="O348" s="8">
        <v>0</v>
      </c>
      <c r="P348" s="32" t="s">
        <v>1083</v>
      </c>
      <c r="Q348" s="8">
        <f>IF(AND(O348=0, S348=0), 1, 0 )</f>
        <v>1</v>
      </c>
      <c r="R348" s="32" t="s">
        <v>1084</v>
      </c>
      <c r="S348" s="8">
        <v>0</v>
      </c>
    </row>
    <row r="349" spans="1:19" ht="6" customHeight="1" x14ac:dyDescent="0.3">
      <c r="A349" s="48">
        <v>348</v>
      </c>
      <c r="B349" s="56" t="s">
        <v>373</v>
      </c>
      <c r="C349" s="34" t="str">
        <f>IF(VALUE(O349)=1,"SUS.Equipamento",IF(VALUE(Q349)=1,"SUS.Dispositivo","SUS.Mobília"))</f>
        <v>SUS.Equipamento</v>
      </c>
      <c r="D349" s="54" t="s">
        <v>26</v>
      </c>
      <c r="E349" s="55" t="s">
        <v>26</v>
      </c>
      <c r="F349" s="32" t="s">
        <v>26</v>
      </c>
      <c r="G349" s="53" t="s">
        <v>26</v>
      </c>
      <c r="H349" s="32" t="s">
        <v>1081</v>
      </c>
      <c r="I349" s="53" t="str">
        <f>_xlfn.CONCAT("""",B349,"""")</f>
        <v>"EQU.344"</v>
      </c>
      <c r="J349" s="32" t="s">
        <v>1070</v>
      </c>
      <c r="K349" s="53" t="str">
        <f>IFERROR(_xlfn.CONCAT(LEFT(M349,FIND(" ",M349)-1),""""),M349)</f>
        <v>"Prensa"</v>
      </c>
      <c r="L349" s="32" t="s">
        <v>1026</v>
      </c>
      <c r="M349" s="53" t="s">
        <v>887</v>
      </c>
      <c r="N349" s="32" t="s">
        <v>1082</v>
      </c>
      <c r="O349" s="8">
        <v>1</v>
      </c>
      <c r="P349" s="32" t="s">
        <v>1083</v>
      </c>
      <c r="Q349" s="8">
        <f>IF(AND(O349=0, S349=0), 1, 0 )</f>
        <v>0</v>
      </c>
      <c r="R349" s="32" t="s">
        <v>1084</v>
      </c>
      <c r="S349" s="8">
        <v>0</v>
      </c>
    </row>
    <row r="350" spans="1:19" ht="6" customHeight="1" x14ac:dyDescent="0.3">
      <c r="A350" s="48">
        <v>349</v>
      </c>
      <c r="B350" s="56" t="s">
        <v>374</v>
      </c>
      <c r="C350" s="34" t="str">
        <f>IF(VALUE(O350)=1,"SUS.Equipamento",IF(VALUE(Q350)=1,"SUS.Dispositivo","SUS.Mobília"))</f>
        <v>SUS.Dispositivo</v>
      </c>
      <c r="D350" s="54" t="s">
        <v>26</v>
      </c>
      <c r="E350" s="55" t="s">
        <v>26</v>
      </c>
      <c r="F350" s="32" t="s">
        <v>26</v>
      </c>
      <c r="G350" s="53" t="s">
        <v>26</v>
      </c>
      <c r="H350" s="32" t="s">
        <v>1081</v>
      </c>
      <c r="I350" s="53" t="str">
        <f>_xlfn.CONCAT("""",B350,"""")</f>
        <v>"EQU.345"</v>
      </c>
      <c r="J350" s="32" t="s">
        <v>1070</v>
      </c>
      <c r="K350" s="53" t="str">
        <f>IFERROR(_xlfn.CONCAT(LEFT(M350,FIND(" ",M350)-1),""""),M350)</f>
        <v>"Seladora"</v>
      </c>
      <c r="L350" s="32" t="s">
        <v>1026</v>
      </c>
      <c r="M350" s="53" t="s">
        <v>888</v>
      </c>
      <c r="N350" s="32" t="s">
        <v>1082</v>
      </c>
      <c r="O350" s="8">
        <v>0</v>
      </c>
      <c r="P350" s="32" t="s">
        <v>1083</v>
      </c>
      <c r="Q350" s="8">
        <f>IF(AND(O350=0, S350=0), 1, 0 )</f>
        <v>1</v>
      </c>
      <c r="R350" s="32" t="s">
        <v>1084</v>
      </c>
      <c r="S350" s="8">
        <v>0</v>
      </c>
    </row>
    <row r="351" spans="1:19" ht="6" customHeight="1" x14ac:dyDescent="0.3">
      <c r="A351" s="48">
        <v>350</v>
      </c>
      <c r="B351" s="56" t="s">
        <v>375</v>
      </c>
      <c r="C351" s="34" t="str">
        <f>IF(VALUE(O351)=1,"SUS.Equipamento",IF(VALUE(Q351)=1,"SUS.Dispositivo","SUS.Mobília"))</f>
        <v>SUS.Dispositivo</v>
      </c>
      <c r="D351" s="54" t="s">
        <v>26</v>
      </c>
      <c r="E351" s="55" t="s">
        <v>26</v>
      </c>
      <c r="F351" s="32" t="s">
        <v>26</v>
      </c>
      <c r="G351" s="53" t="s">
        <v>26</v>
      </c>
      <c r="H351" s="32" t="s">
        <v>1081</v>
      </c>
      <c r="I351" s="53" t="str">
        <f>_xlfn.CONCAT("""",B351,"""")</f>
        <v>"EQU.346"</v>
      </c>
      <c r="J351" s="32" t="s">
        <v>1070</v>
      </c>
      <c r="K351" s="53" t="str">
        <f>IFERROR(_xlfn.CONCAT(LEFT(M351,FIND(" ",M351)-1),""""),M351)</f>
        <v>"Serra"</v>
      </c>
      <c r="L351" s="32" t="s">
        <v>1026</v>
      </c>
      <c r="M351" s="53" t="s">
        <v>889</v>
      </c>
      <c r="N351" s="32" t="s">
        <v>1082</v>
      </c>
      <c r="O351" s="8">
        <v>0</v>
      </c>
      <c r="P351" s="32" t="s">
        <v>1083</v>
      </c>
      <c r="Q351" s="8">
        <f>IF(AND(O351=0, S351=0), 1, 0 )</f>
        <v>1</v>
      </c>
      <c r="R351" s="32" t="s">
        <v>1084</v>
      </c>
      <c r="S351" s="8">
        <v>0</v>
      </c>
    </row>
    <row r="352" spans="1:19" ht="6" customHeight="1" x14ac:dyDescent="0.3">
      <c r="A352" s="48">
        <v>351</v>
      </c>
      <c r="B352" s="56" t="s">
        <v>376</v>
      </c>
      <c r="C352" s="34" t="str">
        <f>IF(VALUE(O352)=1,"SUS.Equipamento",IF(VALUE(Q352)=1,"SUS.Dispositivo","SUS.Mobília"))</f>
        <v>SUS.Dispositivo</v>
      </c>
      <c r="D352" s="54" t="s">
        <v>26</v>
      </c>
      <c r="E352" s="55" t="s">
        <v>26</v>
      </c>
      <c r="F352" s="32" t="s">
        <v>26</v>
      </c>
      <c r="G352" s="53" t="s">
        <v>26</v>
      </c>
      <c r="H352" s="32" t="s">
        <v>1081</v>
      </c>
      <c r="I352" s="53" t="str">
        <f>_xlfn.CONCAT("""",B352,"""")</f>
        <v>"EQU.347"</v>
      </c>
      <c r="J352" s="32" t="s">
        <v>1070</v>
      </c>
      <c r="K352" s="53" t="str">
        <f>IFERROR(_xlfn.CONCAT(LEFT(M352,FIND(" ",M352)-1),""""),M352)</f>
        <v>"Serra"</v>
      </c>
      <c r="L352" s="32" t="s">
        <v>1026</v>
      </c>
      <c r="M352" s="53" t="s">
        <v>890</v>
      </c>
      <c r="N352" s="32" t="s">
        <v>1082</v>
      </c>
      <c r="O352" s="8">
        <v>0</v>
      </c>
      <c r="P352" s="32" t="s">
        <v>1083</v>
      </c>
      <c r="Q352" s="8">
        <f>IF(AND(O352=0, S352=0), 1, 0 )</f>
        <v>1</v>
      </c>
      <c r="R352" s="32" t="s">
        <v>1084</v>
      </c>
      <c r="S352" s="8">
        <v>0</v>
      </c>
    </row>
    <row r="353" spans="1:19" ht="6" customHeight="1" x14ac:dyDescent="0.3">
      <c r="A353" s="48">
        <v>352</v>
      </c>
      <c r="B353" s="56" t="s">
        <v>377</v>
      </c>
      <c r="C353" s="34" t="str">
        <f>IF(VALUE(O353)=1,"SUS.Equipamento",IF(VALUE(Q353)=1,"SUS.Dispositivo","SUS.Mobília"))</f>
        <v>SUS.Dispositivo</v>
      </c>
      <c r="D353" s="54" t="s">
        <v>26</v>
      </c>
      <c r="E353" s="55" t="s">
        <v>26</v>
      </c>
      <c r="F353" s="32" t="s">
        <v>26</v>
      </c>
      <c r="G353" s="53" t="s">
        <v>26</v>
      </c>
      <c r="H353" s="32" t="s">
        <v>1081</v>
      </c>
      <c r="I353" s="53" t="str">
        <f>_xlfn.CONCAT("""",B353,"""")</f>
        <v>"EQU.348"</v>
      </c>
      <c r="J353" s="32" t="s">
        <v>1070</v>
      </c>
      <c r="K353" s="53" t="str">
        <f>IFERROR(_xlfn.CONCAT(LEFT(M353,FIND(" ",M353)-1),""""),M353)</f>
        <v>"Serra"</v>
      </c>
      <c r="L353" s="32" t="s">
        <v>1026</v>
      </c>
      <c r="M353" s="53" t="s">
        <v>891</v>
      </c>
      <c r="N353" s="32" t="s">
        <v>1082</v>
      </c>
      <c r="O353" s="8">
        <v>0</v>
      </c>
      <c r="P353" s="32" t="s">
        <v>1083</v>
      </c>
      <c r="Q353" s="8">
        <f>IF(AND(O353=0, S353=0), 1, 0 )</f>
        <v>1</v>
      </c>
      <c r="R353" s="32" t="s">
        <v>1084</v>
      </c>
      <c r="S353" s="8">
        <v>0</v>
      </c>
    </row>
    <row r="354" spans="1:19" ht="6" customHeight="1" x14ac:dyDescent="0.3">
      <c r="A354" s="48">
        <v>353</v>
      </c>
      <c r="B354" s="56" t="s">
        <v>378</v>
      </c>
      <c r="C354" s="34" t="str">
        <f>IF(VALUE(O354)=1,"SUS.Equipamento",IF(VALUE(Q354)=1,"SUS.Dispositivo","SUS.Mobília"))</f>
        <v>SUS.Dispositivo</v>
      </c>
      <c r="D354" s="54" t="s">
        <v>26</v>
      </c>
      <c r="E354" s="55" t="s">
        <v>26</v>
      </c>
      <c r="F354" s="32" t="s">
        <v>26</v>
      </c>
      <c r="G354" s="53" t="s">
        <v>26</v>
      </c>
      <c r="H354" s="32" t="s">
        <v>1081</v>
      </c>
      <c r="I354" s="53" t="str">
        <f>_xlfn.CONCAT("""",B354,"""")</f>
        <v>"EQU.349"</v>
      </c>
      <c r="J354" s="32" t="s">
        <v>1070</v>
      </c>
      <c r="K354" s="53" t="str">
        <f>IFERROR(_xlfn.CONCAT(LEFT(M354,FIND(" ",M354)-1),""""),M354)</f>
        <v>"Serra"</v>
      </c>
      <c r="L354" s="32" t="s">
        <v>1026</v>
      </c>
      <c r="M354" s="53" t="s">
        <v>892</v>
      </c>
      <c r="N354" s="32" t="s">
        <v>1082</v>
      </c>
      <c r="O354" s="8">
        <v>0</v>
      </c>
      <c r="P354" s="32" t="s">
        <v>1083</v>
      </c>
      <c r="Q354" s="8">
        <f>IF(AND(O354=0, S354=0), 1, 0 )</f>
        <v>1</v>
      </c>
      <c r="R354" s="32" t="s">
        <v>1084</v>
      </c>
      <c r="S354" s="8">
        <v>0</v>
      </c>
    </row>
    <row r="355" spans="1:19" ht="6" customHeight="1" x14ac:dyDescent="0.3">
      <c r="A355" s="48">
        <v>354</v>
      </c>
      <c r="B355" s="56" t="s">
        <v>379</v>
      </c>
      <c r="C355" s="34" t="str">
        <f>IF(VALUE(O355)=1,"SUS.Equipamento",IF(VALUE(Q355)=1,"SUS.Dispositivo","SUS.Mobília"))</f>
        <v>SUS.Equipamento</v>
      </c>
      <c r="D355" s="54" t="s">
        <v>26</v>
      </c>
      <c r="E355" s="55" t="s">
        <v>26</v>
      </c>
      <c r="F355" s="32" t="s">
        <v>26</v>
      </c>
      <c r="G355" s="53" t="s">
        <v>26</v>
      </c>
      <c r="H355" s="32" t="s">
        <v>1081</v>
      </c>
      <c r="I355" s="53" t="str">
        <f>_xlfn.CONCAT("""",B355,"""")</f>
        <v>"EQU.350"</v>
      </c>
      <c r="J355" s="32" t="s">
        <v>1070</v>
      </c>
      <c r="K355" s="53" t="str">
        <f>IFERROR(_xlfn.CONCAT(LEFT(M355,FIND(" ",M355)-1),""""),M355)</f>
        <v>"Tacômetro"</v>
      </c>
      <c r="L355" s="32" t="s">
        <v>1026</v>
      </c>
      <c r="M355" s="53" t="s">
        <v>893</v>
      </c>
      <c r="N355" s="32" t="s">
        <v>1082</v>
      </c>
      <c r="O355" s="8">
        <v>1</v>
      </c>
      <c r="P355" s="32" t="s">
        <v>1083</v>
      </c>
      <c r="Q355" s="8">
        <f>IF(AND(O355=0, S355=0), 1, 0 )</f>
        <v>0</v>
      </c>
      <c r="R355" s="32" t="s">
        <v>1084</v>
      </c>
      <c r="S355" s="8">
        <v>0</v>
      </c>
    </row>
    <row r="356" spans="1:19" ht="6" customHeight="1" x14ac:dyDescent="0.3">
      <c r="A356" s="48">
        <v>355</v>
      </c>
      <c r="B356" s="56" t="s">
        <v>380</v>
      </c>
      <c r="C356" s="34" t="str">
        <f>IF(VALUE(O356)=1,"SUS.Equipamento",IF(VALUE(Q356)=1,"SUS.Dispositivo","SUS.Mobília"))</f>
        <v>SUS.Dispositivo</v>
      </c>
      <c r="D356" s="54" t="s">
        <v>26</v>
      </c>
      <c r="E356" s="55" t="s">
        <v>26</v>
      </c>
      <c r="F356" s="32" t="s">
        <v>26</v>
      </c>
      <c r="G356" s="53" t="s">
        <v>26</v>
      </c>
      <c r="H356" s="32" t="s">
        <v>1081</v>
      </c>
      <c r="I356" s="53" t="str">
        <f>_xlfn.CONCAT("""",B356,"""")</f>
        <v>"EQU.351"</v>
      </c>
      <c r="J356" s="32" t="s">
        <v>1070</v>
      </c>
      <c r="K356" s="53" t="str">
        <f>IFERROR(_xlfn.CONCAT(LEFT(M356,FIND(" ",M356)-1),""""),M356)</f>
        <v>"Torno"</v>
      </c>
      <c r="L356" s="32" t="s">
        <v>1026</v>
      </c>
      <c r="M356" s="53" t="s">
        <v>894</v>
      </c>
      <c r="N356" s="32" t="s">
        <v>1082</v>
      </c>
      <c r="O356" s="8">
        <v>0</v>
      </c>
      <c r="P356" s="32" t="s">
        <v>1083</v>
      </c>
      <c r="Q356" s="8">
        <f>IF(AND(O356=0, S356=0), 1, 0 )</f>
        <v>1</v>
      </c>
      <c r="R356" s="32" t="s">
        <v>1084</v>
      </c>
      <c r="S356" s="8">
        <v>0</v>
      </c>
    </row>
    <row r="357" spans="1:19" ht="6" customHeight="1" x14ac:dyDescent="0.3">
      <c r="A357" s="48">
        <v>356</v>
      </c>
      <c r="B357" s="56" t="s">
        <v>381</v>
      </c>
      <c r="C357" s="34" t="str">
        <f>IF(VALUE(O357)=1,"SUS.Equipamento",IF(VALUE(Q357)=1,"SUS.Dispositivo","SUS.Mobília"))</f>
        <v>SUS.Dispositivo</v>
      </c>
      <c r="D357" s="54" t="s">
        <v>26</v>
      </c>
      <c r="E357" s="55" t="s">
        <v>26</v>
      </c>
      <c r="F357" s="32" t="s">
        <v>26</v>
      </c>
      <c r="G357" s="53" t="s">
        <v>26</v>
      </c>
      <c r="H357" s="32" t="s">
        <v>1081</v>
      </c>
      <c r="I357" s="53" t="str">
        <f>_xlfn.CONCAT("""",B357,"""")</f>
        <v>"EQU.352"</v>
      </c>
      <c r="J357" s="32" t="s">
        <v>1070</v>
      </c>
      <c r="K357" s="53" t="str">
        <f>IFERROR(_xlfn.CONCAT(LEFT(M357,FIND(" ",M357)-1),""""),M357)</f>
        <v>"Torno"</v>
      </c>
      <c r="L357" s="32" t="s">
        <v>1026</v>
      </c>
      <c r="M357" s="53" t="s">
        <v>895</v>
      </c>
      <c r="N357" s="32" t="s">
        <v>1082</v>
      </c>
      <c r="O357" s="8">
        <v>0</v>
      </c>
      <c r="P357" s="32" t="s">
        <v>1083</v>
      </c>
      <c r="Q357" s="8">
        <f>IF(AND(O357=0, S357=0), 1, 0 )</f>
        <v>1</v>
      </c>
      <c r="R357" s="32" t="s">
        <v>1084</v>
      </c>
      <c r="S357" s="8">
        <v>0</v>
      </c>
    </row>
    <row r="358" spans="1:19" ht="6" customHeight="1" x14ac:dyDescent="0.3">
      <c r="A358" s="48">
        <v>357</v>
      </c>
      <c r="B358" s="56" t="s">
        <v>382</v>
      </c>
      <c r="C358" s="34" t="str">
        <f>IF(VALUE(O358)=1,"SUS.Equipamento",IF(VALUE(Q358)=1,"SUS.Dispositivo","SUS.Mobília"))</f>
        <v>SUS.Dispositivo</v>
      </c>
      <c r="D358" s="54" t="s">
        <v>26</v>
      </c>
      <c r="E358" s="55" t="s">
        <v>26</v>
      </c>
      <c r="F358" s="32" t="s">
        <v>26</v>
      </c>
      <c r="G358" s="53" t="s">
        <v>26</v>
      </c>
      <c r="H358" s="32" t="s">
        <v>1081</v>
      </c>
      <c r="I358" s="53" t="str">
        <f>_xlfn.CONCAT("""",B358,"""")</f>
        <v>"EQU.353"</v>
      </c>
      <c r="J358" s="32" t="s">
        <v>1070</v>
      </c>
      <c r="K358" s="53" t="str">
        <f>IFERROR(_xlfn.CONCAT(LEFT(M358,FIND(" ",M358)-1),""""),M358)</f>
        <v>"Tupia"</v>
      </c>
      <c r="L358" s="32" t="s">
        <v>1026</v>
      </c>
      <c r="M358" s="53" t="s">
        <v>896</v>
      </c>
      <c r="N358" s="32" t="s">
        <v>1082</v>
      </c>
      <c r="O358" s="8">
        <v>0</v>
      </c>
      <c r="P358" s="32" t="s">
        <v>1083</v>
      </c>
      <c r="Q358" s="8">
        <f>IF(AND(O358=0, S358=0), 1, 0 )</f>
        <v>1</v>
      </c>
      <c r="R358" s="32" t="s">
        <v>1084</v>
      </c>
      <c r="S358" s="8">
        <v>0</v>
      </c>
    </row>
    <row r="359" spans="1:19" ht="6" customHeight="1" x14ac:dyDescent="0.3">
      <c r="A359" s="48">
        <v>358</v>
      </c>
      <c r="B359" s="56" t="s">
        <v>383</v>
      </c>
      <c r="C359" s="34" t="str">
        <f>IF(VALUE(O359)=1,"SUS.Equipamento",IF(VALUE(Q359)=1,"SUS.Dispositivo","SUS.Mobília"))</f>
        <v>SUS.Equipamento</v>
      </c>
      <c r="D359" s="54" t="s">
        <v>26</v>
      </c>
      <c r="E359" s="55" t="s">
        <v>26</v>
      </c>
      <c r="F359" s="32" t="s">
        <v>26</v>
      </c>
      <c r="G359" s="53" t="s">
        <v>26</v>
      </c>
      <c r="H359" s="32" t="s">
        <v>1081</v>
      </c>
      <c r="I359" s="53" t="str">
        <f>_xlfn.CONCAT("""",B359,"""")</f>
        <v>"EQU.354"</v>
      </c>
      <c r="J359" s="32" t="s">
        <v>1070</v>
      </c>
      <c r="K359" s="53" t="str">
        <f>IFERROR(_xlfn.CONCAT(LEFT(M359,FIND(" ",M359)-1),""""),M359)</f>
        <v>"Lavadora"</v>
      </c>
      <c r="L359" s="32" t="s">
        <v>1026</v>
      </c>
      <c r="M359" s="53" t="s">
        <v>897</v>
      </c>
      <c r="N359" s="32" t="s">
        <v>1082</v>
      </c>
      <c r="O359" s="8">
        <v>1</v>
      </c>
      <c r="P359" s="32" t="s">
        <v>1083</v>
      </c>
      <c r="Q359" s="8">
        <f>IF(AND(O359=0, S359=0), 1, 0 )</f>
        <v>0</v>
      </c>
      <c r="R359" s="32" t="s">
        <v>1084</v>
      </c>
      <c r="S359" s="8">
        <v>0</v>
      </c>
    </row>
    <row r="360" spans="1:19" ht="6" customHeight="1" x14ac:dyDescent="0.3">
      <c r="A360" s="48">
        <v>359</v>
      </c>
      <c r="B360" s="56" t="s">
        <v>384</v>
      </c>
      <c r="C360" s="34" t="str">
        <f>IF(VALUE(O360)=1,"SUS.Equipamento",IF(VALUE(Q360)=1,"SUS.Dispositivo","SUS.Mobília"))</f>
        <v>SUS.Equipamento</v>
      </c>
      <c r="D360" s="54" t="s">
        <v>26</v>
      </c>
      <c r="E360" s="55" t="s">
        <v>26</v>
      </c>
      <c r="F360" s="32" t="s">
        <v>26</v>
      </c>
      <c r="G360" s="53" t="s">
        <v>26</v>
      </c>
      <c r="H360" s="32" t="s">
        <v>1081</v>
      </c>
      <c r="I360" s="53" t="str">
        <f>_xlfn.CONCAT("""",B360,"""")</f>
        <v>"EQU.355"</v>
      </c>
      <c r="J360" s="32" t="s">
        <v>1070</v>
      </c>
      <c r="K360" s="53" t="str">
        <f>IFERROR(_xlfn.CONCAT(LEFT(M360,FIND(" ",M360)-1),""""),M360)</f>
        <v>"Prensa"</v>
      </c>
      <c r="L360" s="32" t="s">
        <v>1026</v>
      </c>
      <c r="M360" s="53" t="s">
        <v>898</v>
      </c>
      <c r="N360" s="32" t="s">
        <v>1082</v>
      </c>
      <c r="O360" s="8">
        <v>1</v>
      </c>
      <c r="P360" s="32" t="s">
        <v>1083</v>
      </c>
      <c r="Q360" s="8">
        <f>IF(AND(O360=0, S360=0), 1, 0 )</f>
        <v>0</v>
      </c>
      <c r="R360" s="32" t="s">
        <v>1084</v>
      </c>
      <c r="S360" s="8">
        <v>0</v>
      </c>
    </row>
    <row r="361" spans="1:19" ht="6" customHeight="1" x14ac:dyDescent="0.3">
      <c r="A361" s="48">
        <v>360</v>
      </c>
      <c r="B361" s="56" t="s">
        <v>385</v>
      </c>
      <c r="C361" s="34" t="str">
        <f>IF(VALUE(O361)=1,"SUS.Equipamento",IF(VALUE(Q361)=1,"SUS.Dispositivo","SUS.Mobília"))</f>
        <v>SUS.Dispositivo</v>
      </c>
      <c r="D361" s="54" t="s">
        <v>26</v>
      </c>
      <c r="E361" s="55" t="s">
        <v>26</v>
      </c>
      <c r="F361" s="32" t="s">
        <v>26</v>
      </c>
      <c r="G361" s="53" t="s">
        <v>26</v>
      </c>
      <c r="H361" s="32" t="s">
        <v>1081</v>
      </c>
      <c r="I361" s="53" t="str">
        <f>_xlfn.CONCAT("""",B361,"""")</f>
        <v>"EQU.356"</v>
      </c>
      <c r="J361" s="32" t="s">
        <v>1070</v>
      </c>
      <c r="K361" s="53" t="str">
        <f>IFERROR(_xlfn.CONCAT(LEFT(M361,FIND(" ",M361)-1),""""),M361)</f>
        <v>"Osciloscópio"</v>
      </c>
      <c r="L361" s="32" t="s">
        <v>1026</v>
      </c>
      <c r="M361" s="53" t="s">
        <v>899</v>
      </c>
      <c r="N361" s="32" t="s">
        <v>1082</v>
      </c>
      <c r="O361" s="8">
        <v>0</v>
      </c>
      <c r="P361" s="32" t="s">
        <v>1083</v>
      </c>
      <c r="Q361" s="8">
        <f>IF(AND(O361=0, S361=0), 1, 0 )</f>
        <v>1</v>
      </c>
      <c r="R361" s="32" t="s">
        <v>1084</v>
      </c>
      <c r="S361" s="8">
        <v>0</v>
      </c>
    </row>
    <row r="362" spans="1:19" ht="6" customHeight="1" x14ac:dyDescent="0.3">
      <c r="A362" s="48">
        <v>361</v>
      </c>
      <c r="B362" s="56" t="s">
        <v>386</v>
      </c>
      <c r="C362" s="34" t="str">
        <f>IF(VALUE(O362)=1,"SUS.Equipamento",IF(VALUE(Q362)=1,"SUS.Dispositivo","SUS.Mobília"))</f>
        <v>SUS.Dispositivo</v>
      </c>
      <c r="D362" s="54" t="s">
        <v>26</v>
      </c>
      <c r="E362" s="55" t="s">
        <v>26</v>
      </c>
      <c r="F362" s="32" t="s">
        <v>26</v>
      </c>
      <c r="G362" s="53" t="s">
        <v>26</v>
      </c>
      <c r="H362" s="32" t="s">
        <v>1081</v>
      </c>
      <c r="I362" s="53" t="str">
        <f>_xlfn.CONCAT("""",B362,"""")</f>
        <v>"EQU.357"</v>
      </c>
      <c r="J362" s="32" t="s">
        <v>1070</v>
      </c>
      <c r="K362" s="53" t="str">
        <f>IFERROR(_xlfn.CONCAT(LEFT(M362,FIND(" ",M362)-1),""""),M362)</f>
        <v>"Politriz"</v>
      </c>
      <c r="L362" s="32" t="s">
        <v>1026</v>
      </c>
      <c r="M362" s="53" t="s">
        <v>1182</v>
      </c>
      <c r="N362" s="32" t="s">
        <v>1082</v>
      </c>
      <c r="O362" s="8">
        <v>0</v>
      </c>
      <c r="P362" s="32" t="s">
        <v>1083</v>
      </c>
      <c r="Q362" s="8">
        <f>IF(AND(O362=0, S362=0), 1, 0 )</f>
        <v>1</v>
      </c>
      <c r="R362" s="32" t="s">
        <v>1084</v>
      </c>
      <c r="S362" s="8">
        <v>0</v>
      </c>
    </row>
    <row r="363" spans="1:19" ht="6" customHeight="1" x14ac:dyDescent="0.3">
      <c r="A363" s="48">
        <v>362</v>
      </c>
      <c r="B363" s="56" t="s">
        <v>387</v>
      </c>
      <c r="C363" s="34" t="str">
        <f>IF(VALUE(O363)=1,"SUS.Equipamento",IF(VALUE(Q363)=1,"SUS.Dispositivo","SUS.Mobília"))</f>
        <v>SUS.Dispositivo</v>
      </c>
      <c r="D363" s="54" t="s">
        <v>26</v>
      </c>
      <c r="E363" s="55" t="s">
        <v>26</v>
      </c>
      <c r="F363" s="32" t="s">
        <v>26</v>
      </c>
      <c r="G363" s="53" t="s">
        <v>26</v>
      </c>
      <c r="H363" s="32" t="s">
        <v>1081</v>
      </c>
      <c r="I363" s="53" t="str">
        <f>_xlfn.CONCAT("""",B363,"""")</f>
        <v>"EQU.358"</v>
      </c>
      <c r="J363" s="32" t="s">
        <v>1070</v>
      </c>
      <c r="K363" s="53" t="str">
        <f>IFERROR(_xlfn.CONCAT(LEFT(M363,FIND(" ",M363)-1),""""),M363)</f>
        <v>"Conjunto"</v>
      </c>
      <c r="L363" s="32" t="s">
        <v>1026</v>
      </c>
      <c r="M363" s="53" t="s">
        <v>900</v>
      </c>
      <c r="N363" s="32" t="s">
        <v>1082</v>
      </c>
      <c r="O363" s="8">
        <v>0</v>
      </c>
      <c r="P363" s="32" t="s">
        <v>1083</v>
      </c>
      <c r="Q363" s="8">
        <f>IF(AND(O363=0, S363=0), 1, 0 )</f>
        <v>1</v>
      </c>
      <c r="R363" s="32" t="s">
        <v>1084</v>
      </c>
      <c r="S363" s="8">
        <v>0</v>
      </c>
    </row>
    <row r="364" spans="1:19" ht="6" customHeight="1" x14ac:dyDescent="0.3">
      <c r="A364" s="48">
        <v>363</v>
      </c>
      <c r="B364" s="56" t="s">
        <v>388</v>
      </c>
      <c r="C364" s="34" t="str">
        <f>IF(VALUE(O364)=1,"SUS.Equipamento",IF(VALUE(Q364)=1,"SUS.Dispositivo","SUS.Mobília"))</f>
        <v>SUS.Dispositivo</v>
      </c>
      <c r="D364" s="54" t="s">
        <v>26</v>
      </c>
      <c r="E364" s="55" t="s">
        <v>26</v>
      </c>
      <c r="F364" s="32" t="s">
        <v>26</v>
      </c>
      <c r="G364" s="53" t="s">
        <v>26</v>
      </c>
      <c r="H364" s="32" t="s">
        <v>1081</v>
      </c>
      <c r="I364" s="53" t="str">
        <f>_xlfn.CONCAT("""",B364,"""")</f>
        <v>"EQU.359"</v>
      </c>
      <c r="J364" s="32" t="s">
        <v>1070</v>
      </c>
      <c r="K364" s="53" t="str">
        <f>IFERROR(_xlfn.CONCAT(LEFT(M364,FIND(" ",M364)-1),""""),M364)</f>
        <v>"Lixadeira"</v>
      </c>
      <c r="L364" s="32" t="s">
        <v>1026</v>
      </c>
      <c r="M364" s="53" t="s">
        <v>901</v>
      </c>
      <c r="N364" s="32" t="s">
        <v>1082</v>
      </c>
      <c r="O364" s="8">
        <v>0</v>
      </c>
      <c r="P364" s="32" t="s">
        <v>1083</v>
      </c>
      <c r="Q364" s="8">
        <f>IF(AND(O364=0, S364=0), 1, 0 )</f>
        <v>1</v>
      </c>
      <c r="R364" s="32" t="s">
        <v>1084</v>
      </c>
      <c r="S364" s="8">
        <v>0</v>
      </c>
    </row>
    <row r="365" spans="1:19" ht="6" customHeight="1" x14ac:dyDescent="0.3">
      <c r="A365" s="48">
        <v>364</v>
      </c>
      <c r="B365" s="56" t="s">
        <v>389</v>
      </c>
      <c r="C365" s="34" t="str">
        <f>IF(VALUE(O365)=1,"SUS.Equipamento",IF(VALUE(Q365)=1,"SUS.Dispositivo","SUS.Mobília"))</f>
        <v>SUS.Dispositivo</v>
      </c>
      <c r="D365" s="54" t="s">
        <v>26</v>
      </c>
      <c r="E365" s="55" t="s">
        <v>26</v>
      </c>
      <c r="F365" s="32" t="s">
        <v>26</v>
      </c>
      <c r="G365" s="53" t="s">
        <v>26</v>
      </c>
      <c r="H365" s="32" t="s">
        <v>1081</v>
      </c>
      <c r="I365" s="53" t="str">
        <f>_xlfn.CONCAT("""",B365,"""")</f>
        <v>"EQU.360"</v>
      </c>
      <c r="J365" s="32" t="s">
        <v>1070</v>
      </c>
      <c r="K365" s="53" t="str">
        <f>IFERROR(_xlfn.CONCAT(LEFT(M365,FIND(" ",M365)-1),""""),M365)</f>
        <v>"Garrote"</v>
      </c>
      <c r="L365" s="32" t="s">
        <v>1026</v>
      </c>
      <c r="M365" s="53" t="s">
        <v>902</v>
      </c>
      <c r="N365" s="32" t="s">
        <v>1082</v>
      </c>
      <c r="O365" s="8">
        <v>0</v>
      </c>
      <c r="P365" s="32" t="s">
        <v>1083</v>
      </c>
      <c r="Q365" s="8">
        <f>IF(AND(O365=0, S365=0), 1, 0 )</f>
        <v>1</v>
      </c>
      <c r="R365" s="32" t="s">
        <v>1084</v>
      </c>
      <c r="S365" s="8">
        <v>0</v>
      </c>
    </row>
    <row r="366" spans="1:19" ht="6" customHeight="1" x14ac:dyDescent="0.3">
      <c r="A366" s="48">
        <v>365</v>
      </c>
      <c r="B366" s="56" t="s">
        <v>390</v>
      </c>
      <c r="C366" s="34" t="str">
        <f>IF(VALUE(O366)=1,"SUS.Equipamento",IF(VALUE(Q366)=1,"SUS.Dispositivo","SUS.Mobília"))</f>
        <v>SUS.Dispositivo</v>
      </c>
      <c r="D366" s="54" t="s">
        <v>26</v>
      </c>
      <c r="E366" s="55" t="s">
        <v>26</v>
      </c>
      <c r="F366" s="32" t="s">
        <v>26</v>
      </c>
      <c r="G366" s="53" t="s">
        <v>26</v>
      </c>
      <c r="H366" s="32" t="s">
        <v>1081</v>
      </c>
      <c r="I366" s="53" t="str">
        <f>_xlfn.CONCAT("""",B366,"""")</f>
        <v>"EQU.361"</v>
      </c>
      <c r="J366" s="32" t="s">
        <v>1070</v>
      </c>
      <c r="K366" s="53" t="str">
        <f>IFERROR(_xlfn.CONCAT(LEFT(M366,FIND(" ",M366)-1),""""),M366)</f>
        <v>"Amaciador"</v>
      </c>
      <c r="L366" s="32" t="s">
        <v>1026</v>
      </c>
      <c r="M366" s="53" t="s">
        <v>903</v>
      </c>
      <c r="N366" s="32" t="s">
        <v>1082</v>
      </c>
      <c r="O366" s="8">
        <v>0</v>
      </c>
      <c r="P366" s="32" t="s">
        <v>1083</v>
      </c>
      <c r="Q366" s="8">
        <f>IF(AND(O366=0, S366=0), 1, 0 )</f>
        <v>1</v>
      </c>
      <c r="R366" s="32" t="s">
        <v>1084</v>
      </c>
      <c r="S366" s="8">
        <v>0</v>
      </c>
    </row>
    <row r="367" spans="1:19" ht="6" customHeight="1" x14ac:dyDescent="0.3">
      <c r="A367" s="48">
        <v>366</v>
      </c>
      <c r="B367" s="56" t="s">
        <v>391</v>
      </c>
      <c r="C367" s="34" t="str">
        <f>IF(VALUE(O367)=1,"SUS.Equipamento",IF(VALUE(Q367)=1,"SUS.Dispositivo","SUS.Mobília"))</f>
        <v>SUS.Equipamento</v>
      </c>
      <c r="D367" s="54" t="s">
        <v>26</v>
      </c>
      <c r="E367" s="55" t="s">
        <v>26</v>
      </c>
      <c r="F367" s="32" t="s">
        <v>26</v>
      </c>
      <c r="G367" s="53" t="s">
        <v>26</v>
      </c>
      <c r="H367" s="32" t="s">
        <v>1081</v>
      </c>
      <c r="I367" s="53" t="str">
        <f>_xlfn.CONCAT("""",B367,"""")</f>
        <v>"EQU.362"</v>
      </c>
      <c r="J367" s="32" t="s">
        <v>1070</v>
      </c>
      <c r="K367" s="53" t="str">
        <f>IFERROR(_xlfn.CONCAT(LEFT(M367,FIND(" ",M367)-1),""""),M367)</f>
        <v>"Aparelho"</v>
      </c>
      <c r="L367" s="32" t="s">
        <v>1026</v>
      </c>
      <c r="M367" s="53" t="s">
        <v>1053</v>
      </c>
      <c r="N367" s="32" t="s">
        <v>1082</v>
      </c>
      <c r="O367" s="8">
        <v>1</v>
      </c>
      <c r="P367" s="32" t="s">
        <v>1083</v>
      </c>
      <c r="Q367" s="8">
        <f>IF(AND(O367=0, S367=0), 1, 0 )</f>
        <v>0</v>
      </c>
      <c r="R367" s="32" t="s">
        <v>1084</v>
      </c>
      <c r="S367" s="8">
        <v>0</v>
      </c>
    </row>
    <row r="368" spans="1:19" ht="6" customHeight="1" x14ac:dyDescent="0.3">
      <c r="A368" s="48">
        <v>367</v>
      </c>
      <c r="B368" s="56" t="s">
        <v>392</v>
      </c>
      <c r="C368" s="34" t="str">
        <f>IF(VALUE(O368)=1,"SUS.Equipamento",IF(VALUE(Q368)=1,"SUS.Dispositivo","SUS.Mobília"))</f>
        <v>SUS.Dispositivo</v>
      </c>
      <c r="D368" s="54" t="s">
        <v>26</v>
      </c>
      <c r="E368" s="55" t="s">
        <v>26</v>
      </c>
      <c r="F368" s="32" t="s">
        <v>26</v>
      </c>
      <c r="G368" s="53" t="s">
        <v>26</v>
      </c>
      <c r="H368" s="32" t="s">
        <v>1081</v>
      </c>
      <c r="I368" s="53" t="str">
        <f>_xlfn.CONCAT("""",B368,"""")</f>
        <v>"EQU.363"</v>
      </c>
      <c r="J368" s="32" t="s">
        <v>1070</v>
      </c>
      <c r="K368" s="53" t="str">
        <f>IFERROR(_xlfn.CONCAT(LEFT(M368,FIND(" ",M368)-1),""""),M368)</f>
        <v>"Balança"</v>
      </c>
      <c r="L368" s="32" t="s">
        <v>1026</v>
      </c>
      <c r="M368" s="53" t="s">
        <v>1054</v>
      </c>
      <c r="N368" s="32" t="s">
        <v>1082</v>
      </c>
      <c r="O368" s="8">
        <v>0</v>
      </c>
      <c r="P368" s="32" t="s">
        <v>1083</v>
      </c>
      <c r="Q368" s="8">
        <f>IF(AND(O368=0, S368=0), 1, 0 )</f>
        <v>1</v>
      </c>
      <c r="R368" s="32" t="s">
        <v>1084</v>
      </c>
      <c r="S368" s="8">
        <v>0</v>
      </c>
    </row>
    <row r="369" spans="1:19" ht="6" customHeight="1" x14ac:dyDescent="0.3">
      <c r="A369" s="48">
        <v>368</v>
      </c>
      <c r="B369" s="56" t="s">
        <v>393</v>
      </c>
      <c r="C369" s="34" t="str">
        <f>IF(VALUE(O369)=1,"SUS.Equipamento",IF(VALUE(Q369)=1,"SUS.Dispositivo","SUS.Mobília"))</f>
        <v>SUS.Dispositivo</v>
      </c>
      <c r="D369" s="54" t="s">
        <v>26</v>
      </c>
      <c r="E369" s="55" t="s">
        <v>26</v>
      </c>
      <c r="F369" s="32" t="s">
        <v>26</v>
      </c>
      <c r="G369" s="53" t="s">
        <v>26</v>
      </c>
      <c r="H369" s="32" t="s">
        <v>1081</v>
      </c>
      <c r="I369" s="53" t="str">
        <f>_xlfn.CONCAT("""",B369,"""")</f>
        <v>"EQU.364"</v>
      </c>
      <c r="J369" s="32" t="s">
        <v>1070</v>
      </c>
      <c r="K369" s="53" t="str">
        <f>IFERROR(_xlfn.CONCAT(LEFT(M369,FIND(" ",M369)-1),""""),M369)</f>
        <v>"Batedeira"</v>
      </c>
      <c r="L369" s="32" t="s">
        <v>1026</v>
      </c>
      <c r="M369" s="53" t="s">
        <v>904</v>
      </c>
      <c r="N369" s="32" t="s">
        <v>1082</v>
      </c>
      <c r="O369" s="8">
        <v>0</v>
      </c>
      <c r="P369" s="32" t="s">
        <v>1083</v>
      </c>
      <c r="Q369" s="8">
        <f>IF(AND(O369=0, S369=0), 1, 0 )</f>
        <v>1</v>
      </c>
      <c r="R369" s="32" t="s">
        <v>1084</v>
      </c>
      <c r="S369" s="8">
        <v>0</v>
      </c>
    </row>
    <row r="370" spans="1:19" ht="6" customHeight="1" x14ac:dyDescent="0.3">
      <c r="A370" s="48">
        <v>369</v>
      </c>
      <c r="B370" s="56" t="s">
        <v>394</v>
      </c>
      <c r="C370" s="34" t="str">
        <f>IF(VALUE(O370)=1,"SUS.Equipamento",IF(VALUE(Q370)=1,"SUS.Dispositivo","SUS.Mobília"))</f>
        <v>SUS.Dispositivo</v>
      </c>
      <c r="D370" s="54" t="s">
        <v>26</v>
      </c>
      <c r="E370" s="55" t="s">
        <v>26</v>
      </c>
      <c r="F370" s="32" t="s">
        <v>26</v>
      </c>
      <c r="G370" s="53" t="s">
        <v>26</v>
      </c>
      <c r="H370" s="32" t="s">
        <v>1081</v>
      </c>
      <c r="I370" s="53" t="str">
        <f>_xlfn.CONCAT("""",B370,"""")</f>
        <v>"EQU.365"</v>
      </c>
      <c r="J370" s="32" t="s">
        <v>1070</v>
      </c>
      <c r="K370" s="53" t="str">
        <f>IFERROR(_xlfn.CONCAT(LEFT(M370,FIND(" ",M370)-1),""""),M370)</f>
        <v>"Batedeira"</v>
      </c>
      <c r="L370" s="32" t="s">
        <v>1026</v>
      </c>
      <c r="M370" s="53" t="s">
        <v>905</v>
      </c>
      <c r="N370" s="32" t="s">
        <v>1082</v>
      </c>
      <c r="O370" s="8">
        <v>0</v>
      </c>
      <c r="P370" s="32" t="s">
        <v>1083</v>
      </c>
      <c r="Q370" s="8">
        <f>IF(AND(O370=0, S370=0), 1, 0 )</f>
        <v>1</v>
      </c>
      <c r="R370" s="32" t="s">
        <v>1084</v>
      </c>
      <c r="S370" s="8">
        <v>0</v>
      </c>
    </row>
    <row r="371" spans="1:19" ht="6" customHeight="1" x14ac:dyDescent="0.3">
      <c r="A371" s="48">
        <v>370</v>
      </c>
      <c r="B371" s="56" t="s">
        <v>395</v>
      </c>
      <c r="C371" s="34" t="str">
        <f>IF(VALUE(O371)=1,"SUS.Equipamento",IF(VALUE(Q371)=1,"SUS.Dispositivo","SUS.Mobília"))</f>
        <v>SUS.Dispositivo</v>
      </c>
      <c r="D371" s="54" t="s">
        <v>26</v>
      </c>
      <c r="E371" s="55" t="s">
        <v>26</v>
      </c>
      <c r="F371" s="32" t="s">
        <v>26</v>
      </c>
      <c r="G371" s="53" t="s">
        <v>26</v>
      </c>
      <c r="H371" s="32" t="s">
        <v>1081</v>
      </c>
      <c r="I371" s="53" t="str">
        <f>_xlfn.CONCAT("""",B371,"""")</f>
        <v>"EQU.366"</v>
      </c>
      <c r="J371" s="32" t="s">
        <v>1070</v>
      </c>
      <c r="K371" s="53" t="str">
        <f>IFERROR(_xlfn.CONCAT(LEFT(M371,FIND(" ",M371)-1),""""),M371)</f>
        <v>"Código"</v>
      </c>
      <c r="L371" s="32" t="s">
        <v>1026</v>
      </c>
      <c r="M371" s="53" t="s">
        <v>741</v>
      </c>
      <c r="N371" s="32" t="s">
        <v>1082</v>
      </c>
      <c r="O371" s="8">
        <v>0</v>
      </c>
      <c r="P371" s="32" t="s">
        <v>1083</v>
      </c>
      <c r="Q371" s="8">
        <f>IF(AND(O371=0, S371=0), 1, 0 )</f>
        <v>1</v>
      </c>
      <c r="R371" s="32" t="s">
        <v>1084</v>
      </c>
      <c r="S371" s="8">
        <v>0</v>
      </c>
    </row>
    <row r="372" spans="1:19" ht="6" customHeight="1" x14ac:dyDescent="0.3">
      <c r="A372" s="48">
        <v>371</v>
      </c>
      <c r="B372" s="56" t="s">
        <v>396</v>
      </c>
      <c r="C372" s="34" t="str">
        <f>IF(VALUE(O372)=1,"SUS.Equipamento",IF(VALUE(Q372)=1,"SUS.Dispositivo","SUS.Mobília"))</f>
        <v>SUS.Dispositivo</v>
      </c>
      <c r="D372" s="54" t="s">
        <v>26</v>
      </c>
      <c r="E372" s="55" t="s">
        <v>26</v>
      </c>
      <c r="F372" s="32" t="s">
        <v>26</v>
      </c>
      <c r="G372" s="53" t="s">
        <v>26</v>
      </c>
      <c r="H372" s="32" t="s">
        <v>1081</v>
      </c>
      <c r="I372" s="53" t="str">
        <f>_xlfn.CONCAT("""",B372,"""")</f>
        <v>"EQU.367"</v>
      </c>
      <c r="J372" s="32" t="s">
        <v>1070</v>
      </c>
      <c r="K372" s="53" t="str">
        <f>IFERROR(_xlfn.CONCAT(LEFT(M372,FIND(" ",M372)-1),""""),M372)</f>
        <v>"Cafeteira"</v>
      </c>
      <c r="L372" s="32" t="s">
        <v>1026</v>
      </c>
      <c r="M372" s="53" t="s">
        <v>906</v>
      </c>
      <c r="N372" s="32" t="s">
        <v>1082</v>
      </c>
      <c r="O372" s="8">
        <v>0</v>
      </c>
      <c r="P372" s="32" t="s">
        <v>1083</v>
      </c>
      <c r="Q372" s="8">
        <f>IF(AND(O372=0, S372=0), 1, 0 )</f>
        <v>1</v>
      </c>
      <c r="R372" s="32" t="s">
        <v>1084</v>
      </c>
      <c r="S372" s="8">
        <v>0</v>
      </c>
    </row>
    <row r="373" spans="1:19" ht="6" customHeight="1" x14ac:dyDescent="0.3">
      <c r="A373" s="48">
        <v>372</v>
      </c>
      <c r="B373" s="56" t="s">
        <v>397</v>
      </c>
      <c r="C373" s="34" t="str">
        <f>IF(VALUE(O373)=1,"SUS.Equipamento",IF(VALUE(Q373)=1,"SUS.Dispositivo","SUS.Mobília"))</f>
        <v>SUS.Dispositivo</v>
      </c>
      <c r="D373" s="54" t="s">
        <v>26</v>
      </c>
      <c r="E373" s="55" t="s">
        <v>26</v>
      </c>
      <c r="F373" s="32" t="s">
        <v>26</v>
      </c>
      <c r="G373" s="53" t="s">
        <v>26</v>
      </c>
      <c r="H373" s="32" t="s">
        <v>1081</v>
      </c>
      <c r="I373" s="53" t="str">
        <f>_xlfn.CONCAT("""",B373,"""")</f>
        <v>"EQU.368"</v>
      </c>
      <c r="J373" s="32" t="s">
        <v>1070</v>
      </c>
      <c r="K373" s="53" t="str">
        <f>IFERROR(_xlfn.CONCAT(LEFT(M373,FIND(" ",M373)-1),""""),M373)</f>
        <v>"Cafeteira"</v>
      </c>
      <c r="L373" s="32" t="s">
        <v>1026</v>
      </c>
      <c r="M373" s="53" t="s">
        <v>907</v>
      </c>
      <c r="N373" s="32" t="s">
        <v>1082</v>
      </c>
      <c r="O373" s="8">
        <v>0</v>
      </c>
      <c r="P373" s="32" t="s">
        <v>1083</v>
      </c>
      <c r="Q373" s="8">
        <f>IF(AND(O373=0, S373=0), 1, 0 )</f>
        <v>1</v>
      </c>
      <c r="R373" s="32" t="s">
        <v>1084</v>
      </c>
      <c r="S373" s="8">
        <v>0</v>
      </c>
    </row>
    <row r="374" spans="1:19" ht="6" customHeight="1" x14ac:dyDescent="0.3">
      <c r="A374" s="48">
        <v>373</v>
      </c>
      <c r="B374" s="56" t="s">
        <v>398</v>
      </c>
      <c r="C374" s="34" t="str">
        <f>IF(VALUE(O374)=1,"SUS.Equipamento",IF(VALUE(Q374)=1,"SUS.Dispositivo","SUS.Mobília"))</f>
        <v>SUS.Mobília</v>
      </c>
      <c r="D374" s="54" t="s">
        <v>26</v>
      </c>
      <c r="E374" s="55" t="s">
        <v>26</v>
      </c>
      <c r="F374" s="32" t="s">
        <v>1196</v>
      </c>
      <c r="G374" s="53" t="s">
        <v>1197</v>
      </c>
      <c r="H374" s="32" t="s">
        <v>1081</v>
      </c>
      <c r="I374" s="53" t="str">
        <f>_xlfn.CONCAT("""",B374,"""")</f>
        <v>"EQU.369"</v>
      </c>
      <c r="J374" s="32" t="s">
        <v>1070</v>
      </c>
      <c r="K374" s="53" t="str">
        <f>IFERROR(_xlfn.CONCAT(LEFT(M374,FIND(" ",M374)-1),""""),M374)</f>
        <v>"Carro"</v>
      </c>
      <c r="L374" s="32" t="s">
        <v>1026</v>
      </c>
      <c r="M374" s="53" t="s">
        <v>908</v>
      </c>
      <c r="N374" s="32" t="s">
        <v>1082</v>
      </c>
      <c r="O374" s="8">
        <v>0</v>
      </c>
      <c r="P374" s="32" t="s">
        <v>1083</v>
      </c>
      <c r="Q374" s="8">
        <f>IF(AND(O374=0, S374=0), 1, 0 )</f>
        <v>0</v>
      </c>
      <c r="R374" s="32" t="s">
        <v>1084</v>
      </c>
      <c r="S374" s="8">
        <v>1</v>
      </c>
    </row>
    <row r="375" spans="1:19" ht="6" customHeight="1" x14ac:dyDescent="0.3">
      <c r="A375" s="48">
        <v>374</v>
      </c>
      <c r="B375" s="56" t="s">
        <v>399</v>
      </c>
      <c r="C375" s="34" t="str">
        <f>IF(VALUE(O375)=1,"SUS.Equipamento",IF(VALUE(Q375)=1,"SUS.Dispositivo","SUS.Mobília"))</f>
        <v>SUS.Mobília</v>
      </c>
      <c r="D375" s="54" t="s">
        <v>26</v>
      </c>
      <c r="E375" s="55" t="s">
        <v>26</v>
      </c>
      <c r="F375" s="32" t="s">
        <v>1196</v>
      </c>
      <c r="G375" s="53" t="s">
        <v>1197</v>
      </c>
      <c r="H375" s="32" t="s">
        <v>1081</v>
      </c>
      <c r="I375" s="53" t="str">
        <f>_xlfn.CONCAT("""",B375,"""")</f>
        <v>"EQU.370"</v>
      </c>
      <c r="J375" s="32" t="s">
        <v>1070</v>
      </c>
      <c r="K375" s="53" t="str">
        <f>IFERROR(_xlfn.CONCAT(LEFT(M375,FIND(" ",M375)-1),""""),M375)</f>
        <v>"Carro"</v>
      </c>
      <c r="L375" s="32" t="s">
        <v>1026</v>
      </c>
      <c r="M375" s="53" t="s">
        <v>909</v>
      </c>
      <c r="N375" s="32" t="s">
        <v>1082</v>
      </c>
      <c r="O375" s="8">
        <v>0</v>
      </c>
      <c r="P375" s="32" t="s">
        <v>1083</v>
      </c>
      <c r="Q375" s="8">
        <f>IF(AND(O375=0, S375=0), 1, 0 )</f>
        <v>0</v>
      </c>
      <c r="R375" s="32" t="s">
        <v>1084</v>
      </c>
      <c r="S375" s="8">
        <v>1</v>
      </c>
    </row>
    <row r="376" spans="1:19" ht="6" customHeight="1" x14ac:dyDescent="0.3">
      <c r="A376" s="48">
        <v>375</v>
      </c>
      <c r="B376" s="56" t="s">
        <v>400</v>
      </c>
      <c r="C376" s="34" t="str">
        <f>IF(VALUE(O376)=1,"SUS.Equipamento",IF(VALUE(Q376)=1,"SUS.Dispositivo","SUS.Mobília"))</f>
        <v>SUS.Dispositivo</v>
      </c>
      <c r="D376" s="54" t="s">
        <v>26</v>
      </c>
      <c r="E376" s="55" t="s">
        <v>26</v>
      </c>
      <c r="F376" s="32" t="s">
        <v>26</v>
      </c>
      <c r="G376" s="53" t="s">
        <v>26</v>
      </c>
      <c r="H376" s="32" t="s">
        <v>1081</v>
      </c>
      <c r="I376" s="53" t="str">
        <f>_xlfn.CONCAT("""",B376,"""")</f>
        <v>"EQU.371"</v>
      </c>
      <c r="J376" s="32" t="s">
        <v>1070</v>
      </c>
      <c r="K376" s="53" t="str">
        <f>IFERROR(_xlfn.CONCAT(LEFT(M376,FIND(" ",M376)-1),""""),M376)</f>
        <v>"Centrífuga"</v>
      </c>
      <c r="L376" s="32" t="s">
        <v>1026</v>
      </c>
      <c r="M376" s="53" t="s">
        <v>1055</v>
      </c>
      <c r="N376" s="32" t="s">
        <v>1082</v>
      </c>
      <c r="O376" s="8">
        <v>0</v>
      </c>
      <c r="P376" s="32" t="s">
        <v>1083</v>
      </c>
      <c r="Q376" s="8">
        <f>IF(AND(O376=0, S376=0), 1, 0 )</f>
        <v>1</v>
      </c>
      <c r="R376" s="32" t="s">
        <v>1084</v>
      </c>
      <c r="S376" s="8">
        <v>0</v>
      </c>
    </row>
    <row r="377" spans="1:19" ht="6" customHeight="1" x14ac:dyDescent="0.3">
      <c r="A377" s="48">
        <v>376</v>
      </c>
      <c r="B377" s="56" t="s">
        <v>401</v>
      </c>
      <c r="C377" s="34" t="str">
        <f>IF(VALUE(O377)=1,"SUS.Equipamento",IF(VALUE(Q377)=1,"SUS.Dispositivo","SUS.Mobília"))</f>
        <v>SUS.Dispositivo</v>
      </c>
      <c r="D377" s="54" t="s">
        <v>26</v>
      </c>
      <c r="E377" s="55" t="s">
        <v>26</v>
      </c>
      <c r="F377" s="32" t="s">
        <v>26</v>
      </c>
      <c r="G377" s="53" t="s">
        <v>26</v>
      </c>
      <c r="H377" s="32" t="s">
        <v>1081</v>
      </c>
      <c r="I377" s="53" t="str">
        <f>_xlfn.CONCAT("""",B377,"""")</f>
        <v>"EQU.372"</v>
      </c>
      <c r="J377" s="32" t="s">
        <v>1070</v>
      </c>
      <c r="K377" s="53" t="str">
        <f>IFERROR(_xlfn.CONCAT(LEFT(M377,FIND(" ",M377)-1),""""),M377)</f>
        <v>"Chapa"</v>
      </c>
      <c r="L377" s="32" t="s">
        <v>1026</v>
      </c>
      <c r="M377" s="53" t="s">
        <v>910</v>
      </c>
      <c r="N377" s="32" t="s">
        <v>1082</v>
      </c>
      <c r="O377" s="8">
        <v>0</v>
      </c>
      <c r="P377" s="32" t="s">
        <v>1083</v>
      </c>
      <c r="Q377" s="8">
        <f>IF(AND(O377=0, S377=0), 1, 0 )</f>
        <v>1</v>
      </c>
      <c r="R377" s="32" t="s">
        <v>1084</v>
      </c>
      <c r="S377" s="8">
        <v>0</v>
      </c>
    </row>
    <row r="378" spans="1:19" ht="6" customHeight="1" x14ac:dyDescent="0.3">
      <c r="A378" s="48">
        <v>377</v>
      </c>
      <c r="B378" s="56" t="s">
        <v>402</v>
      </c>
      <c r="C378" s="34" t="str">
        <f>IF(VALUE(O378)=1,"SUS.Equipamento",IF(VALUE(Q378)=1,"SUS.Dispositivo","SUS.Mobília"))</f>
        <v>SUS.Dispositivo</v>
      </c>
      <c r="D378" s="54" t="s">
        <v>26</v>
      </c>
      <c r="E378" s="55" t="s">
        <v>26</v>
      </c>
      <c r="F378" s="32" t="s">
        <v>26</v>
      </c>
      <c r="G378" s="53" t="s">
        <v>26</v>
      </c>
      <c r="H378" s="32" t="s">
        <v>1081</v>
      </c>
      <c r="I378" s="53" t="str">
        <f>_xlfn.CONCAT("""",B378,"""")</f>
        <v>"EQU.373"</v>
      </c>
      <c r="J378" s="32" t="s">
        <v>1070</v>
      </c>
      <c r="K378" s="53" t="str">
        <f>IFERROR(_xlfn.CONCAT(LEFT(M378,FIND(" ",M378)-1),""""),M378)</f>
        <v>"Descascador"</v>
      </c>
      <c r="L378" s="32" t="s">
        <v>1026</v>
      </c>
      <c r="M378" s="53" t="s">
        <v>911</v>
      </c>
      <c r="N378" s="32" t="s">
        <v>1082</v>
      </c>
      <c r="O378" s="8">
        <v>0</v>
      </c>
      <c r="P378" s="32" t="s">
        <v>1083</v>
      </c>
      <c r="Q378" s="8">
        <f>IF(AND(O378=0, S378=0), 1, 0 )</f>
        <v>1</v>
      </c>
      <c r="R378" s="32" t="s">
        <v>1084</v>
      </c>
      <c r="S378" s="8">
        <v>0</v>
      </c>
    </row>
    <row r="379" spans="1:19" ht="6" customHeight="1" x14ac:dyDescent="0.3">
      <c r="A379" s="48">
        <v>378</v>
      </c>
      <c r="B379" s="56" t="s">
        <v>403</v>
      </c>
      <c r="C379" s="34" t="str">
        <f>IF(VALUE(O379)=1,"SUS.Equipamento",IF(VALUE(Q379)=1,"SUS.Dispositivo","SUS.Mobília"))</f>
        <v>SUS.Dispositivo</v>
      </c>
      <c r="D379" s="54" t="s">
        <v>26</v>
      </c>
      <c r="E379" s="55" t="s">
        <v>26</v>
      </c>
      <c r="F379" s="32" t="s">
        <v>26</v>
      </c>
      <c r="G379" s="53" t="s">
        <v>26</v>
      </c>
      <c r="H379" s="32" t="s">
        <v>1081</v>
      </c>
      <c r="I379" s="53" t="str">
        <f>_xlfn.CONCAT("""",B379,"""")</f>
        <v>"EQU.374"</v>
      </c>
      <c r="J379" s="32" t="s">
        <v>1070</v>
      </c>
      <c r="K379" s="53" t="str">
        <f>IFERROR(_xlfn.CONCAT(LEFT(M379,FIND(" ",M379)-1),""""),M379)</f>
        <v>"Desumidificador"</v>
      </c>
      <c r="L379" s="32" t="s">
        <v>1026</v>
      </c>
      <c r="M379" s="53" t="s">
        <v>912</v>
      </c>
      <c r="N379" s="32" t="s">
        <v>1082</v>
      </c>
      <c r="O379" s="8">
        <v>0</v>
      </c>
      <c r="P379" s="32" t="s">
        <v>1083</v>
      </c>
      <c r="Q379" s="8">
        <f>IF(AND(O379=0, S379=0), 1, 0 )</f>
        <v>1</v>
      </c>
      <c r="R379" s="32" t="s">
        <v>1084</v>
      </c>
      <c r="S379" s="8">
        <v>0</v>
      </c>
    </row>
    <row r="380" spans="1:19" ht="6" customHeight="1" x14ac:dyDescent="0.3">
      <c r="A380" s="48">
        <v>379</v>
      </c>
      <c r="B380" s="56" t="s">
        <v>404</v>
      </c>
      <c r="C380" s="34" t="str">
        <f>IF(VALUE(O380)=1,"SUS.Equipamento",IF(VALUE(Q380)=1,"SUS.Dispositivo","SUS.Mobília"))</f>
        <v>SUS.Dispositivo</v>
      </c>
      <c r="D380" s="54" t="s">
        <v>26</v>
      </c>
      <c r="E380" s="55" t="s">
        <v>26</v>
      </c>
      <c r="F380" s="32" t="s">
        <v>26</v>
      </c>
      <c r="G380" s="53" t="s">
        <v>26</v>
      </c>
      <c r="H380" s="32" t="s">
        <v>1081</v>
      </c>
      <c r="I380" s="53" t="str">
        <f>_xlfn.CONCAT("""",B380,"""")</f>
        <v>"EQU.375"</v>
      </c>
      <c r="J380" s="32" t="s">
        <v>1070</v>
      </c>
      <c r="K380" s="53" t="str">
        <f>IFERROR(_xlfn.CONCAT(LEFT(M380,FIND(" ",M380)-1),""""),M380)</f>
        <v>"Estornador"</v>
      </c>
      <c r="L380" s="32" t="s">
        <v>1026</v>
      </c>
      <c r="M380" s="53" t="s">
        <v>913</v>
      </c>
      <c r="N380" s="32" t="s">
        <v>1082</v>
      </c>
      <c r="O380" s="8">
        <v>0</v>
      </c>
      <c r="P380" s="32" t="s">
        <v>1083</v>
      </c>
      <c r="Q380" s="8">
        <f>IF(AND(O380=0, S380=0), 1, 0 )</f>
        <v>1</v>
      </c>
      <c r="R380" s="32" t="s">
        <v>1084</v>
      </c>
      <c r="S380" s="8">
        <v>0</v>
      </c>
    </row>
    <row r="381" spans="1:19" ht="6" customHeight="1" x14ac:dyDescent="0.3">
      <c r="A381" s="48">
        <v>380</v>
      </c>
      <c r="B381" s="56" t="s">
        <v>405</v>
      </c>
      <c r="C381" s="34" t="str">
        <f>IF(VALUE(O381)=1,"SUS.Equipamento",IF(VALUE(Q381)=1,"SUS.Dispositivo","SUS.Mobília"))</f>
        <v>SUS.Equipamento</v>
      </c>
      <c r="D381" s="54" t="s">
        <v>26</v>
      </c>
      <c r="E381" s="55" t="s">
        <v>26</v>
      </c>
      <c r="F381" s="32" t="s">
        <v>26</v>
      </c>
      <c r="G381" s="53" t="s">
        <v>26</v>
      </c>
      <c r="H381" s="32" t="s">
        <v>1081</v>
      </c>
      <c r="I381" s="53" t="str">
        <f>_xlfn.CONCAT("""",B381,"""")</f>
        <v>"EQU.376"</v>
      </c>
      <c r="J381" s="32" t="s">
        <v>1070</v>
      </c>
      <c r="K381" s="53" t="str">
        <f>IFERROR(_xlfn.CONCAT(LEFT(M381,FIND(" ",M381)-1),""""),M381)</f>
        <v>"Espectrofotômetro"</v>
      </c>
      <c r="L381" s="32" t="s">
        <v>1026</v>
      </c>
      <c r="M381" s="53" t="s">
        <v>914</v>
      </c>
      <c r="N381" s="32" t="s">
        <v>1082</v>
      </c>
      <c r="O381" s="8">
        <v>1</v>
      </c>
      <c r="P381" s="32" t="s">
        <v>1083</v>
      </c>
      <c r="Q381" s="8">
        <f>IF(AND(O381=0, S381=0), 1, 0 )</f>
        <v>0</v>
      </c>
      <c r="R381" s="32" t="s">
        <v>1084</v>
      </c>
      <c r="S381" s="8">
        <v>0</v>
      </c>
    </row>
    <row r="382" spans="1:19" ht="6" customHeight="1" x14ac:dyDescent="0.3">
      <c r="A382" s="48">
        <v>381</v>
      </c>
      <c r="B382" s="56" t="s">
        <v>406</v>
      </c>
      <c r="C382" s="34" t="str">
        <f>IF(VALUE(O382)=1,"SUS.Equipamento",IF(VALUE(Q382)=1,"SUS.Dispositivo","SUS.Mobília"))</f>
        <v>SUS.Dispositivo</v>
      </c>
      <c r="D382" s="54" t="s">
        <v>26</v>
      </c>
      <c r="E382" s="55" t="s">
        <v>26</v>
      </c>
      <c r="F382" s="32" t="s">
        <v>26</v>
      </c>
      <c r="G382" s="53" t="s">
        <v>26</v>
      </c>
      <c r="H382" s="32" t="s">
        <v>1081</v>
      </c>
      <c r="I382" s="53" t="str">
        <f>_xlfn.CONCAT("""",B382,"""")</f>
        <v>"EQU.377"</v>
      </c>
      <c r="J382" s="32" t="s">
        <v>1070</v>
      </c>
      <c r="K382" s="53" t="str">
        <f>IFERROR(_xlfn.CONCAT(LEFT(M382,FIND(" ",M382)-1),""""),M382)</f>
        <v>"Extrator"</v>
      </c>
      <c r="L382" s="32" t="s">
        <v>1026</v>
      </c>
      <c r="M382" s="53" t="s">
        <v>915</v>
      </c>
      <c r="N382" s="32" t="s">
        <v>1082</v>
      </c>
      <c r="O382" s="8">
        <v>0</v>
      </c>
      <c r="P382" s="32" t="s">
        <v>1083</v>
      </c>
      <c r="Q382" s="8">
        <f>IF(AND(O382=0, S382=0), 1, 0 )</f>
        <v>1</v>
      </c>
      <c r="R382" s="32" t="s">
        <v>1084</v>
      </c>
      <c r="S382" s="8">
        <v>0</v>
      </c>
    </row>
    <row r="383" spans="1:19" ht="6" customHeight="1" x14ac:dyDescent="0.3">
      <c r="A383" s="48">
        <v>382</v>
      </c>
      <c r="B383" s="56" t="s">
        <v>407</v>
      </c>
      <c r="C383" s="34" t="str">
        <f>IF(VALUE(O383)=1,"SUS.Equipamento",IF(VALUE(Q383)=1,"SUS.Dispositivo","SUS.Mobília"))</f>
        <v>SUS.Dispositivo</v>
      </c>
      <c r="D383" s="54" t="s">
        <v>26</v>
      </c>
      <c r="E383" s="55" t="s">
        <v>26</v>
      </c>
      <c r="F383" s="32" t="s">
        <v>26</v>
      </c>
      <c r="G383" s="53" t="s">
        <v>26</v>
      </c>
      <c r="H383" s="32" t="s">
        <v>1081</v>
      </c>
      <c r="I383" s="53" t="str">
        <f>_xlfn.CONCAT("""",B383,"""")</f>
        <v>"EQU.378"</v>
      </c>
      <c r="J383" s="32" t="s">
        <v>1070</v>
      </c>
      <c r="K383" s="53" t="str">
        <f>IFERROR(_xlfn.CONCAT(LEFT(M383,FIND(" ",M383)-1),""""),M383)</f>
        <v>"Filtro"</v>
      </c>
      <c r="L383" s="32" t="s">
        <v>1026</v>
      </c>
      <c r="M383" s="53" t="s">
        <v>916</v>
      </c>
      <c r="N383" s="32" t="s">
        <v>1082</v>
      </c>
      <c r="O383" s="8">
        <v>0</v>
      </c>
      <c r="P383" s="32" t="s">
        <v>1083</v>
      </c>
      <c r="Q383" s="8">
        <f>IF(AND(O383=0, S383=0), 1, 0 )</f>
        <v>1</v>
      </c>
      <c r="R383" s="32" t="s">
        <v>1084</v>
      </c>
      <c r="S383" s="8">
        <v>0</v>
      </c>
    </row>
    <row r="384" spans="1:19" ht="6" customHeight="1" x14ac:dyDescent="0.3">
      <c r="A384" s="48">
        <v>383</v>
      </c>
      <c r="B384" s="56" t="s">
        <v>408</v>
      </c>
      <c r="C384" s="34" t="str">
        <f>IF(VALUE(O384)=1,"SUS.Equipamento",IF(VALUE(Q384)=1,"SUS.Dispositivo","SUS.Mobília"))</f>
        <v>SUS.Equipamento</v>
      </c>
      <c r="D384" s="54" t="s">
        <v>26</v>
      </c>
      <c r="E384" s="55" t="s">
        <v>26</v>
      </c>
      <c r="F384" s="32" t="s">
        <v>26</v>
      </c>
      <c r="G384" s="53" t="s">
        <v>26</v>
      </c>
      <c r="H384" s="32" t="s">
        <v>1081</v>
      </c>
      <c r="I384" s="53" t="str">
        <f>_xlfn.CONCAT("""",B384,"""")</f>
        <v>"EQU.379"</v>
      </c>
      <c r="J384" s="32" t="s">
        <v>1070</v>
      </c>
      <c r="K384" s="53" t="str">
        <f>IFERROR(_xlfn.CONCAT(LEFT(M384,FIND(" ",M384)-1),""""),M384)</f>
        <v>"Fogão"</v>
      </c>
      <c r="L384" s="32" t="s">
        <v>1026</v>
      </c>
      <c r="M384" s="53" t="s">
        <v>917</v>
      </c>
      <c r="N384" s="32" t="s">
        <v>1082</v>
      </c>
      <c r="O384" s="8">
        <v>1</v>
      </c>
      <c r="P384" s="32" t="s">
        <v>1083</v>
      </c>
      <c r="Q384" s="8">
        <f>IF(AND(O384=0, S384=0), 1, 0 )</f>
        <v>0</v>
      </c>
      <c r="R384" s="32" t="s">
        <v>1084</v>
      </c>
      <c r="S384" s="8">
        <v>0</v>
      </c>
    </row>
    <row r="385" spans="1:19" ht="6" customHeight="1" x14ac:dyDescent="0.3">
      <c r="A385" s="48">
        <v>384</v>
      </c>
      <c r="B385" s="56" t="s">
        <v>409</v>
      </c>
      <c r="C385" s="34" t="str">
        <f>IF(VALUE(O385)=1,"SUS.Equipamento",IF(VALUE(Q385)=1,"SUS.Dispositivo","SUS.Mobília"))</f>
        <v>SUS.Equipamento</v>
      </c>
      <c r="D385" s="54" t="s">
        <v>26</v>
      </c>
      <c r="E385" s="55" t="s">
        <v>26</v>
      </c>
      <c r="F385" s="32" t="s">
        <v>26</v>
      </c>
      <c r="G385" s="53" t="s">
        <v>26</v>
      </c>
      <c r="H385" s="32" t="s">
        <v>1081</v>
      </c>
      <c r="I385" s="53" t="str">
        <f>_xlfn.CONCAT("""",B385,"""")</f>
        <v>"EQU.380"</v>
      </c>
      <c r="J385" s="32" t="s">
        <v>1070</v>
      </c>
      <c r="K385" s="53" t="str">
        <f>IFERROR(_xlfn.CONCAT(LEFT(M385,FIND(" ",M385)-1),""""),M385)</f>
        <v>"Fogão"</v>
      </c>
      <c r="L385" s="32" t="s">
        <v>1026</v>
      </c>
      <c r="M385" s="53" t="s">
        <v>918</v>
      </c>
      <c r="N385" s="32" t="s">
        <v>1082</v>
      </c>
      <c r="O385" s="8">
        <v>1</v>
      </c>
      <c r="P385" s="32" t="s">
        <v>1083</v>
      </c>
      <c r="Q385" s="8">
        <f>IF(AND(O385=0, S385=0), 1, 0 )</f>
        <v>0</v>
      </c>
      <c r="R385" s="32" t="s">
        <v>1084</v>
      </c>
      <c r="S385" s="8">
        <v>0</v>
      </c>
    </row>
    <row r="386" spans="1:19" ht="6" customHeight="1" x14ac:dyDescent="0.3">
      <c r="A386" s="48">
        <v>385</v>
      </c>
      <c r="B386" s="56" t="s">
        <v>410</v>
      </c>
      <c r="C386" s="34" t="str">
        <f>IF(VALUE(O386)=1,"SUS.Equipamento",IF(VALUE(Q386)=1,"SUS.Dispositivo","SUS.Mobília"))</f>
        <v>SUS.Equipamento</v>
      </c>
      <c r="D386" s="54" t="s">
        <v>26</v>
      </c>
      <c r="E386" s="55" t="s">
        <v>26</v>
      </c>
      <c r="F386" s="32" t="s">
        <v>26</v>
      </c>
      <c r="G386" s="53" t="s">
        <v>26</v>
      </c>
      <c r="H386" s="32" t="s">
        <v>1081</v>
      </c>
      <c r="I386" s="53" t="str">
        <f>_xlfn.CONCAT("""",B386,"""")</f>
        <v>"EQU.381"</v>
      </c>
      <c r="J386" s="32" t="s">
        <v>1070</v>
      </c>
      <c r="K386" s="53" t="str">
        <f>IFERROR(_xlfn.CONCAT(LEFT(M386,FIND(" ",M386)-1),""""),M386)</f>
        <v>"Forno"</v>
      </c>
      <c r="L386" s="32" t="s">
        <v>1026</v>
      </c>
      <c r="M386" s="53" t="s">
        <v>919</v>
      </c>
      <c r="N386" s="32" t="s">
        <v>1082</v>
      </c>
      <c r="O386" s="8">
        <v>1</v>
      </c>
      <c r="P386" s="32" t="s">
        <v>1083</v>
      </c>
      <c r="Q386" s="8">
        <f>IF(AND(O386=0, S386=0), 1, 0 )</f>
        <v>0</v>
      </c>
      <c r="R386" s="32" t="s">
        <v>1084</v>
      </c>
      <c r="S386" s="8">
        <v>0</v>
      </c>
    </row>
    <row r="387" spans="1:19" ht="6" customHeight="1" x14ac:dyDescent="0.3">
      <c r="A387" s="48">
        <v>386</v>
      </c>
      <c r="B387" s="56" t="s">
        <v>411</v>
      </c>
      <c r="C387" s="34" t="str">
        <f>IF(VALUE(O387)=1,"SUS.Equipamento",IF(VALUE(Q387)=1,"SUS.Dispositivo","SUS.Mobília"))</f>
        <v>SUS.Equipamento</v>
      </c>
      <c r="D387" s="54" t="s">
        <v>26</v>
      </c>
      <c r="E387" s="55" t="s">
        <v>26</v>
      </c>
      <c r="F387" s="32" t="s">
        <v>26</v>
      </c>
      <c r="G387" s="53" t="s">
        <v>26</v>
      </c>
      <c r="H387" s="32" t="s">
        <v>1081</v>
      </c>
      <c r="I387" s="53" t="str">
        <f>_xlfn.CONCAT("""",B387,"""")</f>
        <v>"EQU.382"</v>
      </c>
      <c r="J387" s="32" t="s">
        <v>1070</v>
      </c>
      <c r="K387" s="53" t="str">
        <f>IFERROR(_xlfn.CONCAT(LEFT(M387,FIND(" ",M387)-1),""""),M387)</f>
        <v>"Forno"</v>
      </c>
      <c r="L387" s="32" t="s">
        <v>1026</v>
      </c>
      <c r="M387" s="53" t="s">
        <v>920</v>
      </c>
      <c r="N387" s="32" t="s">
        <v>1082</v>
      </c>
      <c r="O387" s="8">
        <v>1</v>
      </c>
      <c r="P387" s="32" t="s">
        <v>1083</v>
      </c>
      <c r="Q387" s="8">
        <f>IF(AND(O387=0, S387=0), 1, 0 )</f>
        <v>0</v>
      </c>
      <c r="R387" s="32" t="s">
        <v>1084</v>
      </c>
      <c r="S387" s="8">
        <v>0</v>
      </c>
    </row>
    <row r="388" spans="1:19" ht="6" customHeight="1" x14ac:dyDescent="0.3">
      <c r="A388" s="48">
        <v>387</v>
      </c>
      <c r="B388" s="56" t="s">
        <v>412</v>
      </c>
      <c r="C388" s="34" t="str">
        <f>IF(VALUE(O388)=1,"SUS.Equipamento",IF(VALUE(Q388)=1,"SUS.Dispositivo","SUS.Mobília"))</f>
        <v>SUS.Equipamento</v>
      </c>
      <c r="D388" s="54" t="s">
        <v>26</v>
      </c>
      <c r="E388" s="55" t="s">
        <v>26</v>
      </c>
      <c r="F388" s="32" t="s">
        <v>26</v>
      </c>
      <c r="G388" s="53" t="s">
        <v>26</v>
      </c>
      <c r="H388" s="32" t="s">
        <v>1081</v>
      </c>
      <c r="I388" s="53" t="str">
        <f>_xlfn.CONCAT("""",B388,"""")</f>
        <v>"EQU.383"</v>
      </c>
      <c r="J388" s="32" t="s">
        <v>1070</v>
      </c>
      <c r="K388" s="53" t="str">
        <f>IFERROR(_xlfn.CONCAT(LEFT(M388,FIND(" ",M388)-1),""""),M388)</f>
        <v>"Forno"</v>
      </c>
      <c r="L388" s="32" t="s">
        <v>1026</v>
      </c>
      <c r="M388" s="53" t="s">
        <v>1056</v>
      </c>
      <c r="N388" s="32" t="s">
        <v>1082</v>
      </c>
      <c r="O388" s="8">
        <v>1</v>
      </c>
      <c r="P388" s="32" t="s">
        <v>1083</v>
      </c>
      <c r="Q388" s="8">
        <f>IF(AND(O388=0, S388=0), 1, 0 )</f>
        <v>0</v>
      </c>
      <c r="R388" s="32" t="s">
        <v>1084</v>
      </c>
      <c r="S388" s="8">
        <v>0</v>
      </c>
    </row>
    <row r="389" spans="1:19" ht="6" customHeight="1" x14ac:dyDescent="0.3">
      <c r="A389" s="48">
        <v>388</v>
      </c>
      <c r="B389" s="56" t="s">
        <v>413</v>
      </c>
      <c r="C389" s="34" t="str">
        <f>IF(VALUE(O389)=1,"SUS.Equipamento",IF(VALUE(Q389)=1,"SUS.Dispositivo","SUS.Mobília"))</f>
        <v>SUS.Equipamento</v>
      </c>
      <c r="D389" s="54" t="s">
        <v>26</v>
      </c>
      <c r="E389" s="55" t="s">
        <v>26</v>
      </c>
      <c r="F389" s="32" t="s">
        <v>26</v>
      </c>
      <c r="G389" s="53" t="s">
        <v>26</v>
      </c>
      <c r="H389" s="32" t="s">
        <v>1081</v>
      </c>
      <c r="I389" s="53" t="str">
        <f>_xlfn.CONCAT("""",B389,"""")</f>
        <v>"EQU.384"</v>
      </c>
      <c r="J389" s="32" t="s">
        <v>1070</v>
      </c>
      <c r="K389" s="53" t="str">
        <f>IFERROR(_xlfn.CONCAT(LEFT(M389,FIND(" ",M389)-1),""""),M389)</f>
        <v>"Fritadeira"</v>
      </c>
      <c r="L389" s="32" t="s">
        <v>1026</v>
      </c>
      <c r="M389" s="53" t="s">
        <v>921</v>
      </c>
      <c r="N389" s="32" t="s">
        <v>1082</v>
      </c>
      <c r="O389" s="8">
        <v>1</v>
      </c>
      <c r="P389" s="32" t="s">
        <v>1083</v>
      </c>
      <c r="Q389" s="8">
        <f>IF(AND(O389=0, S389=0), 1, 0 )</f>
        <v>0</v>
      </c>
      <c r="R389" s="32" t="s">
        <v>1084</v>
      </c>
      <c r="S389" s="8">
        <v>0</v>
      </c>
    </row>
    <row r="390" spans="1:19" ht="6" customHeight="1" x14ac:dyDescent="0.3">
      <c r="A390" s="48">
        <v>389</v>
      </c>
      <c r="B390" s="56" t="s">
        <v>414</v>
      </c>
      <c r="C390" s="34" t="str">
        <f>IF(VALUE(O390)=1,"SUS.Equipamento",IF(VALUE(Q390)=1,"SUS.Dispositivo","SUS.Mobília"))</f>
        <v>SUS.Equipamento</v>
      </c>
      <c r="D390" s="54" t="s">
        <v>26</v>
      </c>
      <c r="E390" s="55" t="s">
        <v>26</v>
      </c>
      <c r="F390" s="32" t="s">
        <v>26</v>
      </c>
      <c r="G390" s="53" t="s">
        <v>26</v>
      </c>
      <c r="H390" s="32" t="s">
        <v>1081</v>
      </c>
      <c r="I390" s="53" t="str">
        <f>_xlfn.CONCAT("""",B390,"""")</f>
        <v>"EQU.385"</v>
      </c>
      <c r="J390" s="32" t="s">
        <v>1070</v>
      </c>
      <c r="K390" s="53" t="str">
        <f>IFERROR(_xlfn.CONCAT(LEFT(M390,FIND(" ",M390)-1),""""),M390)</f>
        <v>"Geladeira"</v>
      </c>
      <c r="L390" s="32" t="s">
        <v>1026</v>
      </c>
      <c r="M390" s="53" t="s">
        <v>922</v>
      </c>
      <c r="N390" s="32" t="s">
        <v>1082</v>
      </c>
      <c r="O390" s="8">
        <v>1</v>
      </c>
      <c r="P390" s="32" t="s">
        <v>1083</v>
      </c>
      <c r="Q390" s="8">
        <f>IF(AND(O390=0, S390=0), 1, 0 )</f>
        <v>0</v>
      </c>
      <c r="R390" s="32" t="s">
        <v>1084</v>
      </c>
      <c r="S390" s="8">
        <v>0</v>
      </c>
    </row>
    <row r="391" spans="1:19" ht="6" customHeight="1" x14ac:dyDescent="0.3">
      <c r="A391" s="48">
        <v>390</v>
      </c>
      <c r="B391" s="56" t="s">
        <v>415</v>
      </c>
      <c r="C391" s="34" t="str">
        <f>IF(VALUE(O391)=1,"SUS.Equipamento",IF(VALUE(Q391)=1,"SUS.Dispositivo","SUS.Mobília"))</f>
        <v>SUS.Equipamento</v>
      </c>
      <c r="D391" s="54" t="s">
        <v>26</v>
      </c>
      <c r="E391" s="55" t="s">
        <v>26</v>
      </c>
      <c r="F391" s="32" t="s">
        <v>26</v>
      </c>
      <c r="G391" s="53" t="s">
        <v>26</v>
      </c>
      <c r="H391" s="32" t="s">
        <v>1081</v>
      </c>
      <c r="I391" s="53" t="str">
        <f>_xlfn.CONCAT("""",B391,"""")</f>
        <v>"EQU.386"</v>
      </c>
      <c r="J391" s="32" t="s">
        <v>1070</v>
      </c>
      <c r="K391" s="53" t="str">
        <f>IFERROR(_xlfn.CONCAT(LEFT(M391,FIND(" ",M391)-1),""""),M391)</f>
        <v>"Lavadora"</v>
      </c>
      <c r="L391" s="32" t="s">
        <v>1026</v>
      </c>
      <c r="M391" s="53" t="s">
        <v>923</v>
      </c>
      <c r="N391" s="32" t="s">
        <v>1082</v>
      </c>
      <c r="O391" s="8">
        <v>1</v>
      </c>
      <c r="P391" s="32" t="s">
        <v>1083</v>
      </c>
      <c r="Q391" s="8">
        <f>IF(AND(O391=0, S391=0), 1, 0 )</f>
        <v>0</v>
      </c>
      <c r="R391" s="32" t="s">
        <v>1084</v>
      </c>
      <c r="S391" s="8">
        <v>0</v>
      </c>
    </row>
    <row r="392" spans="1:19" ht="6" customHeight="1" x14ac:dyDescent="0.3">
      <c r="A392" s="48">
        <v>391</v>
      </c>
      <c r="B392" s="56" t="s">
        <v>416</v>
      </c>
      <c r="C392" s="34" t="str">
        <f>IF(VALUE(O392)=1,"SUS.Equipamento",IF(VALUE(Q392)=1,"SUS.Dispositivo","SUS.Mobília"))</f>
        <v>SUS.Equipamento</v>
      </c>
      <c r="D392" s="54" t="s">
        <v>26</v>
      </c>
      <c r="E392" s="55" t="s">
        <v>26</v>
      </c>
      <c r="F392" s="32" t="s">
        <v>26</v>
      </c>
      <c r="G392" s="53" t="s">
        <v>26</v>
      </c>
      <c r="H392" s="32" t="s">
        <v>1081</v>
      </c>
      <c r="I392" s="53" t="str">
        <f>_xlfn.CONCAT("""",B392,"""")</f>
        <v>"EQU.387"</v>
      </c>
      <c r="J392" s="32" t="s">
        <v>1070</v>
      </c>
      <c r="K392" s="53" t="str">
        <f>IFERROR(_xlfn.CONCAT(LEFT(M392,FIND(" ",M392)-1),""""),M392)</f>
        <v>"Lavadora"</v>
      </c>
      <c r="L392" s="32" t="s">
        <v>1026</v>
      </c>
      <c r="M392" s="53" t="s">
        <v>924</v>
      </c>
      <c r="N392" s="32" t="s">
        <v>1082</v>
      </c>
      <c r="O392" s="8">
        <v>1</v>
      </c>
      <c r="P392" s="32" t="s">
        <v>1083</v>
      </c>
      <c r="Q392" s="8">
        <f>IF(AND(O392=0, S392=0), 1, 0 )</f>
        <v>0</v>
      </c>
      <c r="R392" s="32" t="s">
        <v>1084</v>
      </c>
      <c r="S392" s="8">
        <v>0</v>
      </c>
    </row>
    <row r="393" spans="1:19" ht="6" customHeight="1" x14ac:dyDescent="0.3">
      <c r="A393" s="48">
        <v>392</v>
      </c>
      <c r="B393" s="56" t="s">
        <v>417</v>
      </c>
      <c r="C393" s="34" t="str">
        <f>IF(VALUE(O393)=1,"SUS.Equipamento",IF(VALUE(Q393)=1,"SUS.Dispositivo","SUS.Mobília"))</f>
        <v>SUS.Dispositivo</v>
      </c>
      <c r="D393" s="54" t="s">
        <v>26</v>
      </c>
      <c r="E393" s="55" t="s">
        <v>26</v>
      </c>
      <c r="F393" s="32" t="s">
        <v>26</v>
      </c>
      <c r="G393" s="53" t="s">
        <v>26</v>
      </c>
      <c r="H393" s="32" t="s">
        <v>1081</v>
      </c>
      <c r="I393" s="53" t="str">
        <f>_xlfn.CONCAT("""",B393,"""")</f>
        <v>"EQU.388"</v>
      </c>
      <c r="J393" s="32" t="s">
        <v>1070</v>
      </c>
      <c r="K393" s="53" t="str">
        <f>IFERROR(_xlfn.CONCAT(LEFT(M393,FIND(" ",M393)-1),""""),M393)</f>
        <v>"Liquidificador"</v>
      </c>
      <c r="L393" s="32" t="s">
        <v>1026</v>
      </c>
      <c r="M393" s="53" t="s">
        <v>925</v>
      </c>
      <c r="N393" s="32" t="s">
        <v>1082</v>
      </c>
      <c r="O393" s="8">
        <v>0</v>
      </c>
      <c r="P393" s="32" t="s">
        <v>1083</v>
      </c>
      <c r="Q393" s="8">
        <f>IF(AND(O393=0, S393=0), 1, 0 )</f>
        <v>1</v>
      </c>
      <c r="R393" s="32" t="s">
        <v>1084</v>
      </c>
      <c r="S393" s="8">
        <v>0</v>
      </c>
    </row>
    <row r="394" spans="1:19" ht="6" customHeight="1" x14ac:dyDescent="0.3">
      <c r="A394" s="48">
        <v>393</v>
      </c>
      <c r="B394" s="56" t="s">
        <v>418</v>
      </c>
      <c r="C394" s="34" t="str">
        <f>IF(VALUE(O394)=1,"SUS.Equipamento",IF(VALUE(Q394)=1,"SUS.Dispositivo","SUS.Mobília"))</f>
        <v>SUS.Dispositivo</v>
      </c>
      <c r="D394" s="54" t="s">
        <v>26</v>
      </c>
      <c r="E394" s="55" t="s">
        <v>26</v>
      </c>
      <c r="F394" s="32" t="s">
        <v>26</v>
      </c>
      <c r="G394" s="53" t="s">
        <v>26</v>
      </c>
      <c r="H394" s="32" t="s">
        <v>1081</v>
      </c>
      <c r="I394" s="53" t="str">
        <f>_xlfn.CONCAT("""",B394,"""")</f>
        <v>"EQU.389"</v>
      </c>
      <c r="J394" s="32" t="s">
        <v>1070</v>
      </c>
      <c r="K394" s="53" t="str">
        <f>IFERROR(_xlfn.CONCAT(LEFT(M394,FIND(" ",M394)-1),""""),M394)</f>
        <v>"Liquidificador"</v>
      </c>
      <c r="L394" s="32" t="s">
        <v>1026</v>
      </c>
      <c r="M394" s="53" t="s">
        <v>926</v>
      </c>
      <c r="N394" s="32" t="s">
        <v>1082</v>
      </c>
      <c r="O394" s="8">
        <v>0</v>
      </c>
      <c r="P394" s="32" t="s">
        <v>1083</v>
      </c>
      <c r="Q394" s="8">
        <f>IF(AND(O394=0, S394=0), 1, 0 )</f>
        <v>1</v>
      </c>
      <c r="R394" s="32" t="s">
        <v>1084</v>
      </c>
      <c r="S394" s="8">
        <v>0</v>
      </c>
    </row>
    <row r="395" spans="1:19" ht="6" customHeight="1" x14ac:dyDescent="0.3">
      <c r="A395" s="48">
        <v>394</v>
      </c>
      <c r="B395" s="56" t="s">
        <v>419</v>
      </c>
      <c r="C395" s="34" t="str">
        <f>IF(VALUE(O395)=1,"SUS.Equipamento",IF(VALUE(Q395)=1,"SUS.Dispositivo","SUS.Mobília"))</f>
        <v>SUS.Dispositivo</v>
      </c>
      <c r="D395" s="54" t="s">
        <v>26</v>
      </c>
      <c r="E395" s="55" t="s">
        <v>26</v>
      </c>
      <c r="F395" s="32" t="s">
        <v>26</v>
      </c>
      <c r="G395" s="53" t="s">
        <v>26</v>
      </c>
      <c r="H395" s="32" t="s">
        <v>1081</v>
      </c>
      <c r="I395" s="53" t="str">
        <f>_xlfn.CONCAT("""",B395,"""")</f>
        <v>"EQU.390"</v>
      </c>
      <c r="J395" s="32" t="s">
        <v>1070</v>
      </c>
      <c r="K395" s="53" t="str">
        <f>IFERROR(_xlfn.CONCAT(LEFT(M395,FIND(" ",M395)-1),""""),M395)</f>
        <v>"Código"</v>
      </c>
      <c r="L395" s="32" t="s">
        <v>1026</v>
      </c>
      <c r="M395" s="53" t="s">
        <v>741</v>
      </c>
      <c r="N395" s="32" t="s">
        <v>1082</v>
      </c>
      <c r="O395" s="8">
        <v>0</v>
      </c>
      <c r="P395" s="32" t="s">
        <v>1083</v>
      </c>
      <c r="Q395" s="8">
        <f>IF(AND(O395=0, S395=0), 1, 0 )</f>
        <v>1</v>
      </c>
      <c r="R395" s="32" t="s">
        <v>1084</v>
      </c>
      <c r="S395" s="8">
        <v>0</v>
      </c>
    </row>
    <row r="396" spans="1:19" ht="6" customHeight="1" x14ac:dyDescent="0.3">
      <c r="A396" s="48">
        <v>395</v>
      </c>
      <c r="B396" s="56" t="s">
        <v>420</v>
      </c>
      <c r="C396" s="34" t="str">
        <f>IF(VALUE(O396)=1,"SUS.Equipamento",IF(VALUE(Q396)=1,"SUS.Dispositivo","SUS.Mobília"))</f>
        <v>SUS.Dispositivo</v>
      </c>
      <c r="D396" s="54" t="s">
        <v>26</v>
      </c>
      <c r="E396" s="55" t="s">
        <v>26</v>
      </c>
      <c r="F396" s="32" t="s">
        <v>26</v>
      </c>
      <c r="G396" s="53" t="s">
        <v>26</v>
      </c>
      <c r="H396" s="32" t="s">
        <v>1081</v>
      </c>
      <c r="I396" s="53" t="str">
        <f>_xlfn.CONCAT("""",B396,"""")</f>
        <v>"EQU.391"</v>
      </c>
      <c r="J396" s="32" t="s">
        <v>1070</v>
      </c>
      <c r="K396" s="53" t="str">
        <f>IFERROR(_xlfn.CONCAT(LEFT(M396,FIND(" ",M396)-1),""""),M396)</f>
        <v>"Código"</v>
      </c>
      <c r="L396" s="32" t="s">
        <v>1026</v>
      </c>
      <c r="M396" s="53" t="s">
        <v>741</v>
      </c>
      <c r="N396" s="32" t="s">
        <v>1082</v>
      </c>
      <c r="O396" s="8">
        <v>0</v>
      </c>
      <c r="P396" s="32" t="s">
        <v>1083</v>
      </c>
      <c r="Q396" s="8">
        <f>IF(AND(O396=0, S396=0), 1, 0 )</f>
        <v>1</v>
      </c>
      <c r="R396" s="32" t="s">
        <v>1084</v>
      </c>
      <c r="S396" s="8">
        <v>0</v>
      </c>
    </row>
    <row r="397" spans="1:19" ht="6" customHeight="1" x14ac:dyDescent="0.3">
      <c r="A397" s="48">
        <v>396</v>
      </c>
      <c r="B397" s="56" t="s">
        <v>421</v>
      </c>
      <c r="C397" s="34" t="str">
        <f>IF(VALUE(O397)=1,"SUS.Equipamento",IF(VALUE(Q397)=1,"SUS.Dispositivo","SUS.Mobília"))</f>
        <v>SUS.Dispositivo</v>
      </c>
      <c r="D397" s="54" t="s">
        <v>26</v>
      </c>
      <c r="E397" s="55" t="s">
        <v>26</v>
      </c>
      <c r="F397" s="32" t="s">
        <v>26</v>
      </c>
      <c r="G397" s="53" t="s">
        <v>26</v>
      </c>
      <c r="H397" s="32" t="s">
        <v>1081</v>
      </c>
      <c r="I397" s="53" t="str">
        <f>_xlfn.CONCAT("""",B397,"""")</f>
        <v>"EQU.392"</v>
      </c>
      <c r="J397" s="32" t="s">
        <v>1070</v>
      </c>
      <c r="K397" s="53" t="str">
        <f>IFERROR(_xlfn.CONCAT(LEFT(M397,FIND(" ",M397)-1),""""),M397)</f>
        <v>"Processador"</v>
      </c>
      <c r="L397" s="32" t="s">
        <v>1026</v>
      </c>
      <c r="M397" s="53" t="s">
        <v>927</v>
      </c>
      <c r="N397" s="32" t="s">
        <v>1082</v>
      </c>
      <c r="O397" s="8">
        <v>0</v>
      </c>
      <c r="P397" s="32" t="s">
        <v>1083</v>
      </c>
      <c r="Q397" s="8">
        <f>IF(AND(O397=0, S397=0), 1, 0 )</f>
        <v>1</v>
      </c>
      <c r="R397" s="32" t="s">
        <v>1084</v>
      </c>
      <c r="S397" s="8">
        <v>0</v>
      </c>
    </row>
    <row r="398" spans="1:19" ht="6" customHeight="1" x14ac:dyDescent="0.3">
      <c r="A398" s="48">
        <v>397</v>
      </c>
      <c r="B398" s="56" t="s">
        <v>422</v>
      </c>
      <c r="C398" s="34" t="str">
        <f>IF(VALUE(O398)=1,"SUS.Equipamento",IF(VALUE(Q398)=1,"SUS.Dispositivo","SUS.Mobília"))</f>
        <v>SUS.Dispositivo</v>
      </c>
      <c r="D398" s="54" t="s">
        <v>26</v>
      </c>
      <c r="E398" s="55" t="s">
        <v>26</v>
      </c>
      <c r="F398" s="32" t="s">
        <v>26</v>
      </c>
      <c r="G398" s="53" t="s">
        <v>26</v>
      </c>
      <c r="H398" s="32" t="s">
        <v>1081</v>
      </c>
      <c r="I398" s="53" t="str">
        <f>_xlfn.CONCAT("""",B398,"""")</f>
        <v>"EQU.393"</v>
      </c>
      <c r="J398" s="32" t="s">
        <v>1070</v>
      </c>
      <c r="K398" s="53" t="str">
        <f>IFERROR(_xlfn.CONCAT(LEFT(M398,FIND(" ",M398)-1),""""),M398)</f>
        <v>"Código"</v>
      </c>
      <c r="L398" s="32" t="s">
        <v>1026</v>
      </c>
      <c r="M398" s="53" t="s">
        <v>741</v>
      </c>
      <c r="N398" s="32" t="s">
        <v>1082</v>
      </c>
      <c r="O398" s="8">
        <v>0</v>
      </c>
      <c r="P398" s="32" t="s">
        <v>1083</v>
      </c>
      <c r="Q398" s="8">
        <f>IF(AND(O398=0, S398=0), 1, 0 )</f>
        <v>1</v>
      </c>
      <c r="R398" s="32" t="s">
        <v>1084</v>
      </c>
      <c r="S398" s="8">
        <v>0</v>
      </c>
    </row>
    <row r="399" spans="1:19" ht="6" customHeight="1" x14ac:dyDescent="0.3">
      <c r="A399" s="48">
        <v>398</v>
      </c>
      <c r="B399" s="56" t="s">
        <v>423</v>
      </c>
      <c r="C399" s="34" t="str">
        <f>IF(VALUE(O399)=1,"SUS.Equipamento",IF(VALUE(Q399)=1,"SUS.Dispositivo","SUS.Mobília"))</f>
        <v>SUS.Dispositivo</v>
      </c>
      <c r="D399" s="54" t="s">
        <v>26</v>
      </c>
      <c r="E399" s="55" t="s">
        <v>26</v>
      </c>
      <c r="F399" s="32" t="s">
        <v>26</v>
      </c>
      <c r="G399" s="53" t="s">
        <v>26</v>
      </c>
      <c r="H399" s="32" t="s">
        <v>1081</v>
      </c>
      <c r="I399" s="53" t="str">
        <f>_xlfn.CONCAT("""",B399,"""")</f>
        <v>"EQU.394"</v>
      </c>
      <c r="J399" s="32" t="s">
        <v>1070</v>
      </c>
      <c r="K399" s="53" t="str">
        <f>IFERROR(_xlfn.CONCAT(LEFT(M399,FIND(" ",M399)-1),""""),M399)</f>
        <v>"Torneira"</v>
      </c>
      <c r="L399" s="32" t="s">
        <v>1026</v>
      </c>
      <c r="M399" s="53" t="s">
        <v>928</v>
      </c>
      <c r="N399" s="32" t="s">
        <v>1082</v>
      </c>
      <c r="O399" s="8">
        <v>0</v>
      </c>
      <c r="P399" s="32" t="s">
        <v>1083</v>
      </c>
      <c r="Q399" s="8">
        <f>IF(AND(O399=0, S399=0), 1, 0 )</f>
        <v>1</v>
      </c>
      <c r="R399" s="32" t="s">
        <v>1084</v>
      </c>
      <c r="S399" s="8">
        <v>0</v>
      </c>
    </row>
    <row r="400" spans="1:19" ht="6" customHeight="1" x14ac:dyDescent="0.3">
      <c r="A400" s="48">
        <v>399</v>
      </c>
      <c r="B400" s="56" t="s">
        <v>424</v>
      </c>
      <c r="C400" s="34" t="str">
        <f>IF(VALUE(O400)=1,"SUS.Equipamento",IF(VALUE(Q400)=1,"SUS.Dispositivo","SUS.Mobília"))</f>
        <v>SUS.Dispositivo</v>
      </c>
      <c r="D400" s="54" t="s">
        <v>26</v>
      </c>
      <c r="E400" s="55" t="s">
        <v>26</v>
      </c>
      <c r="F400" s="32" t="s">
        <v>26</v>
      </c>
      <c r="G400" s="53" t="s">
        <v>26</v>
      </c>
      <c r="H400" s="32" t="s">
        <v>1081</v>
      </c>
      <c r="I400" s="53" t="str">
        <f>_xlfn.CONCAT("""",B400,"""")</f>
        <v>"EQU.395"</v>
      </c>
      <c r="J400" s="32" t="s">
        <v>1070</v>
      </c>
      <c r="K400" s="53" t="str">
        <f>IFERROR(_xlfn.CONCAT(LEFT(M400,FIND(" ",M400)-1),""""),M400)</f>
        <v>"Código"</v>
      </c>
      <c r="L400" s="32" t="s">
        <v>1026</v>
      </c>
      <c r="M400" s="53" t="s">
        <v>741</v>
      </c>
      <c r="N400" s="32" t="s">
        <v>1082</v>
      </c>
      <c r="O400" s="8">
        <v>0</v>
      </c>
      <c r="P400" s="32" t="s">
        <v>1083</v>
      </c>
      <c r="Q400" s="8">
        <f>IF(AND(O400=0, S400=0), 1, 0 )</f>
        <v>1</v>
      </c>
      <c r="R400" s="32" t="s">
        <v>1084</v>
      </c>
      <c r="S400" s="8">
        <v>0</v>
      </c>
    </row>
    <row r="401" spans="1:19" ht="6" customHeight="1" x14ac:dyDescent="0.3">
      <c r="A401" s="48">
        <v>400</v>
      </c>
      <c r="B401" s="56" t="s">
        <v>425</v>
      </c>
      <c r="C401" s="34" t="str">
        <f>IF(VALUE(O401)=1,"SUS.Equipamento",IF(VALUE(Q401)=1,"SUS.Dispositivo","SUS.Mobília"))</f>
        <v>SUS.Dispositivo</v>
      </c>
      <c r="D401" s="54" t="s">
        <v>26</v>
      </c>
      <c r="E401" s="55" t="s">
        <v>26</v>
      </c>
      <c r="F401" s="32" t="s">
        <v>26</v>
      </c>
      <c r="G401" s="53" t="s">
        <v>26</v>
      </c>
      <c r="H401" s="32" t="s">
        <v>1081</v>
      </c>
      <c r="I401" s="53" t="str">
        <f>_xlfn.CONCAT("""",B401,"""")</f>
        <v>"EQU.396"</v>
      </c>
      <c r="J401" s="32" t="s">
        <v>1070</v>
      </c>
      <c r="K401" s="53" t="str">
        <f>IFERROR(_xlfn.CONCAT(LEFT(M401,FIND(" ",M401)-1),""""),M401)</f>
        <v>"Triturador"</v>
      </c>
      <c r="L401" s="32" t="s">
        <v>1026</v>
      </c>
      <c r="M401" s="53" t="s">
        <v>929</v>
      </c>
      <c r="N401" s="32" t="s">
        <v>1082</v>
      </c>
      <c r="O401" s="8">
        <v>0</v>
      </c>
      <c r="P401" s="32" t="s">
        <v>1083</v>
      </c>
      <c r="Q401" s="8">
        <f>IF(AND(O401=0, S401=0), 1, 0 )</f>
        <v>1</v>
      </c>
      <c r="R401" s="32" t="s">
        <v>1084</v>
      </c>
      <c r="S401" s="8">
        <v>0</v>
      </c>
    </row>
    <row r="402" spans="1:19" ht="6" customHeight="1" x14ac:dyDescent="0.3">
      <c r="A402" s="48">
        <v>401</v>
      </c>
      <c r="B402" s="56" t="s">
        <v>426</v>
      </c>
      <c r="C402" s="34" t="str">
        <f>IF(VALUE(O402)=1,"SUS.Equipamento",IF(VALUE(Q402)=1,"SUS.Dispositivo","SUS.Mobília"))</f>
        <v>SUS.Equipamento</v>
      </c>
      <c r="D402" s="54" t="s">
        <v>26</v>
      </c>
      <c r="E402" s="55" t="s">
        <v>26</v>
      </c>
      <c r="F402" s="32" t="s">
        <v>26</v>
      </c>
      <c r="G402" s="53" t="s">
        <v>26</v>
      </c>
      <c r="H402" s="32" t="s">
        <v>1081</v>
      </c>
      <c r="I402" s="53" t="str">
        <f>_xlfn.CONCAT("""",B402,"""")</f>
        <v>"EQU.397"</v>
      </c>
      <c r="J402" s="32" t="s">
        <v>1070</v>
      </c>
      <c r="K402" s="53" t="str">
        <f>IFERROR(_xlfn.CONCAT(LEFT(M402,FIND(" ",M402)-1),""""),M402)</f>
        <v>"Aparelho"</v>
      </c>
      <c r="L402" s="32" t="s">
        <v>1026</v>
      </c>
      <c r="M402" s="53" t="s">
        <v>930</v>
      </c>
      <c r="N402" s="32" t="s">
        <v>1082</v>
      </c>
      <c r="O402" s="8">
        <v>1</v>
      </c>
      <c r="P402" s="32" t="s">
        <v>1083</v>
      </c>
      <c r="Q402" s="8">
        <f>IF(AND(O402=0, S402=0), 1, 0 )</f>
        <v>0</v>
      </c>
      <c r="R402" s="32" t="s">
        <v>1084</v>
      </c>
      <c r="S402" s="8">
        <v>0</v>
      </c>
    </row>
    <row r="403" spans="1:19" ht="6" customHeight="1" x14ac:dyDescent="0.3">
      <c r="A403" s="48">
        <v>402</v>
      </c>
      <c r="B403" s="56" t="s">
        <v>427</v>
      </c>
      <c r="C403" s="34" t="str">
        <f>IF(VALUE(O403)=1,"SUS.Equipamento",IF(VALUE(Q403)=1,"SUS.Dispositivo","SUS.Mobília"))</f>
        <v>SUS.Dispositivo</v>
      </c>
      <c r="D403" s="54" t="s">
        <v>26</v>
      </c>
      <c r="E403" s="55" t="s">
        <v>26</v>
      </c>
      <c r="F403" s="32" t="s">
        <v>26</v>
      </c>
      <c r="G403" s="53" t="s">
        <v>26</v>
      </c>
      <c r="H403" s="32" t="s">
        <v>1081</v>
      </c>
      <c r="I403" s="53" t="str">
        <f>_xlfn.CONCAT("""",B403,"""")</f>
        <v>"EQU.398"</v>
      </c>
      <c r="J403" s="32" t="s">
        <v>1070</v>
      </c>
      <c r="K403" s="53" t="str">
        <f>IFERROR(_xlfn.CONCAT(LEFT(M403,FIND(" ",M403)-1),""""),M403)</f>
        <v>"Ventilador"</v>
      </c>
      <c r="L403" s="32" t="s">
        <v>1026</v>
      </c>
      <c r="M403" s="53" t="s">
        <v>1057</v>
      </c>
      <c r="N403" s="32" t="s">
        <v>1082</v>
      </c>
      <c r="O403" s="8">
        <v>0</v>
      </c>
      <c r="P403" s="32" t="s">
        <v>1083</v>
      </c>
      <c r="Q403" s="8">
        <f>IF(AND(O403=0, S403=0), 1, 0 )</f>
        <v>1</v>
      </c>
      <c r="R403" s="32" t="s">
        <v>1084</v>
      </c>
      <c r="S403" s="8">
        <v>0</v>
      </c>
    </row>
    <row r="404" spans="1:19" ht="6" customHeight="1" x14ac:dyDescent="0.3">
      <c r="A404" s="48">
        <v>403</v>
      </c>
      <c r="B404" s="56" t="s">
        <v>428</v>
      </c>
      <c r="C404" s="34" t="str">
        <f>IF(VALUE(O404)=1,"SUS.Equipamento",IF(VALUE(Q404)=1,"SUS.Dispositivo","SUS.Mobília"))</f>
        <v>SUS.Equipamento</v>
      </c>
      <c r="D404" s="54" t="s">
        <v>26</v>
      </c>
      <c r="E404" s="55" t="s">
        <v>26</v>
      </c>
      <c r="F404" s="32" t="s">
        <v>26</v>
      </c>
      <c r="G404" s="53" t="s">
        <v>26</v>
      </c>
      <c r="H404" s="32" t="s">
        <v>1081</v>
      </c>
      <c r="I404" s="53" t="str">
        <f>_xlfn.CONCAT("""",B404,"""")</f>
        <v>"EQU.399"</v>
      </c>
      <c r="J404" s="32" t="s">
        <v>1070</v>
      </c>
      <c r="K404" s="53" t="str">
        <f>IFERROR(_xlfn.CONCAT(LEFT(M404,FIND(" ",M404)-1),""""),M404)</f>
        <v>"Polarímetro"</v>
      </c>
      <c r="L404" s="32" t="s">
        <v>1026</v>
      </c>
      <c r="M404" s="53" t="s">
        <v>931</v>
      </c>
      <c r="N404" s="32" t="s">
        <v>1082</v>
      </c>
      <c r="O404" s="8">
        <v>1</v>
      </c>
      <c r="P404" s="32" t="s">
        <v>1083</v>
      </c>
      <c r="Q404" s="8">
        <f>IF(AND(O404=0, S404=0), 1, 0 )</f>
        <v>0</v>
      </c>
      <c r="R404" s="32" t="s">
        <v>1084</v>
      </c>
      <c r="S404" s="8">
        <v>0</v>
      </c>
    </row>
    <row r="405" spans="1:19" ht="6" customHeight="1" x14ac:dyDescent="0.3">
      <c r="A405" s="48">
        <v>404</v>
      </c>
      <c r="B405" s="56" t="s">
        <v>429</v>
      </c>
      <c r="C405" s="34" t="str">
        <f>IF(VALUE(O405)=1,"SUS.Equipamento",IF(VALUE(Q405)=1,"SUS.Dispositivo","SUS.Mobília"))</f>
        <v>SUS.Equipamento</v>
      </c>
      <c r="D405" s="54" t="s">
        <v>26</v>
      </c>
      <c r="E405" s="55" t="s">
        <v>26</v>
      </c>
      <c r="F405" s="32" t="s">
        <v>26</v>
      </c>
      <c r="G405" s="53" t="s">
        <v>26</v>
      </c>
      <c r="H405" s="32" t="s">
        <v>1081</v>
      </c>
      <c r="I405" s="53" t="str">
        <f>_xlfn.CONCAT("""",B405,"""")</f>
        <v>"EQU.400"</v>
      </c>
      <c r="J405" s="32" t="s">
        <v>1070</v>
      </c>
      <c r="K405" s="53" t="str">
        <f>IFERROR(_xlfn.CONCAT(LEFT(M405,FIND(" ",M405)-1),""""),M405)</f>
        <v>"Aparelho"</v>
      </c>
      <c r="L405" s="32" t="s">
        <v>1026</v>
      </c>
      <c r="M405" s="53" t="s">
        <v>932</v>
      </c>
      <c r="N405" s="32" t="s">
        <v>1082</v>
      </c>
      <c r="O405" s="8">
        <v>1</v>
      </c>
      <c r="P405" s="32" t="s">
        <v>1083</v>
      </c>
      <c r="Q405" s="8">
        <f>IF(AND(O405=0, S405=0), 1, 0 )</f>
        <v>0</v>
      </c>
      <c r="R405" s="32" t="s">
        <v>1084</v>
      </c>
      <c r="S405" s="8">
        <v>0</v>
      </c>
    </row>
    <row r="406" spans="1:19" ht="6" customHeight="1" x14ac:dyDescent="0.3">
      <c r="A406" s="48">
        <v>405</v>
      </c>
      <c r="B406" s="56" t="s">
        <v>430</v>
      </c>
      <c r="C406" s="34" t="str">
        <f>IF(VALUE(O406)=1,"SUS.Equipamento",IF(VALUE(Q406)=1,"SUS.Dispositivo","SUS.Mobília"))</f>
        <v>SUS.Dispositivo</v>
      </c>
      <c r="D406" s="54" t="s">
        <v>26</v>
      </c>
      <c r="E406" s="55" t="s">
        <v>26</v>
      </c>
      <c r="F406" s="32" t="s">
        <v>26</v>
      </c>
      <c r="G406" s="53" t="s">
        <v>26</v>
      </c>
      <c r="H406" s="32" t="s">
        <v>1081</v>
      </c>
      <c r="I406" s="53" t="str">
        <f>_xlfn.CONCAT("""",B406,"""")</f>
        <v>"EQU.401"</v>
      </c>
      <c r="J406" s="32" t="s">
        <v>1070</v>
      </c>
      <c r="K406" s="53" t="str">
        <f>IFERROR(_xlfn.CONCAT(LEFT(M406,FIND(" ",M406)-1),""""),M406)</f>
        <v>"Banho"</v>
      </c>
      <c r="L406" s="32" t="s">
        <v>1026</v>
      </c>
      <c r="M406" s="53" t="s">
        <v>933</v>
      </c>
      <c r="N406" s="32" t="s">
        <v>1082</v>
      </c>
      <c r="O406" s="8">
        <v>0</v>
      </c>
      <c r="P406" s="32" t="s">
        <v>1083</v>
      </c>
      <c r="Q406" s="8">
        <f>IF(AND(O406=0, S406=0), 1, 0 )</f>
        <v>1</v>
      </c>
      <c r="R406" s="32" t="s">
        <v>1084</v>
      </c>
      <c r="S406" s="8">
        <v>0</v>
      </c>
    </row>
    <row r="407" spans="1:19" ht="6" customHeight="1" x14ac:dyDescent="0.3">
      <c r="A407" s="48">
        <v>406</v>
      </c>
      <c r="B407" s="56" t="s">
        <v>431</v>
      </c>
      <c r="C407" s="34" t="str">
        <f>IF(VALUE(O407)=1,"SUS.Equipamento",IF(VALUE(Q407)=1,"SUS.Dispositivo","SUS.Mobília"))</f>
        <v>SUS.Dispositivo</v>
      </c>
      <c r="D407" s="54" t="s">
        <v>26</v>
      </c>
      <c r="E407" s="55" t="s">
        <v>26</v>
      </c>
      <c r="F407" s="32" t="s">
        <v>26</v>
      </c>
      <c r="G407" s="53" t="s">
        <v>26</v>
      </c>
      <c r="H407" s="32" t="s">
        <v>1081</v>
      </c>
      <c r="I407" s="53" t="str">
        <f>_xlfn.CONCAT("""",B407,"""")</f>
        <v>"EQU.402"</v>
      </c>
      <c r="J407" s="32" t="s">
        <v>1070</v>
      </c>
      <c r="K407" s="53" t="str">
        <f>IFERROR(_xlfn.CONCAT(LEFT(M407,FIND(" ",M407)-1),""""),M407)</f>
        <v>"Câmara"</v>
      </c>
      <c r="L407" s="32" t="s">
        <v>1026</v>
      </c>
      <c r="M407" s="53" t="s">
        <v>934</v>
      </c>
      <c r="N407" s="32" t="s">
        <v>1082</v>
      </c>
      <c r="O407" s="8">
        <v>0</v>
      </c>
      <c r="P407" s="32" t="s">
        <v>1083</v>
      </c>
      <c r="Q407" s="8">
        <f>IF(AND(O407=0, S407=0), 1, 0 )</f>
        <v>1</v>
      </c>
      <c r="R407" s="32" t="s">
        <v>1084</v>
      </c>
      <c r="S407" s="8">
        <v>0</v>
      </c>
    </row>
    <row r="408" spans="1:19" ht="6" customHeight="1" x14ac:dyDescent="0.3">
      <c r="A408" s="48">
        <v>407</v>
      </c>
      <c r="B408" s="56" t="s">
        <v>432</v>
      </c>
      <c r="C408" s="34" t="str">
        <f>IF(VALUE(O408)=1,"SUS.Equipamento",IF(VALUE(Q408)=1,"SUS.Dispositivo","SUS.Mobília"))</f>
        <v>SUS.Mobília</v>
      </c>
      <c r="D408" s="54" t="s">
        <v>26</v>
      </c>
      <c r="E408" s="55" t="s">
        <v>26</v>
      </c>
      <c r="F408" s="32" t="s">
        <v>1196</v>
      </c>
      <c r="G408" s="53" t="s">
        <v>1197</v>
      </c>
      <c r="H408" s="32" t="s">
        <v>1081</v>
      </c>
      <c r="I408" s="53" t="str">
        <f>_xlfn.CONCAT("""",B408,"""")</f>
        <v>"EQU.403"</v>
      </c>
      <c r="J408" s="32" t="s">
        <v>1070</v>
      </c>
      <c r="K408" s="53" t="str">
        <f>IFERROR(_xlfn.CONCAT(LEFT(M408,FIND(" ",M408)-1),""""),M408)</f>
        <v>"Carro"</v>
      </c>
      <c r="L408" s="32" t="s">
        <v>1026</v>
      </c>
      <c r="M408" s="53" t="s">
        <v>935</v>
      </c>
      <c r="N408" s="32" t="s">
        <v>1082</v>
      </c>
      <c r="O408" s="8">
        <v>0</v>
      </c>
      <c r="P408" s="32" t="s">
        <v>1083</v>
      </c>
      <c r="Q408" s="8">
        <f>IF(AND(O408=0, S408=0), 1, 0 )</f>
        <v>0</v>
      </c>
      <c r="R408" s="32" t="s">
        <v>1084</v>
      </c>
      <c r="S408" s="8">
        <v>1</v>
      </c>
    </row>
    <row r="409" spans="1:19" ht="6" customHeight="1" x14ac:dyDescent="0.3">
      <c r="A409" s="48">
        <v>408</v>
      </c>
      <c r="B409" s="56" t="s">
        <v>433</v>
      </c>
      <c r="C409" s="34" t="str">
        <f>IF(VALUE(O409)=1,"SUS.Equipamento",IF(VALUE(Q409)=1,"SUS.Dispositivo","SUS.Mobília"))</f>
        <v>SUS.Equipamento</v>
      </c>
      <c r="D409" s="54" t="s">
        <v>26</v>
      </c>
      <c r="E409" s="55" t="s">
        <v>26</v>
      </c>
      <c r="F409" s="32" t="s">
        <v>26</v>
      </c>
      <c r="G409" s="53" t="s">
        <v>26</v>
      </c>
      <c r="H409" s="32" t="s">
        <v>1081</v>
      </c>
      <c r="I409" s="53" t="str">
        <f>_xlfn.CONCAT("""",B409,"""")</f>
        <v>"EQU.404"</v>
      </c>
      <c r="J409" s="32" t="s">
        <v>1070</v>
      </c>
      <c r="K409" s="53" t="str">
        <f>IFERROR(_xlfn.CONCAT(LEFT(M409,FIND(" ",M409)-1),""""),M409)</f>
        <v>"Fluorímetro"</v>
      </c>
      <c r="L409" s="32" t="s">
        <v>1026</v>
      </c>
      <c r="M409" s="53" t="s">
        <v>936</v>
      </c>
      <c r="N409" s="32" t="s">
        <v>1082</v>
      </c>
      <c r="O409" s="8">
        <v>1</v>
      </c>
      <c r="P409" s="32" t="s">
        <v>1083</v>
      </c>
      <c r="Q409" s="8">
        <f>IF(AND(O409=0, S409=0), 1, 0 )</f>
        <v>0</v>
      </c>
      <c r="R409" s="32" t="s">
        <v>1084</v>
      </c>
      <c r="S409" s="8">
        <v>0</v>
      </c>
    </row>
    <row r="410" spans="1:19" ht="6" customHeight="1" x14ac:dyDescent="0.3">
      <c r="A410" s="48">
        <v>409</v>
      </c>
      <c r="B410" s="56" t="s">
        <v>434</v>
      </c>
      <c r="C410" s="34" t="str">
        <f>IF(VALUE(O410)=1,"SUS.Equipamento",IF(VALUE(Q410)=1,"SUS.Dispositivo","SUS.Mobília"))</f>
        <v>SUS.Mobília</v>
      </c>
      <c r="D410" s="54" t="s">
        <v>26</v>
      </c>
      <c r="E410" s="55" t="s">
        <v>26</v>
      </c>
      <c r="F410" s="32" t="s">
        <v>1196</v>
      </c>
      <c r="G410" s="53" t="s">
        <v>1197</v>
      </c>
      <c r="H410" s="32" t="s">
        <v>1081</v>
      </c>
      <c r="I410" s="53" t="str">
        <f>_xlfn.CONCAT("""",B410,"""")</f>
        <v>"EQU.405"</v>
      </c>
      <c r="J410" s="32" t="s">
        <v>1070</v>
      </c>
      <c r="K410" s="53" t="str">
        <f>IFERROR(_xlfn.CONCAT(LEFT(M410,FIND(" ",M410)-1),""""),M410)</f>
        <v>"Mesa"</v>
      </c>
      <c r="L410" s="32" t="s">
        <v>1026</v>
      </c>
      <c r="M410" s="53" t="s">
        <v>937</v>
      </c>
      <c r="N410" s="32" t="s">
        <v>1082</v>
      </c>
      <c r="O410" s="8">
        <v>0</v>
      </c>
      <c r="P410" s="32" t="s">
        <v>1083</v>
      </c>
      <c r="Q410" s="8">
        <f>IF(AND(O410=0, S410=0), 1, 0 )</f>
        <v>0</v>
      </c>
      <c r="R410" s="32" t="s">
        <v>1084</v>
      </c>
      <c r="S410" s="8">
        <v>1</v>
      </c>
    </row>
    <row r="411" spans="1:19" ht="6" customHeight="1" x14ac:dyDescent="0.3">
      <c r="A411" s="48">
        <v>410</v>
      </c>
      <c r="B411" s="56" t="s">
        <v>435</v>
      </c>
      <c r="C411" s="34" t="str">
        <f>IF(VALUE(O411)=1,"SUS.Equipamento",IF(VALUE(Q411)=1,"SUS.Dispositivo","SUS.Mobília"))</f>
        <v>SUS.Mobília</v>
      </c>
      <c r="D411" s="54" t="s">
        <v>26</v>
      </c>
      <c r="E411" s="55" t="s">
        <v>26</v>
      </c>
      <c r="F411" s="32" t="s">
        <v>1196</v>
      </c>
      <c r="G411" s="53" t="s">
        <v>1197</v>
      </c>
      <c r="H411" s="32" t="s">
        <v>1081</v>
      </c>
      <c r="I411" s="53" t="str">
        <f>_xlfn.CONCAT("""",B411,"""")</f>
        <v>"EQU.406"</v>
      </c>
      <c r="J411" s="32" t="s">
        <v>1070</v>
      </c>
      <c r="K411" s="53" t="str">
        <f>IFERROR(_xlfn.CONCAT(LEFT(M411,FIND(" ",M411)-1),""""),M411)</f>
        <v>"Mesa"</v>
      </c>
      <c r="L411" s="32" t="s">
        <v>1026</v>
      </c>
      <c r="M411" s="53" t="s">
        <v>938</v>
      </c>
      <c r="N411" s="32" t="s">
        <v>1082</v>
      </c>
      <c r="O411" s="8">
        <v>0</v>
      </c>
      <c r="P411" s="32" t="s">
        <v>1083</v>
      </c>
      <c r="Q411" s="8">
        <f>IF(AND(O411=0, S411=0), 1, 0 )</f>
        <v>0</v>
      </c>
      <c r="R411" s="32" t="s">
        <v>1084</v>
      </c>
      <c r="S411" s="8">
        <v>1</v>
      </c>
    </row>
    <row r="412" spans="1:19" ht="6" customHeight="1" x14ac:dyDescent="0.3">
      <c r="A412" s="48">
        <v>411</v>
      </c>
      <c r="B412" s="56" t="s">
        <v>436</v>
      </c>
      <c r="C412" s="34" t="str">
        <f>IF(VALUE(O412)=1,"SUS.Equipamento",IF(VALUE(Q412)=1,"SUS.Dispositivo","SUS.Mobília"))</f>
        <v>SUS.Dispositivo</v>
      </c>
      <c r="D412" s="54" t="s">
        <v>26</v>
      </c>
      <c r="E412" s="55" t="s">
        <v>26</v>
      </c>
      <c r="F412" s="32" t="s">
        <v>26</v>
      </c>
      <c r="G412" s="53" t="s">
        <v>26</v>
      </c>
      <c r="H412" s="32" t="s">
        <v>1081</v>
      </c>
      <c r="I412" s="53" t="str">
        <f>_xlfn.CONCAT("""",B412,"""")</f>
        <v>"EQU.407"</v>
      </c>
      <c r="J412" s="32" t="s">
        <v>1070</v>
      </c>
      <c r="K412" s="53" t="str">
        <f>IFERROR(_xlfn.CONCAT(LEFT(M412,FIND(" ",M412)-1),""""),M412)</f>
        <v>"Secadora"</v>
      </c>
      <c r="L412" s="32" t="s">
        <v>1026</v>
      </c>
      <c r="M412" s="53" t="s">
        <v>939</v>
      </c>
      <c r="N412" s="32" t="s">
        <v>1082</v>
      </c>
      <c r="O412" s="8">
        <v>0</v>
      </c>
      <c r="P412" s="32" t="s">
        <v>1083</v>
      </c>
      <c r="Q412" s="8">
        <f>IF(AND(O412=0, S412=0), 1, 0 )</f>
        <v>1</v>
      </c>
      <c r="R412" s="32" t="s">
        <v>1084</v>
      </c>
      <c r="S412" s="8">
        <v>0</v>
      </c>
    </row>
    <row r="413" spans="1:19" ht="6" customHeight="1" x14ac:dyDescent="0.3">
      <c r="A413" s="48">
        <v>412</v>
      </c>
      <c r="B413" s="56" t="s">
        <v>437</v>
      </c>
      <c r="C413" s="34" t="str">
        <f>IF(VALUE(O413)=1,"SUS.Equipamento",IF(VALUE(Q413)=1,"SUS.Dispositivo","SUS.Mobília"))</f>
        <v>SUS.Dispositivo</v>
      </c>
      <c r="D413" s="54" t="s">
        <v>26</v>
      </c>
      <c r="E413" s="55" t="s">
        <v>26</v>
      </c>
      <c r="F413" s="32" t="s">
        <v>26</v>
      </c>
      <c r="G413" s="53" t="s">
        <v>26</v>
      </c>
      <c r="H413" s="32" t="s">
        <v>1081</v>
      </c>
      <c r="I413" s="53" t="str">
        <f>_xlfn.CONCAT("""",B413,"""")</f>
        <v>"EQU.408"</v>
      </c>
      <c r="J413" s="32" t="s">
        <v>1070</v>
      </c>
      <c r="K413" s="53" t="str">
        <f>IFERROR(_xlfn.CONCAT(LEFT(M413,FIND(" ",M413)-1),""""),M413)</f>
        <v>"Código"</v>
      </c>
      <c r="L413" s="32" t="s">
        <v>1026</v>
      </c>
      <c r="M413" s="53" t="s">
        <v>741</v>
      </c>
      <c r="N413" s="32" t="s">
        <v>1082</v>
      </c>
      <c r="O413" s="8">
        <v>0</v>
      </c>
      <c r="P413" s="32" t="s">
        <v>1083</v>
      </c>
      <c r="Q413" s="8">
        <f>IF(AND(O413=0, S413=0), 1, 0 )</f>
        <v>1</v>
      </c>
      <c r="R413" s="32" t="s">
        <v>1084</v>
      </c>
      <c r="S413" s="8">
        <v>0</v>
      </c>
    </row>
    <row r="414" spans="1:19" ht="6" customHeight="1" x14ac:dyDescent="0.3">
      <c r="A414" s="48">
        <v>413</v>
      </c>
      <c r="B414" s="56" t="s">
        <v>438</v>
      </c>
      <c r="C414" s="34" t="str">
        <f>IF(VALUE(O414)=1,"SUS.Equipamento",IF(VALUE(Q414)=1,"SUS.Dispositivo","SUS.Mobília"))</f>
        <v>SUS.Mobília</v>
      </c>
      <c r="D414" s="54" t="s">
        <v>26</v>
      </c>
      <c r="E414" s="55" t="s">
        <v>26</v>
      </c>
      <c r="F414" s="32" t="s">
        <v>1196</v>
      </c>
      <c r="G414" s="53" t="s">
        <v>1199</v>
      </c>
      <c r="H414" s="32" t="s">
        <v>1081</v>
      </c>
      <c r="I414" s="53" t="str">
        <f>_xlfn.CONCAT("""",B414,"""")</f>
        <v>"EQU.409"</v>
      </c>
      <c r="J414" s="32" t="s">
        <v>1070</v>
      </c>
      <c r="K414" s="53" t="str">
        <f>IFERROR(_xlfn.CONCAT(LEFT(M414,FIND(" ",M414)-1),""""),M414)</f>
        <v>"Carro"</v>
      </c>
      <c r="L414" s="32" t="s">
        <v>1026</v>
      </c>
      <c r="M414" s="53" t="s">
        <v>940</v>
      </c>
      <c r="N414" s="32" t="s">
        <v>1082</v>
      </c>
      <c r="O414" s="8">
        <v>0</v>
      </c>
      <c r="P414" s="32" t="s">
        <v>1083</v>
      </c>
      <c r="Q414" s="8">
        <f>IF(AND(O414=0, S414=0), 1, 0 )</f>
        <v>0</v>
      </c>
      <c r="R414" s="32" t="s">
        <v>1084</v>
      </c>
      <c r="S414" s="8">
        <v>1</v>
      </c>
    </row>
    <row r="415" spans="1:19" ht="6" customHeight="1" x14ac:dyDescent="0.3">
      <c r="A415" s="48">
        <v>414</v>
      </c>
      <c r="B415" s="56" t="s">
        <v>439</v>
      </c>
      <c r="C415" s="34" t="str">
        <f>IF(VALUE(O415)=1,"SUS.Equipamento",IF(VALUE(Q415)=1,"SUS.Dispositivo","SUS.Mobília"))</f>
        <v>SUS.Dispositivo</v>
      </c>
      <c r="D415" s="54" t="s">
        <v>26</v>
      </c>
      <c r="E415" s="55" t="s">
        <v>26</v>
      </c>
      <c r="F415" s="32" t="s">
        <v>26</v>
      </c>
      <c r="G415" s="53" t="s">
        <v>26</v>
      </c>
      <c r="H415" s="32" t="s">
        <v>1081</v>
      </c>
      <c r="I415" s="53" t="str">
        <f>_xlfn.CONCAT("""",B415,"""")</f>
        <v>"EQU.410"</v>
      </c>
      <c r="J415" s="32" t="s">
        <v>1070</v>
      </c>
      <c r="K415" s="53" t="str">
        <f>IFERROR(_xlfn.CONCAT(LEFT(M415,FIND(" ",M415)-1),""""),M415)</f>
        <v>"Estufa"</v>
      </c>
      <c r="L415" s="32" t="s">
        <v>1026</v>
      </c>
      <c r="M415" s="53" t="s">
        <v>941</v>
      </c>
      <c r="N415" s="32" t="s">
        <v>1082</v>
      </c>
      <c r="O415" s="8">
        <v>0</v>
      </c>
      <c r="P415" s="32" t="s">
        <v>1083</v>
      </c>
      <c r="Q415" s="8">
        <f>IF(AND(O415=0, S415=0), 1, 0 )</f>
        <v>1</v>
      </c>
      <c r="R415" s="32" t="s">
        <v>1084</v>
      </c>
      <c r="S415" s="8">
        <v>0</v>
      </c>
    </row>
    <row r="416" spans="1:19" ht="6" customHeight="1" x14ac:dyDescent="0.3">
      <c r="A416" s="48">
        <v>415</v>
      </c>
      <c r="B416" s="56" t="s">
        <v>440</v>
      </c>
      <c r="C416" s="34" t="str">
        <f>IF(VALUE(O416)=1,"SUS.Equipamento",IF(VALUE(Q416)=1,"SUS.Dispositivo","SUS.Mobília"))</f>
        <v>SUS.Dispositivo</v>
      </c>
      <c r="D416" s="54" t="s">
        <v>26</v>
      </c>
      <c r="E416" s="55" t="s">
        <v>26</v>
      </c>
      <c r="F416" s="32" t="s">
        <v>26</v>
      </c>
      <c r="G416" s="53" t="s">
        <v>26</v>
      </c>
      <c r="H416" s="32" t="s">
        <v>1081</v>
      </c>
      <c r="I416" s="53" t="str">
        <f>_xlfn.CONCAT("""",B416,"""")</f>
        <v>"EQU.411"</v>
      </c>
      <c r="J416" s="32" t="s">
        <v>1070</v>
      </c>
      <c r="K416" s="53" t="str">
        <f>IFERROR(_xlfn.CONCAT(LEFT(M416,FIND(" ",M416)-1),""""),M416)</f>
        <v>"Código"</v>
      </c>
      <c r="L416" s="32" t="s">
        <v>1026</v>
      </c>
      <c r="M416" s="53" t="s">
        <v>741</v>
      </c>
      <c r="N416" s="32" t="s">
        <v>1082</v>
      </c>
      <c r="O416" s="8">
        <v>0</v>
      </c>
      <c r="P416" s="32" t="s">
        <v>1083</v>
      </c>
      <c r="Q416" s="8">
        <f>IF(AND(O416=0, S416=0), 1, 0 )</f>
        <v>1</v>
      </c>
      <c r="R416" s="32" t="s">
        <v>1084</v>
      </c>
      <c r="S416" s="8">
        <v>0</v>
      </c>
    </row>
    <row r="417" spans="1:19" ht="6" customHeight="1" x14ac:dyDescent="0.3">
      <c r="A417" s="48">
        <v>416</v>
      </c>
      <c r="B417" s="56" t="s">
        <v>441</v>
      </c>
      <c r="C417" s="34" t="str">
        <f>IF(VALUE(O417)=1,"SUS.Equipamento",IF(VALUE(Q417)=1,"SUS.Dispositivo","SUS.Mobília"))</f>
        <v>SUS.Equipamento</v>
      </c>
      <c r="D417" s="54" t="s">
        <v>1190</v>
      </c>
      <c r="E417" s="55" t="s">
        <v>1191</v>
      </c>
      <c r="F417" s="32" t="s">
        <v>26</v>
      </c>
      <c r="G417" s="53" t="s">
        <v>26</v>
      </c>
      <c r="H417" s="32" t="s">
        <v>1081</v>
      </c>
      <c r="I417" s="53" t="str">
        <f>_xlfn.CONCAT("""",B417,"""")</f>
        <v>"EQU.412"</v>
      </c>
      <c r="J417" s="32" t="s">
        <v>1070</v>
      </c>
      <c r="K417" s="53" t="str">
        <f>IFERROR(_xlfn.CONCAT(LEFT(M417,FIND(" ",M417)-1),""""),M417)</f>
        <v>"Câmara"</v>
      </c>
      <c r="L417" s="32" t="s">
        <v>1026</v>
      </c>
      <c r="M417" s="53" t="s">
        <v>942</v>
      </c>
      <c r="N417" s="32" t="s">
        <v>1082</v>
      </c>
      <c r="O417" s="8">
        <v>1</v>
      </c>
      <c r="P417" s="32" t="s">
        <v>1083</v>
      </c>
      <c r="Q417" s="8">
        <f>IF(AND(O417=0, S417=0), 1, 0 )</f>
        <v>0</v>
      </c>
      <c r="R417" s="32" t="s">
        <v>1084</v>
      </c>
      <c r="S417" s="8">
        <v>0</v>
      </c>
    </row>
    <row r="418" spans="1:19" ht="6" customHeight="1" x14ac:dyDescent="0.3">
      <c r="A418" s="48">
        <v>417</v>
      </c>
      <c r="B418" s="56" t="s">
        <v>442</v>
      </c>
      <c r="C418" s="34" t="str">
        <f>IF(VALUE(O418)=1,"SUS.Equipamento",IF(VALUE(Q418)=1,"SUS.Dispositivo","SUS.Mobília"))</f>
        <v>SUS.Mobília</v>
      </c>
      <c r="D418" s="54" t="s">
        <v>26</v>
      </c>
      <c r="E418" s="55" t="s">
        <v>26</v>
      </c>
      <c r="F418" s="32" t="s">
        <v>1196</v>
      </c>
      <c r="G418" s="53" t="s">
        <v>1199</v>
      </c>
      <c r="H418" s="32" t="s">
        <v>1081</v>
      </c>
      <c r="I418" s="53" t="str">
        <f>_xlfn.CONCAT("""",B418,"""")</f>
        <v>"EQU.413"</v>
      </c>
      <c r="J418" s="32" t="s">
        <v>1070</v>
      </c>
      <c r="K418" s="53" t="str">
        <f>IFERROR(_xlfn.CONCAT(LEFT(M418,FIND(" ",M418)-1),""""),M418)</f>
        <v>"Carro"</v>
      </c>
      <c r="L418" s="32" t="s">
        <v>1026</v>
      </c>
      <c r="M418" s="53" t="s">
        <v>943</v>
      </c>
      <c r="N418" s="32" t="s">
        <v>1082</v>
      </c>
      <c r="O418" s="8">
        <v>0</v>
      </c>
      <c r="P418" s="32" t="s">
        <v>1083</v>
      </c>
      <c r="Q418" s="8">
        <f>IF(AND(O418=0, S418=0), 1, 0 )</f>
        <v>0</v>
      </c>
      <c r="R418" s="32" t="s">
        <v>1084</v>
      </c>
      <c r="S418" s="8">
        <v>1</v>
      </c>
    </row>
    <row r="419" spans="1:19" ht="6" customHeight="1" x14ac:dyDescent="0.3">
      <c r="A419" s="48">
        <v>418</v>
      </c>
      <c r="B419" s="56" t="s">
        <v>443</v>
      </c>
      <c r="C419" s="34" t="str">
        <f>IF(VALUE(O419)=1,"SUS.Equipamento",IF(VALUE(Q419)=1,"SUS.Dispositivo","SUS.Mobília"))</f>
        <v>SUS.Dispositivo</v>
      </c>
      <c r="D419" s="54" t="s">
        <v>26</v>
      </c>
      <c r="E419" s="55" t="s">
        <v>26</v>
      </c>
      <c r="F419" s="32" t="s">
        <v>26</v>
      </c>
      <c r="G419" s="53" t="s">
        <v>26</v>
      </c>
      <c r="H419" s="32" t="s">
        <v>1081</v>
      </c>
      <c r="I419" s="53" t="str">
        <f>_xlfn.CONCAT("""",B419,"""")</f>
        <v>"EQU.414"</v>
      </c>
      <c r="J419" s="32" t="s">
        <v>1070</v>
      </c>
      <c r="K419" s="53" t="str">
        <f>IFERROR(_xlfn.CONCAT(LEFT(M419,FIND(" ",M419)-1),""""),M419)</f>
        <v>"Dobradeira"</v>
      </c>
      <c r="L419" s="32" t="s">
        <v>1026</v>
      </c>
      <c r="M419" s="53" t="s">
        <v>1058</v>
      </c>
      <c r="N419" s="32" t="s">
        <v>1082</v>
      </c>
      <c r="O419" s="8">
        <v>0</v>
      </c>
      <c r="P419" s="32" t="s">
        <v>1083</v>
      </c>
      <c r="Q419" s="8">
        <f>IF(AND(O419=0, S419=0), 1, 0 )</f>
        <v>1</v>
      </c>
      <c r="R419" s="32" t="s">
        <v>1084</v>
      </c>
      <c r="S419" s="8">
        <v>0</v>
      </c>
    </row>
    <row r="420" spans="1:19" ht="6" customHeight="1" x14ac:dyDescent="0.3">
      <c r="A420" s="48">
        <v>419</v>
      </c>
      <c r="B420" s="56" t="s">
        <v>444</v>
      </c>
      <c r="C420" s="34" t="str">
        <f>IF(VALUE(O420)=1,"SUS.Equipamento",IF(VALUE(Q420)=1,"SUS.Dispositivo","SUS.Mobília"))</f>
        <v>SUS.Equipamento</v>
      </c>
      <c r="D420" s="54" t="s">
        <v>26</v>
      </c>
      <c r="E420" s="55" t="s">
        <v>26</v>
      </c>
      <c r="F420" s="32" t="s">
        <v>26</v>
      </c>
      <c r="G420" s="53" t="s">
        <v>26</v>
      </c>
      <c r="H420" s="32" t="s">
        <v>1081</v>
      </c>
      <c r="I420" s="53" t="str">
        <f>_xlfn.CONCAT("""",B420,"""")</f>
        <v>"EQU.415"</v>
      </c>
      <c r="J420" s="32" t="s">
        <v>1070</v>
      </c>
      <c r="K420" s="53" t="str">
        <f>IFERROR(_xlfn.CONCAT(LEFT(M420,FIND(" ",M420)-1),""""),M420)</f>
        <v>"Impressora"</v>
      </c>
      <c r="L420" s="32" t="s">
        <v>1026</v>
      </c>
      <c r="M420" s="53" t="s">
        <v>944</v>
      </c>
      <c r="N420" s="32" t="s">
        <v>1082</v>
      </c>
      <c r="O420" s="8">
        <v>1</v>
      </c>
      <c r="P420" s="32" t="s">
        <v>1083</v>
      </c>
      <c r="Q420" s="8">
        <f>IF(AND(O420=0, S420=0), 1, 0 )</f>
        <v>0</v>
      </c>
      <c r="R420" s="32" t="s">
        <v>1084</v>
      </c>
      <c r="S420" s="8">
        <v>0</v>
      </c>
    </row>
    <row r="421" spans="1:19" ht="6" customHeight="1" x14ac:dyDescent="0.3">
      <c r="A421" s="48">
        <v>420</v>
      </c>
      <c r="B421" s="56" t="s">
        <v>445</v>
      </c>
      <c r="C421" s="34" t="str">
        <f>IF(VALUE(O421)=1,"SUS.Equipamento",IF(VALUE(Q421)=1,"SUS.Dispositivo","SUS.Mobília"))</f>
        <v>SUS.Equipamento</v>
      </c>
      <c r="D421" s="54" t="s">
        <v>26</v>
      </c>
      <c r="E421" s="55" t="s">
        <v>26</v>
      </c>
      <c r="F421" s="32" t="s">
        <v>26</v>
      </c>
      <c r="G421" s="53" t="s">
        <v>26</v>
      </c>
      <c r="H421" s="32" t="s">
        <v>1081</v>
      </c>
      <c r="I421" s="53" t="str">
        <f>_xlfn.CONCAT("""",B421,"""")</f>
        <v>"EQU.416"</v>
      </c>
      <c r="J421" s="32" t="s">
        <v>1070</v>
      </c>
      <c r="K421" s="53" t="str">
        <f>IFERROR(_xlfn.CONCAT(LEFT(M421,FIND(" ",M421)-1),""""),M421)</f>
        <v>"Aparelho"</v>
      </c>
      <c r="L421" s="32" t="s">
        <v>1026</v>
      </c>
      <c r="M421" s="53" t="s">
        <v>945</v>
      </c>
      <c r="N421" s="32" t="s">
        <v>1082</v>
      </c>
      <c r="O421" s="8">
        <v>1</v>
      </c>
      <c r="P421" s="32" t="s">
        <v>1083</v>
      </c>
      <c r="Q421" s="8">
        <f>IF(AND(O421=0, S421=0), 1, 0 )</f>
        <v>0</v>
      </c>
      <c r="R421" s="32" t="s">
        <v>1084</v>
      </c>
      <c r="S421" s="8">
        <v>0</v>
      </c>
    </row>
    <row r="422" spans="1:19" ht="6" customHeight="1" x14ac:dyDescent="0.3">
      <c r="A422" s="48">
        <v>421</v>
      </c>
      <c r="B422" s="56" t="s">
        <v>446</v>
      </c>
      <c r="C422" s="34" t="str">
        <f>IF(VALUE(O422)=1,"SUS.Equipamento",IF(VALUE(Q422)=1,"SUS.Dispositivo","SUS.Mobília"))</f>
        <v>SUS.Mobília</v>
      </c>
      <c r="D422" s="54" t="s">
        <v>26</v>
      </c>
      <c r="E422" s="55" t="s">
        <v>26</v>
      </c>
      <c r="F422" s="32" t="s">
        <v>1196</v>
      </c>
      <c r="G422" s="53" t="s">
        <v>1203</v>
      </c>
      <c r="H422" s="32" t="s">
        <v>1081</v>
      </c>
      <c r="I422" s="53" t="str">
        <f>_xlfn.CONCAT("""",B422,"""")</f>
        <v>"EQU.417"</v>
      </c>
      <c r="J422" s="32" t="s">
        <v>1070</v>
      </c>
      <c r="K422" s="53" t="str">
        <f>IFERROR(_xlfn.CONCAT(LEFT(M422,FIND(" ",M422)-1),""""),M422)</f>
        <v>"Carro"</v>
      </c>
      <c r="L422" s="32" t="s">
        <v>1026</v>
      </c>
      <c r="M422" s="53" t="s">
        <v>946</v>
      </c>
      <c r="N422" s="32" t="s">
        <v>1082</v>
      </c>
      <c r="O422" s="8">
        <v>0</v>
      </c>
      <c r="P422" s="32" t="s">
        <v>1083</v>
      </c>
      <c r="Q422" s="8">
        <f>IF(AND(O422=0, S422=0), 1, 0 )</f>
        <v>0</v>
      </c>
      <c r="R422" s="32" t="s">
        <v>1084</v>
      </c>
      <c r="S422" s="8">
        <v>1</v>
      </c>
    </row>
    <row r="423" spans="1:19" ht="6" customHeight="1" x14ac:dyDescent="0.3">
      <c r="A423" s="48">
        <v>422</v>
      </c>
      <c r="B423" s="56" t="s">
        <v>447</v>
      </c>
      <c r="C423" s="34" t="str">
        <f>IF(VALUE(O423)=1,"SUS.Equipamento",IF(VALUE(Q423)=1,"SUS.Dispositivo","SUS.Mobília"))</f>
        <v>SUS.Dispositivo</v>
      </c>
      <c r="D423" s="54" t="s">
        <v>26</v>
      </c>
      <c r="E423" s="55" t="s">
        <v>26</v>
      </c>
      <c r="F423" s="32" t="s">
        <v>26</v>
      </c>
      <c r="G423" s="53" t="s">
        <v>26</v>
      </c>
      <c r="H423" s="32" t="s">
        <v>1081</v>
      </c>
      <c r="I423" s="53" t="str">
        <f>_xlfn.CONCAT("""",B423,"""")</f>
        <v>"EQU.418"</v>
      </c>
      <c r="J423" s="32" t="s">
        <v>1070</v>
      </c>
      <c r="K423" s="53" t="str">
        <f>IFERROR(_xlfn.CONCAT(LEFT(M423,FIND(" ",M423)-1),""""),M423)</f>
        <v>"Autoclave"</v>
      </c>
      <c r="L423" s="32" t="s">
        <v>1026</v>
      </c>
      <c r="M423" s="53" t="s">
        <v>947</v>
      </c>
      <c r="N423" s="32" t="s">
        <v>1082</v>
      </c>
      <c r="O423" s="8">
        <v>0</v>
      </c>
      <c r="P423" s="32" t="s">
        <v>1083</v>
      </c>
      <c r="Q423" s="8">
        <f>IF(AND(O423=0, S423=0), 1, 0 )</f>
        <v>1</v>
      </c>
      <c r="R423" s="32" t="s">
        <v>1084</v>
      </c>
      <c r="S423" s="8">
        <v>0</v>
      </c>
    </row>
    <row r="424" spans="1:19" ht="6" customHeight="1" x14ac:dyDescent="0.3">
      <c r="A424" s="48">
        <v>423</v>
      </c>
      <c r="B424" s="56" t="s">
        <v>448</v>
      </c>
      <c r="C424" s="34" t="str">
        <f>IF(VALUE(O424)=1,"SUS.Equipamento",IF(VALUE(Q424)=1,"SUS.Dispositivo","SUS.Mobília"))</f>
        <v>SUS.Mobília</v>
      </c>
      <c r="D424" s="54" t="s">
        <v>26</v>
      </c>
      <c r="E424" s="55" t="s">
        <v>26</v>
      </c>
      <c r="F424" s="32" t="s">
        <v>1196</v>
      </c>
      <c r="G424" s="53" t="s">
        <v>1199</v>
      </c>
      <c r="H424" s="32" t="s">
        <v>1081</v>
      </c>
      <c r="I424" s="53" t="str">
        <f>_xlfn.CONCAT("""",B424,"""")</f>
        <v>"EQU.419"</v>
      </c>
      <c r="J424" s="32" t="s">
        <v>1070</v>
      </c>
      <c r="K424" s="53" t="str">
        <f>IFERROR(_xlfn.CONCAT(LEFT(M424,FIND(" ",M424)-1),""""),M424)</f>
        <v>"Carro"</v>
      </c>
      <c r="L424" s="32" t="s">
        <v>1026</v>
      </c>
      <c r="M424" s="53" t="s">
        <v>948</v>
      </c>
      <c r="N424" s="32" t="s">
        <v>1082</v>
      </c>
      <c r="O424" s="8">
        <v>0</v>
      </c>
      <c r="P424" s="32" t="s">
        <v>1083</v>
      </c>
      <c r="Q424" s="8">
        <f>IF(AND(O424=0, S424=0), 1, 0 )</f>
        <v>0</v>
      </c>
      <c r="R424" s="32" t="s">
        <v>1084</v>
      </c>
      <c r="S424" s="8">
        <v>1</v>
      </c>
    </row>
    <row r="425" spans="1:19" ht="6" customHeight="1" x14ac:dyDescent="0.3">
      <c r="A425" s="48">
        <v>424</v>
      </c>
      <c r="B425" s="56" t="s">
        <v>449</v>
      </c>
      <c r="C425" s="34" t="str">
        <f>IF(VALUE(O425)=1,"SUS.Equipamento",IF(VALUE(Q425)=1,"SUS.Dispositivo","SUS.Mobília"))</f>
        <v>SUS.Mobília</v>
      </c>
      <c r="D425" s="54" t="s">
        <v>26</v>
      </c>
      <c r="E425" s="55" t="s">
        <v>26</v>
      </c>
      <c r="F425" s="32" t="s">
        <v>1196</v>
      </c>
      <c r="G425" s="53" t="s">
        <v>1204</v>
      </c>
      <c r="H425" s="32" t="s">
        <v>1081</v>
      </c>
      <c r="I425" s="53" t="str">
        <f>_xlfn.CONCAT("""",B425,"""")</f>
        <v>"EQU.420"</v>
      </c>
      <c r="J425" s="32" t="s">
        <v>1070</v>
      </c>
      <c r="K425" s="53" t="str">
        <f>IFERROR(_xlfn.CONCAT(LEFT(M425,FIND(" ",M425)-1),""""),M425)</f>
        <v>"Mesa"</v>
      </c>
      <c r="L425" s="32" t="s">
        <v>1026</v>
      </c>
      <c r="M425" s="53" t="s">
        <v>949</v>
      </c>
      <c r="N425" s="32" t="s">
        <v>1082</v>
      </c>
      <c r="O425" s="8">
        <v>0</v>
      </c>
      <c r="P425" s="32" t="s">
        <v>1083</v>
      </c>
      <c r="Q425" s="8">
        <f>IF(AND(O425=0, S425=0), 1, 0 )</f>
        <v>0</v>
      </c>
      <c r="R425" s="32" t="s">
        <v>1084</v>
      </c>
      <c r="S425" s="8">
        <v>1</v>
      </c>
    </row>
    <row r="426" spans="1:19" ht="6" customHeight="1" x14ac:dyDescent="0.3">
      <c r="A426" s="48">
        <v>425</v>
      </c>
      <c r="B426" s="56" t="s">
        <v>450</v>
      </c>
      <c r="C426" s="34" t="str">
        <f>IF(VALUE(O426)=1,"SUS.Equipamento",IF(VALUE(Q426)=1,"SUS.Dispositivo","SUS.Mobília"))</f>
        <v>SUS.Equipamento</v>
      </c>
      <c r="D426" s="54" t="s">
        <v>26</v>
      </c>
      <c r="E426" s="55" t="s">
        <v>26</v>
      </c>
      <c r="F426" s="32" t="s">
        <v>26</v>
      </c>
      <c r="G426" s="53" t="s">
        <v>26</v>
      </c>
      <c r="H426" s="32" t="s">
        <v>1081</v>
      </c>
      <c r="I426" s="53" t="str">
        <f>_xlfn.CONCAT("""",B426,"""")</f>
        <v>"EQU.421"</v>
      </c>
      <c r="J426" s="32" t="s">
        <v>1070</v>
      </c>
      <c r="K426" s="53" t="str">
        <f>IFERROR(_xlfn.CONCAT(LEFT(M426,FIND(" ",M426)-1),""""),M426)</f>
        <v>"Lavadora"</v>
      </c>
      <c r="L426" s="32" t="s">
        <v>1026</v>
      </c>
      <c r="M426" s="53" t="s">
        <v>950</v>
      </c>
      <c r="N426" s="32" t="s">
        <v>1082</v>
      </c>
      <c r="O426" s="8">
        <v>1</v>
      </c>
      <c r="P426" s="32" t="s">
        <v>1083</v>
      </c>
      <c r="Q426" s="8">
        <f>IF(AND(O426=0, S426=0), 1, 0 )</f>
        <v>0</v>
      </c>
      <c r="R426" s="32" t="s">
        <v>1084</v>
      </c>
      <c r="S426" s="8">
        <v>0</v>
      </c>
    </row>
    <row r="427" spans="1:19" ht="6" customHeight="1" x14ac:dyDescent="0.3">
      <c r="A427" s="48">
        <v>426</v>
      </c>
      <c r="B427" s="56" t="s">
        <v>451</v>
      </c>
      <c r="C427" s="34" t="str">
        <f>IF(VALUE(O427)=1,"SUS.Equipamento",IF(VALUE(Q427)=1,"SUS.Dispositivo","SUS.Mobília"))</f>
        <v>SUS.Mobília</v>
      </c>
      <c r="D427" s="54" t="s">
        <v>26</v>
      </c>
      <c r="E427" s="55" t="s">
        <v>26</v>
      </c>
      <c r="F427" s="32" t="s">
        <v>1196</v>
      </c>
      <c r="G427" s="53" t="s">
        <v>1203</v>
      </c>
      <c r="H427" s="32" t="s">
        <v>1081</v>
      </c>
      <c r="I427" s="53" t="str">
        <f>_xlfn.CONCAT("""",B427,"""")</f>
        <v>"EQU.422"</v>
      </c>
      <c r="J427" s="32" t="s">
        <v>1070</v>
      </c>
      <c r="K427" s="53" t="str">
        <f>IFERROR(_xlfn.CONCAT(LEFT(M427,FIND(" ",M427)-1),""""),M427)</f>
        <v>"Carro"</v>
      </c>
      <c r="L427" s="32" t="s">
        <v>1026</v>
      </c>
      <c r="M427" s="53" t="s">
        <v>1059</v>
      </c>
      <c r="N427" s="32" t="s">
        <v>1082</v>
      </c>
      <c r="O427" s="8">
        <v>0</v>
      </c>
      <c r="P427" s="32" t="s">
        <v>1083</v>
      </c>
      <c r="Q427" s="8">
        <f>IF(AND(O427=0, S427=0), 1, 0 )</f>
        <v>0</v>
      </c>
      <c r="R427" s="32" t="s">
        <v>1084</v>
      </c>
      <c r="S427" s="8">
        <v>1</v>
      </c>
    </row>
    <row r="428" spans="1:19" ht="6" customHeight="1" x14ac:dyDescent="0.3">
      <c r="A428" s="48">
        <v>427</v>
      </c>
      <c r="B428" s="56" t="s">
        <v>452</v>
      </c>
      <c r="C428" s="34" t="str">
        <f>IF(VALUE(O428)=1,"SUS.Equipamento",IF(VALUE(Q428)=1,"SUS.Dispositivo","SUS.Mobília"))</f>
        <v>SUS.Dispositivo</v>
      </c>
      <c r="D428" s="54" t="s">
        <v>26</v>
      </c>
      <c r="E428" s="55" t="s">
        <v>26</v>
      </c>
      <c r="F428" s="32" t="s">
        <v>26</v>
      </c>
      <c r="G428" s="53" t="s">
        <v>26</v>
      </c>
      <c r="H428" s="32" t="s">
        <v>1081</v>
      </c>
      <c r="I428" s="53" t="str">
        <f>_xlfn.CONCAT("""",B428,"""")</f>
        <v>"EQU.423"</v>
      </c>
      <c r="J428" s="32" t="s">
        <v>1070</v>
      </c>
      <c r="K428" s="53" t="str">
        <f>IFERROR(_xlfn.CONCAT(LEFT(M428,FIND(" ",M428)-1),""""),M428)</f>
        <v>"Código"</v>
      </c>
      <c r="L428" s="32" t="s">
        <v>1026</v>
      </c>
      <c r="M428" s="53" t="s">
        <v>741</v>
      </c>
      <c r="N428" s="32" t="s">
        <v>1082</v>
      </c>
      <c r="O428" s="8">
        <v>0</v>
      </c>
      <c r="P428" s="32" t="s">
        <v>1083</v>
      </c>
      <c r="Q428" s="8">
        <f>IF(AND(O428=0, S428=0), 1, 0 )</f>
        <v>1</v>
      </c>
      <c r="R428" s="32" t="s">
        <v>1084</v>
      </c>
      <c r="S428" s="8">
        <v>0</v>
      </c>
    </row>
    <row r="429" spans="1:19" ht="6" customHeight="1" x14ac:dyDescent="0.3">
      <c r="A429" s="48">
        <v>428</v>
      </c>
      <c r="B429" s="56" t="s">
        <v>453</v>
      </c>
      <c r="C429" s="34" t="str">
        <f>IF(VALUE(O429)=1,"SUS.Equipamento",IF(VALUE(Q429)=1,"SUS.Dispositivo","SUS.Mobília"))</f>
        <v>SUS.Dispositivo</v>
      </c>
      <c r="D429" s="54" t="s">
        <v>26</v>
      </c>
      <c r="E429" s="55" t="s">
        <v>26</v>
      </c>
      <c r="F429" s="32" t="s">
        <v>26</v>
      </c>
      <c r="G429" s="53" t="s">
        <v>26</v>
      </c>
      <c r="H429" s="32" t="s">
        <v>1081</v>
      </c>
      <c r="I429" s="53" t="str">
        <f>_xlfn.CONCAT("""",B429,"""")</f>
        <v>"EQU.424"</v>
      </c>
      <c r="J429" s="32" t="s">
        <v>1070</v>
      </c>
      <c r="K429" s="53" t="str">
        <f>IFERROR(_xlfn.CONCAT(LEFT(M429,FIND(" ",M429)-1),""""),M429)</f>
        <v>"Protetor"</v>
      </c>
      <c r="L429" s="32" t="s">
        <v>1026</v>
      </c>
      <c r="M429" s="53" t="s">
        <v>951</v>
      </c>
      <c r="N429" s="32" t="s">
        <v>1082</v>
      </c>
      <c r="O429" s="8">
        <v>0</v>
      </c>
      <c r="P429" s="32" t="s">
        <v>1083</v>
      </c>
      <c r="Q429" s="8">
        <f>IF(AND(O429=0, S429=0), 1, 0 )</f>
        <v>1</v>
      </c>
      <c r="R429" s="32" t="s">
        <v>1084</v>
      </c>
      <c r="S429" s="8">
        <v>0</v>
      </c>
    </row>
    <row r="430" spans="1:19" ht="6" customHeight="1" x14ac:dyDescent="0.3">
      <c r="A430" s="48">
        <v>429</v>
      </c>
      <c r="B430" s="56" t="s">
        <v>454</v>
      </c>
      <c r="C430" s="34" t="str">
        <f>IF(VALUE(O430)=1,"SUS.Equipamento",IF(VALUE(Q430)=1,"SUS.Dispositivo","SUS.Mobília"))</f>
        <v>SUS.Dispositivo</v>
      </c>
      <c r="D430" s="54" t="s">
        <v>26</v>
      </c>
      <c r="E430" s="55" t="s">
        <v>26</v>
      </c>
      <c r="F430" s="32" t="s">
        <v>26</v>
      </c>
      <c r="G430" s="53" t="s">
        <v>26</v>
      </c>
      <c r="H430" s="32" t="s">
        <v>1081</v>
      </c>
      <c r="I430" s="53" t="str">
        <f>_xlfn.CONCAT("""",B430,"""")</f>
        <v>"EQU.425"</v>
      </c>
      <c r="J430" s="32" t="s">
        <v>1070</v>
      </c>
      <c r="K430" s="53" t="str">
        <f>IFERROR(_xlfn.CONCAT(LEFT(M430,FIND(" ",M430)-1),""""),M430)</f>
        <v>"Sistema"</v>
      </c>
      <c r="L430" s="32" t="s">
        <v>1026</v>
      </c>
      <c r="M430" s="53" t="s">
        <v>952</v>
      </c>
      <c r="N430" s="32" t="s">
        <v>1082</v>
      </c>
      <c r="O430" s="8">
        <v>0</v>
      </c>
      <c r="P430" s="32" t="s">
        <v>1083</v>
      </c>
      <c r="Q430" s="8">
        <f>IF(AND(O430=0, S430=0), 1, 0 )</f>
        <v>1</v>
      </c>
      <c r="R430" s="32" t="s">
        <v>1084</v>
      </c>
      <c r="S430" s="8">
        <v>0</v>
      </c>
    </row>
    <row r="431" spans="1:19" ht="6" customHeight="1" x14ac:dyDescent="0.3">
      <c r="A431" s="48">
        <v>430</v>
      </c>
      <c r="B431" s="56" t="s">
        <v>455</v>
      </c>
      <c r="C431" s="34" t="str">
        <f>IF(VALUE(O431)=1,"SUS.Equipamento",IF(VALUE(Q431)=1,"SUS.Dispositivo","SUS.Mobília"))</f>
        <v>SUS.Dispositivo</v>
      </c>
      <c r="D431" s="54" t="s">
        <v>26</v>
      </c>
      <c r="E431" s="55" t="s">
        <v>26</v>
      </c>
      <c r="F431" s="32" t="s">
        <v>26</v>
      </c>
      <c r="G431" s="53" t="s">
        <v>26</v>
      </c>
      <c r="H431" s="32" t="s">
        <v>1081</v>
      </c>
      <c r="I431" s="53" t="str">
        <f>_xlfn.CONCAT("""",B431,"""")</f>
        <v>"EQU.426"</v>
      </c>
      <c r="J431" s="32" t="s">
        <v>1070</v>
      </c>
      <c r="K431" s="53" t="str">
        <f>IFERROR(_xlfn.CONCAT(LEFT(M431,FIND(" ",M431)-1),""""),M431)</f>
        <v>"Microscópio"</v>
      </c>
      <c r="L431" s="32" t="s">
        <v>1026</v>
      </c>
      <c r="M431" s="53" t="s">
        <v>953</v>
      </c>
      <c r="N431" s="32" t="s">
        <v>1082</v>
      </c>
      <c r="O431" s="8">
        <v>0</v>
      </c>
      <c r="P431" s="32" t="s">
        <v>1083</v>
      </c>
      <c r="Q431" s="8">
        <f>IF(AND(O431=0, S431=0), 1, 0 )</f>
        <v>1</v>
      </c>
      <c r="R431" s="32" t="s">
        <v>1084</v>
      </c>
      <c r="S431" s="8">
        <v>0</v>
      </c>
    </row>
    <row r="432" spans="1:19" ht="6" customHeight="1" x14ac:dyDescent="0.3">
      <c r="A432" s="48">
        <v>431</v>
      </c>
      <c r="B432" s="56" t="s">
        <v>456</v>
      </c>
      <c r="C432" s="34" t="str">
        <f>IF(VALUE(O432)=1,"SUS.Equipamento",IF(VALUE(Q432)=1,"SUS.Dispositivo","SUS.Mobília"))</f>
        <v>SUS.Dispositivo</v>
      </c>
      <c r="D432" s="54" t="s">
        <v>26</v>
      </c>
      <c r="E432" s="55" t="s">
        <v>26</v>
      </c>
      <c r="F432" s="32" t="s">
        <v>26</v>
      </c>
      <c r="G432" s="53" t="s">
        <v>26</v>
      </c>
      <c r="H432" s="32" t="s">
        <v>1081</v>
      </c>
      <c r="I432" s="53" t="str">
        <f>_xlfn.CONCAT("""",B432,"""")</f>
        <v>"EQU.427"</v>
      </c>
      <c r="J432" s="32" t="s">
        <v>1070</v>
      </c>
      <c r="K432" s="53" t="str">
        <f>IFERROR(_xlfn.CONCAT(LEFT(M432,FIND(" ",M432)-1),""""),M432)</f>
        <v>"Refrator"</v>
      </c>
      <c r="L432" s="32" t="s">
        <v>1026</v>
      </c>
      <c r="M432" s="53" t="s">
        <v>1060</v>
      </c>
      <c r="N432" s="32" t="s">
        <v>1082</v>
      </c>
      <c r="O432" s="8">
        <v>0</v>
      </c>
      <c r="P432" s="32" t="s">
        <v>1083</v>
      </c>
      <c r="Q432" s="8">
        <f>IF(AND(O432=0, S432=0), 1, 0 )</f>
        <v>1</v>
      </c>
      <c r="R432" s="32" t="s">
        <v>1084</v>
      </c>
      <c r="S432" s="8">
        <v>0</v>
      </c>
    </row>
    <row r="433" spans="1:19" ht="6" customHeight="1" x14ac:dyDescent="0.3">
      <c r="A433" s="48">
        <v>432</v>
      </c>
      <c r="B433" s="56" t="s">
        <v>457</v>
      </c>
      <c r="C433" s="34" t="str">
        <f>IF(VALUE(O433)=1,"SUS.Equipamento",IF(VALUE(Q433)=1,"SUS.Dispositivo","SUS.Mobília"))</f>
        <v>SUS.Dispositivo</v>
      </c>
      <c r="D433" s="54" t="s">
        <v>26</v>
      </c>
      <c r="E433" s="55" t="s">
        <v>26</v>
      </c>
      <c r="F433" s="32" t="s">
        <v>26</v>
      </c>
      <c r="G433" s="53" t="s">
        <v>26</v>
      </c>
      <c r="H433" s="32" t="s">
        <v>1081</v>
      </c>
      <c r="I433" s="53" t="str">
        <f>_xlfn.CONCAT("""",B433,"""")</f>
        <v>"EQU.428"</v>
      </c>
      <c r="J433" s="32" t="s">
        <v>1070</v>
      </c>
      <c r="K433" s="53" t="str">
        <f>IFERROR(_xlfn.CONCAT(LEFT(M433,FIND(" ",M433)-1),""""),M433)</f>
        <v>"Serra"</v>
      </c>
      <c r="L433" s="32" t="s">
        <v>1026</v>
      </c>
      <c r="M433" s="53" t="s">
        <v>954</v>
      </c>
      <c r="N433" s="32" t="s">
        <v>1082</v>
      </c>
      <c r="O433" s="8">
        <v>0</v>
      </c>
      <c r="P433" s="32" t="s">
        <v>1083</v>
      </c>
      <c r="Q433" s="8">
        <f>IF(AND(O433=0, S433=0), 1, 0 )</f>
        <v>1</v>
      </c>
      <c r="R433" s="32" t="s">
        <v>1084</v>
      </c>
      <c r="S433" s="8">
        <v>0</v>
      </c>
    </row>
    <row r="434" spans="1:19" ht="6" customHeight="1" x14ac:dyDescent="0.3">
      <c r="A434" s="48">
        <v>433</v>
      </c>
      <c r="B434" s="56" t="s">
        <v>458</v>
      </c>
      <c r="C434" s="34" t="str">
        <f>IF(VALUE(O434)=1,"SUS.Equipamento",IF(VALUE(Q434)=1,"SUS.Dispositivo","SUS.Mobília"))</f>
        <v>SUS.Dispositivo</v>
      </c>
      <c r="D434" s="54" t="s">
        <v>26</v>
      </c>
      <c r="E434" s="55" t="s">
        <v>26</v>
      </c>
      <c r="F434" s="32" t="s">
        <v>26</v>
      </c>
      <c r="G434" s="53" t="s">
        <v>26</v>
      </c>
      <c r="H434" s="32" t="s">
        <v>1081</v>
      </c>
      <c r="I434" s="53" t="str">
        <f>_xlfn.CONCAT("""",B434,"""")</f>
        <v>"EQU.429"</v>
      </c>
      <c r="J434" s="32" t="s">
        <v>1070</v>
      </c>
      <c r="K434" s="53" t="str">
        <f>IFERROR(_xlfn.CONCAT(LEFT(M434,FIND(" ",M434)-1),""""),M434)</f>
        <v>"Topógrafo"</v>
      </c>
      <c r="L434" s="32" t="s">
        <v>1026</v>
      </c>
      <c r="M434" s="53" t="s">
        <v>955</v>
      </c>
      <c r="N434" s="32" t="s">
        <v>1082</v>
      </c>
      <c r="O434" s="8">
        <v>0</v>
      </c>
      <c r="P434" s="32" t="s">
        <v>1083</v>
      </c>
      <c r="Q434" s="8">
        <f>IF(AND(O434=0, S434=0), 1, 0 )</f>
        <v>1</v>
      </c>
      <c r="R434" s="32" t="s">
        <v>1084</v>
      </c>
      <c r="S434" s="8">
        <v>0</v>
      </c>
    </row>
    <row r="435" spans="1:19" ht="6" customHeight="1" x14ac:dyDescent="0.3">
      <c r="A435" s="48">
        <v>434</v>
      </c>
      <c r="B435" s="56" t="s">
        <v>459</v>
      </c>
      <c r="C435" s="34" t="str">
        <f>IF(VALUE(O435)=1,"SUS.Equipamento",IF(VALUE(Q435)=1,"SUS.Dispositivo","SUS.Mobília"))</f>
        <v>SUS.Dispositivo</v>
      </c>
      <c r="D435" s="54" t="s">
        <v>26</v>
      </c>
      <c r="E435" s="55" t="s">
        <v>26</v>
      </c>
      <c r="F435" s="32" t="s">
        <v>26</v>
      </c>
      <c r="G435" s="53" t="s">
        <v>26</v>
      </c>
      <c r="H435" s="32" t="s">
        <v>1081</v>
      </c>
      <c r="I435" s="53" t="str">
        <f>_xlfn.CONCAT("""",B435,"""")</f>
        <v>"EQU.430"</v>
      </c>
      <c r="J435" s="32" t="s">
        <v>1070</v>
      </c>
      <c r="K435" s="53" t="str">
        <f>IFERROR(_xlfn.CONCAT(LEFT(M435,FIND(" ",M435)-1),""""),M435)</f>
        <v>"Faixas"</v>
      </c>
      <c r="L435" s="32" t="s">
        <v>1026</v>
      </c>
      <c r="M435" s="53" t="s">
        <v>956</v>
      </c>
      <c r="N435" s="32" t="s">
        <v>1082</v>
      </c>
      <c r="O435" s="8">
        <v>0</v>
      </c>
      <c r="P435" s="32" t="s">
        <v>1083</v>
      </c>
      <c r="Q435" s="8">
        <f>IF(AND(O435=0, S435=0), 1, 0 )</f>
        <v>1</v>
      </c>
      <c r="R435" s="32" t="s">
        <v>1084</v>
      </c>
      <c r="S435" s="8">
        <v>0</v>
      </c>
    </row>
    <row r="436" spans="1:19" ht="6" customHeight="1" x14ac:dyDescent="0.3">
      <c r="A436" s="48">
        <v>435</v>
      </c>
      <c r="B436" s="56" t="s">
        <v>460</v>
      </c>
      <c r="C436" s="34" t="str">
        <f>IF(VALUE(O436)=1,"SUS.Equipamento",IF(VALUE(Q436)=1,"SUS.Dispositivo","SUS.Mobília"))</f>
        <v>SUS.Dispositivo</v>
      </c>
      <c r="D436" s="54" t="s">
        <v>26</v>
      </c>
      <c r="E436" s="55" t="s">
        <v>26</v>
      </c>
      <c r="F436" s="32" t="s">
        <v>26</v>
      </c>
      <c r="G436" s="53" t="s">
        <v>26</v>
      </c>
      <c r="H436" s="32" t="s">
        <v>1081</v>
      </c>
      <c r="I436" s="53" t="str">
        <f>_xlfn.CONCAT("""",B436,"""")</f>
        <v>"EQU.431"</v>
      </c>
      <c r="J436" s="32" t="s">
        <v>1070</v>
      </c>
      <c r="K436" s="53" t="str">
        <f>IFERROR(_xlfn.CONCAT(LEFT(M436,FIND(" ",M436)-1),""""),M436)</f>
        <v>"Ganho"</v>
      </c>
      <c r="L436" s="32" t="s">
        <v>1026</v>
      </c>
      <c r="M436" s="53" t="s">
        <v>957</v>
      </c>
      <c r="N436" s="32" t="s">
        <v>1082</v>
      </c>
      <c r="O436" s="8">
        <v>0</v>
      </c>
      <c r="P436" s="32" t="s">
        <v>1083</v>
      </c>
      <c r="Q436" s="8">
        <f>IF(AND(O436=0, S436=0), 1, 0 )</f>
        <v>1</v>
      </c>
      <c r="R436" s="32" t="s">
        <v>1084</v>
      </c>
      <c r="S436" s="8">
        <v>0</v>
      </c>
    </row>
    <row r="437" spans="1:19" ht="6" customHeight="1" x14ac:dyDescent="0.3">
      <c r="A437" s="48">
        <v>436</v>
      </c>
      <c r="B437" s="56" t="s">
        <v>461</v>
      </c>
      <c r="C437" s="34" t="str">
        <f>IF(VALUE(O437)=1,"SUS.Equipamento",IF(VALUE(Q437)=1,"SUS.Dispositivo","SUS.Mobília"))</f>
        <v>SUS.Equipamento</v>
      </c>
      <c r="D437" s="54" t="s">
        <v>26</v>
      </c>
      <c r="E437" s="55" t="s">
        <v>26</v>
      </c>
      <c r="F437" s="32" t="s">
        <v>26</v>
      </c>
      <c r="G437" s="53" t="s">
        <v>26</v>
      </c>
      <c r="H437" s="32" t="s">
        <v>1081</v>
      </c>
      <c r="I437" s="53" t="str">
        <f>_xlfn.CONCAT("""",B437,"""")</f>
        <v>"EQU.432"</v>
      </c>
      <c r="J437" s="32" t="s">
        <v>1070</v>
      </c>
      <c r="K437" s="53" t="str">
        <f>IFERROR(_xlfn.CONCAT(LEFT(M437,FIND(" ",M437)-1),""""),M437)</f>
        <v>"Microcentrífuga"</v>
      </c>
      <c r="L437" s="32" t="s">
        <v>1026</v>
      </c>
      <c r="M437" s="53" t="s">
        <v>958</v>
      </c>
      <c r="N437" s="32" t="s">
        <v>1082</v>
      </c>
      <c r="O437" s="8">
        <v>1</v>
      </c>
      <c r="P437" s="32" t="s">
        <v>1083</v>
      </c>
      <c r="Q437" s="8">
        <f>IF(AND(O437=0, S437=0), 1, 0 )</f>
        <v>0</v>
      </c>
      <c r="R437" s="32" t="s">
        <v>1084</v>
      </c>
      <c r="S437" s="8">
        <v>0</v>
      </c>
    </row>
    <row r="438" spans="1:19" ht="6" customHeight="1" x14ac:dyDescent="0.3">
      <c r="A438" s="48">
        <v>437</v>
      </c>
      <c r="B438" s="56" t="s">
        <v>462</v>
      </c>
      <c r="C438" s="34" t="str">
        <f>IF(VALUE(O438)=1,"SUS.Equipamento",IF(VALUE(Q438)=1,"SUS.Dispositivo","SUS.Mobília"))</f>
        <v>SUS.Equipamento</v>
      </c>
      <c r="D438" s="54" t="s">
        <v>26</v>
      </c>
      <c r="E438" s="55" t="s">
        <v>26</v>
      </c>
      <c r="F438" s="32" t="s">
        <v>26</v>
      </c>
      <c r="G438" s="53" t="s">
        <v>26</v>
      </c>
      <c r="H438" s="32" t="s">
        <v>1081</v>
      </c>
      <c r="I438" s="53" t="str">
        <f>_xlfn.CONCAT("""",B438,"""")</f>
        <v>"EQU.433"</v>
      </c>
      <c r="J438" s="32" t="s">
        <v>1070</v>
      </c>
      <c r="K438" s="53" t="str">
        <f>IFERROR(_xlfn.CONCAT(LEFT(M438,FIND(" ",M438)-1),""""),M438)</f>
        <v>"Biômetro"</v>
      </c>
      <c r="L438" s="32" t="s">
        <v>1026</v>
      </c>
      <c r="M438" s="53" t="s">
        <v>959</v>
      </c>
      <c r="N438" s="32" t="s">
        <v>1082</v>
      </c>
      <c r="O438" s="8">
        <v>1</v>
      </c>
      <c r="P438" s="32" t="s">
        <v>1083</v>
      </c>
      <c r="Q438" s="8">
        <f>IF(AND(O438=0, S438=0), 1, 0 )</f>
        <v>0</v>
      </c>
      <c r="R438" s="32" t="s">
        <v>1084</v>
      </c>
      <c r="S438" s="8">
        <v>0</v>
      </c>
    </row>
    <row r="439" spans="1:19" ht="6" customHeight="1" x14ac:dyDescent="0.3">
      <c r="A439" s="48">
        <v>438</v>
      </c>
      <c r="B439" s="56" t="s">
        <v>463</v>
      </c>
      <c r="C439" s="34" t="str">
        <f>IF(VALUE(O439)=1,"SUS.Equipamento",IF(VALUE(Q439)=1,"SUS.Dispositivo","SUS.Mobília"))</f>
        <v>SUS.Dispositivo</v>
      </c>
      <c r="D439" s="54" t="s">
        <v>26</v>
      </c>
      <c r="E439" s="55" t="s">
        <v>26</v>
      </c>
      <c r="F439" s="32" t="s">
        <v>26</v>
      </c>
      <c r="G439" s="53" t="s">
        <v>26</v>
      </c>
      <c r="H439" s="32" t="s">
        <v>1081</v>
      </c>
      <c r="I439" s="53" t="str">
        <f>_xlfn.CONCAT("""",B439,"""")</f>
        <v>"EQU.434"</v>
      </c>
      <c r="J439" s="32" t="s">
        <v>1070</v>
      </c>
      <c r="K439" s="53" t="str">
        <f>IFERROR(_xlfn.CONCAT(LEFT(M439,FIND(" ",M439)-1),""""),M439)</f>
        <v>"Extrator"</v>
      </c>
      <c r="L439" s="32" t="s">
        <v>1026</v>
      </c>
      <c r="M439" s="53" t="s">
        <v>960</v>
      </c>
      <c r="N439" s="32" t="s">
        <v>1082</v>
      </c>
      <c r="O439" s="8">
        <v>0</v>
      </c>
      <c r="P439" s="32" t="s">
        <v>1083</v>
      </c>
      <c r="Q439" s="8">
        <f>IF(AND(O439=0, S439=0), 1, 0 )</f>
        <v>1</v>
      </c>
      <c r="R439" s="32" t="s">
        <v>1084</v>
      </c>
      <c r="S439" s="8">
        <v>0</v>
      </c>
    </row>
    <row r="440" spans="1:19" ht="6" customHeight="1" x14ac:dyDescent="0.3">
      <c r="A440" s="48">
        <v>439</v>
      </c>
      <c r="B440" s="56" t="s">
        <v>464</v>
      </c>
      <c r="C440" s="34" t="str">
        <f>IF(VALUE(O440)=1,"SUS.Equipamento",IF(VALUE(Q440)=1,"SUS.Dispositivo","SUS.Mobília"))</f>
        <v>SUS.Equipamento</v>
      </c>
      <c r="D440" s="54" t="s">
        <v>26</v>
      </c>
      <c r="E440" s="55" t="s">
        <v>26</v>
      </c>
      <c r="F440" s="32" t="s">
        <v>26</v>
      </c>
      <c r="G440" s="53" t="s">
        <v>26</v>
      </c>
      <c r="H440" s="32" t="s">
        <v>1081</v>
      </c>
      <c r="I440" s="53" t="str">
        <f>_xlfn.CONCAT("""",B440,"""")</f>
        <v>"EQU.435"</v>
      </c>
      <c r="J440" s="32" t="s">
        <v>1070</v>
      </c>
      <c r="K440" s="53" t="str">
        <f>IFERROR(_xlfn.CONCAT(LEFT(M440,FIND(" ",M440)-1),""""),M440)</f>
        <v>"Hemoglobinômetro"</v>
      </c>
      <c r="L440" s="32" t="s">
        <v>1026</v>
      </c>
      <c r="M440" s="53" t="s">
        <v>961</v>
      </c>
      <c r="N440" s="32" t="s">
        <v>1082</v>
      </c>
      <c r="O440" s="8">
        <v>1</v>
      </c>
      <c r="P440" s="32" t="s">
        <v>1083</v>
      </c>
      <c r="Q440" s="8">
        <f>IF(AND(O440=0, S440=0), 1, 0 )</f>
        <v>0</v>
      </c>
      <c r="R440" s="32" t="s">
        <v>1084</v>
      </c>
      <c r="S440" s="8">
        <v>0</v>
      </c>
    </row>
    <row r="441" spans="1:19" ht="6" customHeight="1" x14ac:dyDescent="0.3">
      <c r="A441" s="48">
        <v>440</v>
      </c>
      <c r="B441" s="56" t="s">
        <v>465</v>
      </c>
      <c r="C441" s="34" t="str">
        <f>IF(VALUE(O441)=1,"SUS.Equipamento",IF(VALUE(Q441)=1,"SUS.Dispositivo","SUS.Mobília"))</f>
        <v>SUS.Equipamento</v>
      </c>
      <c r="D441" s="54" t="s">
        <v>26</v>
      </c>
      <c r="E441" s="55" t="s">
        <v>26</v>
      </c>
      <c r="F441" s="32" t="s">
        <v>26</v>
      </c>
      <c r="G441" s="53" t="s">
        <v>26</v>
      </c>
      <c r="H441" s="32" t="s">
        <v>1081</v>
      </c>
      <c r="I441" s="53" t="str">
        <f>_xlfn.CONCAT("""",B441,"""")</f>
        <v>"EQU.436"</v>
      </c>
      <c r="J441" s="32" t="s">
        <v>1070</v>
      </c>
      <c r="K441" s="53" t="str">
        <f>IFERROR(_xlfn.CONCAT(LEFT(M441,FIND(" ",M441)-1),""""),M441)</f>
        <v>"Máquina"</v>
      </c>
      <c r="L441" s="32" t="s">
        <v>1026</v>
      </c>
      <c r="M441" s="53" t="s">
        <v>962</v>
      </c>
      <c r="N441" s="32" t="s">
        <v>1082</v>
      </c>
      <c r="O441" s="8">
        <v>1</v>
      </c>
      <c r="P441" s="32" t="s">
        <v>1083</v>
      </c>
      <c r="Q441" s="8">
        <f>IF(AND(O441=0, S441=0), 1, 0 )</f>
        <v>0</v>
      </c>
      <c r="R441" s="32" t="s">
        <v>1084</v>
      </c>
      <c r="S441" s="8">
        <v>0</v>
      </c>
    </row>
    <row r="442" spans="1:19" ht="6" customHeight="1" x14ac:dyDescent="0.3">
      <c r="A442" s="48">
        <v>441</v>
      </c>
      <c r="B442" s="56" t="s">
        <v>466</v>
      </c>
      <c r="C442" s="34" t="str">
        <f>IF(VALUE(O442)=1,"SUS.Equipamento",IF(VALUE(Q442)=1,"SUS.Dispositivo","SUS.Mobília"))</f>
        <v>SUS.Dispositivo</v>
      </c>
      <c r="D442" s="54" t="s">
        <v>26</v>
      </c>
      <c r="E442" s="55" t="s">
        <v>26</v>
      </c>
      <c r="F442" s="32" t="s">
        <v>26</v>
      </c>
      <c r="G442" s="53" t="s">
        <v>26</v>
      </c>
      <c r="H442" s="32" t="s">
        <v>1081</v>
      </c>
      <c r="I442" s="53" t="str">
        <f>_xlfn.CONCAT("""",B442,"""")</f>
        <v>"EQU.437"</v>
      </c>
      <c r="J442" s="32" t="s">
        <v>1070</v>
      </c>
      <c r="K442" s="53" t="str">
        <f>IFERROR(_xlfn.CONCAT(LEFT(M442,FIND(" ",M442)-1),""""),M442)</f>
        <v>"Passa"</v>
      </c>
      <c r="L442" s="32" t="s">
        <v>1026</v>
      </c>
      <c r="M442" s="53" t="s">
        <v>963</v>
      </c>
      <c r="N442" s="32" t="s">
        <v>1082</v>
      </c>
      <c r="O442" s="8">
        <v>0</v>
      </c>
      <c r="P442" s="32" t="s">
        <v>1083</v>
      </c>
      <c r="Q442" s="8">
        <f>IF(AND(O442=0, S442=0), 1, 0 )</f>
        <v>1</v>
      </c>
      <c r="R442" s="32" t="s">
        <v>1084</v>
      </c>
      <c r="S442" s="8">
        <v>0</v>
      </c>
    </row>
    <row r="443" spans="1:19" ht="6" customHeight="1" x14ac:dyDescent="0.3">
      <c r="A443" s="48">
        <v>442</v>
      </c>
      <c r="B443" s="56" t="s">
        <v>467</v>
      </c>
      <c r="C443" s="34" t="str">
        <f>IF(VALUE(O443)=1,"SUS.Equipamento",IF(VALUE(Q443)=1,"SUS.Dispositivo","SUS.Mobília"))</f>
        <v>SUS.Dispositivo</v>
      </c>
      <c r="D443" s="54" t="s">
        <v>26</v>
      </c>
      <c r="E443" s="55" t="s">
        <v>26</v>
      </c>
      <c r="F443" s="32" t="s">
        <v>26</v>
      </c>
      <c r="G443" s="53" t="s">
        <v>26</v>
      </c>
      <c r="H443" s="32" t="s">
        <v>1081</v>
      </c>
      <c r="I443" s="53" t="str">
        <f>_xlfn.CONCAT("""",B443,"""")</f>
        <v>"EQU.438"</v>
      </c>
      <c r="J443" s="32" t="s">
        <v>1070</v>
      </c>
      <c r="K443" s="53" t="str">
        <f>IFERROR(_xlfn.CONCAT(LEFT(M443,FIND(" ",M443)-1),""""),M443)</f>
        <v>"Retinógrafo"</v>
      </c>
      <c r="L443" s="32" t="s">
        <v>1026</v>
      </c>
      <c r="M443" s="53" t="s">
        <v>964</v>
      </c>
      <c r="N443" s="32" t="s">
        <v>1082</v>
      </c>
      <c r="O443" s="8">
        <v>0</v>
      </c>
      <c r="P443" s="32" t="s">
        <v>1083</v>
      </c>
      <c r="Q443" s="8">
        <f>IF(AND(O443=0, S443=0), 1, 0 )</f>
        <v>1</v>
      </c>
      <c r="R443" s="32" t="s">
        <v>1084</v>
      </c>
      <c r="S443" s="8">
        <v>0</v>
      </c>
    </row>
    <row r="444" spans="1:19" ht="6" customHeight="1" x14ac:dyDescent="0.3">
      <c r="A444" s="48">
        <v>443</v>
      </c>
      <c r="B444" s="56" t="s">
        <v>468</v>
      </c>
      <c r="C444" s="34" t="str">
        <f>IF(VALUE(O444)=1,"SUS.Equipamento",IF(VALUE(Q444)=1,"SUS.Dispositivo","SUS.Mobília"))</f>
        <v>SUS.Equipamento</v>
      </c>
      <c r="D444" s="54" t="s">
        <v>26</v>
      </c>
      <c r="E444" s="55" t="s">
        <v>26</v>
      </c>
      <c r="F444" s="32" t="s">
        <v>26</v>
      </c>
      <c r="G444" s="53" t="s">
        <v>26</v>
      </c>
      <c r="H444" s="32" t="s">
        <v>1081</v>
      </c>
      <c r="I444" s="53" t="str">
        <f>_xlfn.CONCAT("""",B444,"""")</f>
        <v>"EQU.439"</v>
      </c>
      <c r="J444" s="32" t="s">
        <v>1070</v>
      </c>
      <c r="K444" s="53" t="str">
        <f>IFERROR(_xlfn.CONCAT(LEFT(M444,FIND(" ",M444)-1),""""),M444)</f>
        <v>"Ultrassom"</v>
      </c>
      <c r="L444" s="32" t="s">
        <v>1026</v>
      </c>
      <c r="M444" s="53" t="s">
        <v>965</v>
      </c>
      <c r="N444" s="32" t="s">
        <v>1082</v>
      </c>
      <c r="O444" s="8">
        <v>1</v>
      </c>
      <c r="P444" s="32" t="s">
        <v>1083</v>
      </c>
      <c r="Q444" s="8">
        <f>IF(AND(O444=0, S444=0), 1, 0 )</f>
        <v>0</v>
      </c>
      <c r="R444" s="32" t="s">
        <v>1084</v>
      </c>
      <c r="S444" s="8">
        <v>0</v>
      </c>
    </row>
    <row r="445" spans="1:19" ht="6" customHeight="1" x14ac:dyDescent="0.3">
      <c r="A445" s="48">
        <v>444</v>
      </c>
      <c r="B445" s="56" t="s">
        <v>469</v>
      </c>
      <c r="C445" s="34" t="str">
        <f>IF(VALUE(O445)=1,"SUS.Equipamento",IF(VALUE(Q445)=1,"SUS.Dispositivo","SUS.Mobília"))</f>
        <v>SUS.Equipamento</v>
      </c>
      <c r="D445" s="54" t="s">
        <v>26</v>
      </c>
      <c r="E445" s="55" t="s">
        <v>26</v>
      </c>
      <c r="F445" s="32" t="s">
        <v>26</v>
      </c>
      <c r="G445" s="53" t="s">
        <v>26</v>
      </c>
      <c r="H445" s="32" t="s">
        <v>1081</v>
      </c>
      <c r="I445" s="53" t="str">
        <f>_xlfn.CONCAT("""",B445,"""")</f>
        <v>"EQU.440"</v>
      </c>
      <c r="J445" s="32" t="s">
        <v>1070</v>
      </c>
      <c r="K445" s="53" t="str">
        <f>IFERROR(_xlfn.CONCAT(LEFT(M445,FIND(" ",M445)-1),""""),M445)</f>
        <v>"Notebook"</v>
      </c>
      <c r="L445" s="32" t="s">
        <v>1026</v>
      </c>
      <c r="M445" s="53" t="s">
        <v>966</v>
      </c>
      <c r="N445" s="32" t="s">
        <v>1082</v>
      </c>
      <c r="O445" s="8">
        <v>1</v>
      </c>
      <c r="P445" s="32" t="s">
        <v>1083</v>
      </c>
      <c r="Q445" s="8">
        <f>IF(AND(O445=0, S445=0), 1, 0 )</f>
        <v>0</v>
      </c>
      <c r="R445" s="32" t="s">
        <v>1084</v>
      </c>
      <c r="S445" s="8">
        <v>0</v>
      </c>
    </row>
    <row r="446" spans="1:19" ht="6" customHeight="1" x14ac:dyDescent="0.3">
      <c r="A446" s="48">
        <v>445</v>
      </c>
      <c r="B446" s="56" t="s">
        <v>470</v>
      </c>
      <c r="C446" s="34" t="str">
        <f>IF(VALUE(O446)=1,"SUS.Equipamento",IF(VALUE(Q446)=1,"SUS.Dispositivo","SUS.Mobília"))</f>
        <v>SUS.Dispositivo</v>
      </c>
      <c r="D446" s="54" t="s">
        <v>26</v>
      </c>
      <c r="E446" s="55" t="s">
        <v>26</v>
      </c>
      <c r="F446" s="32" t="s">
        <v>26</v>
      </c>
      <c r="G446" s="53" t="s">
        <v>26</v>
      </c>
      <c r="H446" s="32" t="s">
        <v>1081</v>
      </c>
      <c r="I446" s="53" t="str">
        <f>_xlfn.CONCAT("""",B446,"""")</f>
        <v>"EQU.441"</v>
      </c>
      <c r="J446" s="32" t="s">
        <v>1070</v>
      </c>
      <c r="K446" s="53" t="str">
        <f>IFERROR(_xlfn.CONCAT(LEFT(M446,FIND(" ",M446)-1),""""),M446)</f>
        <v>"Moedor"</v>
      </c>
      <c r="L446" s="32" t="s">
        <v>1026</v>
      </c>
      <c r="M446" s="53" t="s">
        <v>967</v>
      </c>
      <c r="N446" s="32" t="s">
        <v>1082</v>
      </c>
      <c r="O446" s="8">
        <v>0</v>
      </c>
      <c r="P446" s="32" t="s">
        <v>1083</v>
      </c>
      <c r="Q446" s="8">
        <f>IF(AND(O446=0, S446=0), 1, 0 )</f>
        <v>1</v>
      </c>
      <c r="R446" s="32" t="s">
        <v>1084</v>
      </c>
      <c r="S446" s="8">
        <v>0</v>
      </c>
    </row>
    <row r="447" spans="1:19" ht="6" customHeight="1" x14ac:dyDescent="0.3">
      <c r="A447" s="48">
        <v>446</v>
      </c>
      <c r="B447" s="56" t="s">
        <v>471</v>
      </c>
      <c r="C447" s="34" t="str">
        <f>IF(VALUE(O447)=1,"SUS.Equipamento",IF(VALUE(Q447)=1,"SUS.Dispositivo","SUS.Mobília"))</f>
        <v>SUS.Dispositivo</v>
      </c>
      <c r="D447" s="54" t="s">
        <v>26</v>
      </c>
      <c r="E447" s="55" t="s">
        <v>26</v>
      </c>
      <c r="F447" s="32" t="s">
        <v>26</v>
      </c>
      <c r="G447" s="53" t="s">
        <v>26</v>
      </c>
      <c r="H447" s="32" t="s">
        <v>1081</v>
      </c>
      <c r="I447" s="53" t="str">
        <f>_xlfn.CONCAT("""",B447,"""")</f>
        <v>"EQU.442"</v>
      </c>
      <c r="J447" s="32" t="s">
        <v>1070</v>
      </c>
      <c r="K447" s="53" t="str">
        <f>IFERROR(_xlfn.CONCAT(LEFT(M447,FIND(" ",M447)-1),""""),M447)</f>
        <v>"Código"</v>
      </c>
      <c r="L447" s="32" t="s">
        <v>1026</v>
      </c>
      <c r="M447" s="53" t="s">
        <v>741</v>
      </c>
      <c r="N447" s="32" t="s">
        <v>1082</v>
      </c>
      <c r="O447" s="8">
        <v>0</v>
      </c>
      <c r="P447" s="32" t="s">
        <v>1083</v>
      </c>
      <c r="Q447" s="8">
        <f>IF(AND(O447=0, S447=0), 1, 0 )</f>
        <v>1</v>
      </c>
      <c r="R447" s="32" t="s">
        <v>1084</v>
      </c>
      <c r="S447" s="8">
        <v>0</v>
      </c>
    </row>
    <row r="448" spans="1:19" ht="6" customHeight="1" x14ac:dyDescent="0.3">
      <c r="A448" s="48">
        <v>447</v>
      </c>
      <c r="B448" s="56" t="s">
        <v>472</v>
      </c>
      <c r="C448" s="34" t="str">
        <f>IF(VALUE(O448)=1,"SUS.Equipamento",IF(VALUE(Q448)=1,"SUS.Dispositivo","SUS.Mobília"))</f>
        <v>SUS.Dispositivo</v>
      </c>
      <c r="D448" s="54" t="s">
        <v>26</v>
      </c>
      <c r="E448" s="55" t="s">
        <v>26</v>
      </c>
      <c r="F448" s="32" t="s">
        <v>26</v>
      </c>
      <c r="G448" s="53" t="s">
        <v>26</v>
      </c>
      <c r="H448" s="32" t="s">
        <v>1081</v>
      </c>
      <c r="I448" s="53" t="str">
        <f>_xlfn.CONCAT("""",B448,"""")</f>
        <v>"EQU.443"</v>
      </c>
      <c r="J448" s="32" t="s">
        <v>1070</v>
      </c>
      <c r="K448" s="53" t="str">
        <f>IFERROR(_xlfn.CONCAT(LEFT(M448,FIND(" ",M448)-1),""""),M448)</f>
        <v>"Código"</v>
      </c>
      <c r="L448" s="32" t="s">
        <v>1026</v>
      </c>
      <c r="M448" s="53" t="s">
        <v>741</v>
      </c>
      <c r="N448" s="32" t="s">
        <v>1082</v>
      </c>
      <c r="O448" s="8">
        <v>0</v>
      </c>
      <c r="P448" s="32" t="s">
        <v>1083</v>
      </c>
      <c r="Q448" s="8">
        <f>IF(AND(O448=0, S448=0), 1, 0 )</f>
        <v>1</v>
      </c>
      <c r="R448" s="32" t="s">
        <v>1084</v>
      </c>
      <c r="S448" s="8">
        <v>0</v>
      </c>
    </row>
    <row r="449" spans="1:19" ht="6" customHeight="1" x14ac:dyDescent="0.3">
      <c r="A449" s="48">
        <v>448</v>
      </c>
      <c r="B449" s="56" t="s">
        <v>473</v>
      </c>
      <c r="C449" s="34" t="str">
        <f>IF(VALUE(O449)=1,"SUS.Equipamento",IF(VALUE(Q449)=1,"SUS.Dispositivo","SUS.Mobília"))</f>
        <v>SUS.Equipamento</v>
      </c>
      <c r="D449" s="54" t="s">
        <v>26</v>
      </c>
      <c r="E449" s="55" t="s">
        <v>26</v>
      </c>
      <c r="F449" s="32" t="s">
        <v>26</v>
      </c>
      <c r="G449" s="53" t="s">
        <v>26</v>
      </c>
      <c r="H449" s="32" t="s">
        <v>1081</v>
      </c>
      <c r="I449" s="53" t="str">
        <f>_xlfn.CONCAT("""",B449,"""")</f>
        <v>"EQU.444"</v>
      </c>
      <c r="J449" s="32" t="s">
        <v>1070</v>
      </c>
      <c r="K449" s="53" t="str">
        <f>IFERROR(_xlfn.CONCAT(LEFT(M449,FIND(" ",M449)-1),""""),M449)</f>
        <v>"Aparelho"</v>
      </c>
      <c r="L449" s="32" t="s">
        <v>1026</v>
      </c>
      <c r="M449" s="53" t="s">
        <v>968</v>
      </c>
      <c r="N449" s="32" t="s">
        <v>1082</v>
      </c>
      <c r="O449" s="8">
        <v>1</v>
      </c>
      <c r="P449" s="32" t="s">
        <v>1083</v>
      </c>
      <c r="Q449" s="8">
        <f>IF(AND(O449=0, S449=0), 1, 0 )</f>
        <v>0</v>
      </c>
      <c r="R449" s="32" t="s">
        <v>1084</v>
      </c>
      <c r="S449" s="8">
        <v>0</v>
      </c>
    </row>
    <row r="450" spans="1:19" ht="6" customHeight="1" x14ac:dyDescent="0.3">
      <c r="A450" s="48">
        <v>449</v>
      </c>
      <c r="B450" s="56" t="s">
        <v>474</v>
      </c>
      <c r="C450" s="34" t="str">
        <f>IF(VALUE(O450)=1,"SUS.Equipamento",IF(VALUE(Q450)=1,"SUS.Dispositivo","SUS.Mobília"))</f>
        <v>SUS.Dispositivo</v>
      </c>
      <c r="D450" s="54" t="s">
        <v>26</v>
      </c>
      <c r="E450" s="55" t="s">
        <v>26</v>
      </c>
      <c r="F450" s="32" t="s">
        <v>26</v>
      </c>
      <c r="G450" s="53" t="s">
        <v>26</v>
      </c>
      <c r="H450" s="32" t="s">
        <v>1081</v>
      </c>
      <c r="I450" s="53" t="str">
        <f>_xlfn.CONCAT("""",B450,"""")</f>
        <v>"EQU.445"</v>
      </c>
      <c r="J450" s="32" t="s">
        <v>1070</v>
      </c>
      <c r="K450" s="53" t="str">
        <f>IFERROR(_xlfn.CONCAT(LEFT(M450,FIND(" ",M450)-1),""""),M450)</f>
        <v>"Banho"</v>
      </c>
      <c r="L450" s="32" t="s">
        <v>1026</v>
      </c>
      <c r="M450" s="53" t="s">
        <v>1178</v>
      </c>
      <c r="N450" s="32" t="s">
        <v>1082</v>
      </c>
      <c r="O450" s="8">
        <v>0</v>
      </c>
      <c r="P450" s="32" t="s">
        <v>1083</v>
      </c>
      <c r="Q450" s="8">
        <f>IF(AND(O450=0, S450=0), 1, 0 )</f>
        <v>1</v>
      </c>
      <c r="R450" s="32" t="s">
        <v>1084</v>
      </c>
      <c r="S450" s="8">
        <v>0</v>
      </c>
    </row>
    <row r="451" spans="1:19" ht="6" customHeight="1" x14ac:dyDescent="0.3">
      <c r="A451" s="48">
        <v>450</v>
      </c>
      <c r="B451" s="56" t="s">
        <v>475</v>
      </c>
      <c r="C451" s="34" t="str">
        <f>IF(VALUE(O451)=1,"SUS.Equipamento",IF(VALUE(Q451)=1,"SUS.Dispositivo","SUS.Mobília"))</f>
        <v>SUS.Dispositivo</v>
      </c>
      <c r="D451" s="54" t="s">
        <v>26</v>
      </c>
      <c r="E451" s="55" t="s">
        <v>26</v>
      </c>
      <c r="F451" s="32" t="s">
        <v>26</v>
      </c>
      <c r="G451" s="53" t="s">
        <v>26</v>
      </c>
      <c r="H451" s="32" t="s">
        <v>1081</v>
      </c>
      <c r="I451" s="53" t="str">
        <f>_xlfn.CONCAT("""",B451,"""")</f>
        <v>"EQU.446"</v>
      </c>
      <c r="J451" s="32" t="s">
        <v>1070</v>
      </c>
      <c r="K451" s="53" t="str">
        <f>IFERROR(_xlfn.CONCAT(LEFT(M451,FIND(" ",M451)-1),""""),M451)</f>
        <v>"Bomba"</v>
      </c>
      <c r="L451" s="32" t="s">
        <v>1026</v>
      </c>
      <c r="M451" s="53" t="s">
        <v>969</v>
      </c>
      <c r="N451" s="32" t="s">
        <v>1082</v>
      </c>
      <c r="O451" s="8">
        <v>0</v>
      </c>
      <c r="P451" s="32" t="s">
        <v>1083</v>
      </c>
      <c r="Q451" s="8">
        <f>IF(AND(O451=0, S451=0), 1, 0 )</f>
        <v>1</v>
      </c>
      <c r="R451" s="32" t="s">
        <v>1084</v>
      </c>
      <c r="S451" s="8">
        <v>0</v>
      </c>
    </row>
    <row r="452" spans="1:19" ht="6" customHeight="1" x14ac:dyDescent="0.3">
      <c r="A452" s="48">
        <v>451</v>
      </c>
      <c r="B452" s="56" t="s">
        <v>476</v>
      </c>
      <c r="C452" s="34" t="str">
        <f>IF(VALUE(O452)=1,"SUS.Equipamento",IF(VALUE(Q452)=1,"SUS.Dispositivo","SUS.Mobília"))</f>
        <v>SUS.Mobília</v>
      </c>
      <c r="D452" s="54" t="s">
        <v>26</v>
      </c>
      <c r="E452" s="55" t="s">
        <v>26</v>
      </c>
      <c r="F452" s="32" t="s">
        <v>1196</v>
      </c>
      <c r="G452" s="53" t="s">
        <v>1197</v>
      </c>
      <c r="H452" s="32" t="s">
        <v>1081</v>
      </c>
      <c r="I452" s="53" t="str">
        <f>_xlfn.CONCAT("""",B452,"""")</f>
        <v>"EQU.447"</v>
      </c>
      <c r="J452" s="32" t="s">
        <v>1070</v>
      </c>
      <c r="K452" s="53" t="str">
        <f>IFERROR(_xlfn.CONCAT(LEFT(M452,FIND(" ",M452)-1),""""),M452)</f>
        <v>"Cadeira"</v>
      </c>
      <c r="L452" s="32" t="s">
        <v>1026</v>
      </c>
      <c r="M452" s="53" t="s">
        <v>970</v>
      </c>
      <c r="N452" s="32" t="s">
        <v>1082</v>
      </c>
      <c r="O452" s="8">
        <v>0</v>
      </c>
      <c r="P452" s="32" t="s">
        <v>1083</v>
      </c>
      <c r="Q452" s="8">
        <f>IF(AND(O452=0, S452=0), 1, 0 )</f>
        <v>0</v>
      </c>
      <c r="R452" s="32" t="s">
        <v>1084</v>
      </c>
      <c r="S452" s="8">
        <v>1</v>
      </c>
    </row>
    <row r="453" spans="1:19" ht="6" customHeight="1" x14ac:dyDescent="0.3">
      <c r="A453" s="48">
        <v>452</v>
      </c>
      <c r="B453" s="56" t="s">
        <v>477</v>
      </c>
      <c r="C453" s="34" t="str">
        <f>IF(VALUE(O453)=1,"SUS.Equipamento",IF(VALUE(Q453)=1,"SUS.Dispositivo","SUS.Mobília"))</f>
        <v>SUS.Equipamento</v>
      </c>
      <c r="D453" s="54" t="s">
        <v>26</v>
      </c>
      <c r="E453" s="55" t="s">
        <v>26</v>
      </c>
      <c r="F453" s="32" t="s">
        <v>26</v>
      </c>
      <c r="G453" s="53" t="s">
        <v>26</v>
      </c>
      <c r="H453" s="32" t="s">
        <v>1081</v>
      </c>
      <c r="I453" s="53" t="str">
        <f>_xlfn.CONCAT("""",B453,"""")</f>
        <v>"EQU.448"</v>
      </c>
      <c r="J453" s="32" t="s">
        <v>1070</v>
      </c>
      <c r="K453" s="53" t="str">
        <f>IFERROR(_xlfn.CONCAT(LEFT(M453,FIND(" ",M453)-1),""""),M453)</f>
        <v>"Campímetro"</v>
      </c>
      <c r="L453" s="32" t="s">
        <v>1026</v>
      </c>
      <c r="M453" s="53" t="s">
        <v>971</v>
      </c>
      <c r="N453" s="32" t="s">
        <v>1082</v>
      </c>
      <c r="O453" s="8">
        <v>1</v>
      </c>
      <c r="P453" s="32" t="s">
        <v>1083</v>
      </c>
      <c r="Q453" s="8">
        <f>IF(AND(O453=0, S453=0), 1, 0 )</f>
        <v>0</v>
      </c>
      <c r="R453" s="32" t="s">
        <v>1084</v>
      </c>
      <c r="S453" s="8">
        <v>0</v>
      </c>
    </row>
    <row r="454" spans="1:19" ht="6" customHeight="1" x14ac:dyDescent="0.3">
      <c r="A454" s="48">
        <v>453</v>
      </c>
      <c r="B454" s="56" t="s">
        <v>478</v>
      </c>
      <c r="C454" s="34" t="str">
        <f>IF(VALUE(O454)=1,"SUS.Equipamento",IF(VALUE(Q454)=1,"SUS.Dispositivo","SUS.Mobília"))</f>
        <v>SUS.Mobília</v>
      </c>
      <c r="D454" s="54" t="s">
        <v>26</v>
      </c>
      <c r="E454" s="55" t="s">
        <v>26</v>
      </c>
      <c r="F454" s="32" t="s">
        <v>1196</v>
      </c>
      <c r="G454" s="53" t="s">
        <v>1197</v>
      </c>
      <c r="H454" s="32" t="s">
        <v>1081</v>
      </c>
      <c r="I454" s="53" t="str">
        <f>_xlfn.CONCAT("""",B454,"""")</f>
        <v>"EQU.449"</v>
      </c>
      <c r="J454" s="32" t="s">
        <v>1070</v>
      </c>
      <c r="K454" s="53" t="str">
        <f>IFERROR(_xlfn.CONCAT(LEFT(M454,FIND(" ",M454)-1),""""),M454)</f>
        <v>"Carro"</v>
      </c>
      <c r="L454" s="32" t="s">
        <v>1026</v>
      </c>
      <c r="M454" s="53" t="s">
        <v>972</v>
      </c>
      <c r="N454" s="32" t="s">
        <v>1082</v>
      </c>
      <c r="O454" s="8">
        <v>0</v>
      </c>
      <c r="P454" s="32" t="s">
        <v>1083</v>
      </c>
      <c r="Q454" s="8">
        <f>IF(AND(O454=0, S454=0), 1, 0 )</f>
        <v>0</v>
      </c>
      <c r="R454" s="32" t="s">
        <v>1084</v>
      </c>
      <c r="S454" s="8">
        <v>1</v>
      </c>
    </row>
    <row r="455" spans="1:19" ht="6" customHeight="1" x14ac:dyDescent="0.3">
      <c r="A455" s="48">
        <v>454</v>
      </c>
      <c r="B455" s="56" t="s">
        <v>479</v>
      </c>
      <c r="C455" s="34" t="str">
        <f>IF(VALUE(O455)=1,"SUS.Equipamento",IF(VALUE(Q455)=1,"SUS.Dispositivo","SUS.Mobília"))</f>
        <v>SUS.Equipamento</v>
      </c>
      <c r="D455" s="54" t="s">
        <v>26</v>
      </c>
      <c r="E455" s="55" t="s">
        <v>26</v>
      </c>
      <c r="F455" s="32" t="s">
        <v>26</v>
      </c>
      <c r="G455" s="53" t="s">
        <v>26</v>
      </c>
      <c r="H455" s="32" t="s">
        <v>1081</v>
      </c>
      <c r="I455" s="53" t="str">
        <f>_xlfn.CONCAT("""",B455,"""")</f>
        <v>"EQU.450"</v>
      </c>
      <c r="J455" s="32" t="s">
        <v>1070</v>
      </c>
      <c r="K455" s="53" t="str">
        <f>IFERROR(_xlfn.CONCAT(LEFT(M455,FIND(" ",M455)-1),""""),M455)</f>
        <v>"Espirômetro"</v>
      </c>
      <c r="L455" s="32" t="s">
        <v>1026</v>
      </c>
      <c r="M455" s="53" t="s">
        <v>973</v>
      </c>
      <c r="N455" s="32" t="s">
        <v>1082</v>
      </c>
      <c r="O455" s="8">
        <v>1</v>
      </c>
      <c r="P455" s="32" t="s">
        <v>1083</v>
      </c>
      <c r="Q455" s="8">
        <f>IF(AND(O455=0, S455=0), 1, 0 )</f>
        <v>0</v>
      </c>
      <c r="R455" s="32" t="s">
        <v>1084</v>
      </c>
      <c r="S455" s="8">
        <v>0</v>
      </c>
    </row>
    <row r="456" spans="1:19" ht="6" customHeight="1" x14ac:dyDescent="0.3">
      <c r="A456" s="48">
        <v>455</v>
      </c>
      <c r="B456" s="56" t="s">
        <v>480</v>
      </c>
      <c r="C456" s="34" t="str">
        <f>IF(VALUE(O456)=1,"SUS.Equipamento",IF(VALUE(Q456)=1,"SUS.Dispositivo","SUS.Mobília"))</f>
        <v>SUS.Dispositivo</v>
      </c>
      <c r="D456" s="54" t="s">
        <v>26</v>
      </c>
      <c r="E456" s="55" t="s">
        <v>26</v>
      </c>
      <c r="F456" s="32" t="s">
        <v>26</v>
      </c>
      <c r="G456" s="53" t="s">
        <v>26</v>
      </c>
      <c r="H456" s="32" t="s">
        <v>1081</v>
      </c>
      <c r="I456" s="53" t="str">
        <f>_xlfn.CONCAT("""",B456,"""")</f>
        <v>"EQU.451"</v>
      </c>
      <c r="J456" s="32" t="s">
        <v>1070</v>
      </c>
      <c r="K456" s="53" t="str">
        <f>IFERROR(_xlfn.CONCAT(LEFT(M456,FIND(" ",M456)-1),""""),M456)</f>
        <v>"Estereomicroscópio"</v>
      </c>
      <c r="L456" s="32" t="s">
        <v>1026</v>
      </c>
      <c r="M456" s="53" t="s">
        <v>974</v>
      </c>
      <c r="N456" s="32" t="s">
        <v>1082</v>
      </c>
      <c r="O456" s="8">
        <v>0</v>
      </c>
      <c r="P456" s="32" t="s">
        <v>1083</v>
      </c>
      <c r="Q456" s="8">
        <f>IF(AND(O456=0, S456=0), 1, 0 )</f>
        <v>1</v>
      </c>
      <c r="R456" s="32" t="s">
        <v>1084</v>
      </c>
      <c r="S456" s="8">
        <v>0</v>
      </c>
    </row>
    <row r="457" spans="1:19" ht="6" customHeight="1" x14ac:dyDescent="0.3">
      <c r="A457" s="48">
        <v>456</v>
      </c>
      <c r="B457" s="56" t="s">
        <v>481</v>
      </c>
      <c r="C457" s="34" t="str">
        <f>IF(VALUE(O457)=1,"SUS.Equipamento",IF(VALUE(Q457)=1,"SUS.Dispositivo","SUS.Mobília"))</f>
        <v>SUS.Dispositivo</v>
      </c>
      <c r="D457" s="54" t="s">
        <v>26</v>
      </c>
      <c r="E457" s="55" t="s">
        <v>26</v>
      </c>
      <c r="F457" s="32" t="s">
        <v>26</v>
      </c>
      <c r="G457" s="53" t="s">
        <v>26</v>
      </c>
      <c r="H457" s="32" t="s">
        <v>1081</v>
      </c>
      <c r="I457" s="53" t="str">
        <f>_xlfn.CONCAT("""",B457,"""")</f>
        <v>"EQU.452"</v>
      </c>
      <c r="J457" s="32" t="s">
        <v>1070</v>
      </c>
      <c r="K457" s="53" t="str">
        <f>IFERROR(_xlfn.CONCAT(LEFT(M457,FIND(" ",M457)-1),""""),M457)</f>
        <v>"Jogo"</v>
      </c>
      <c r="L457" s="32" t="s">
        <v>1026</v>
      </c>
      <c r="M457" s="53" t="s">
        <v>975</v>
      </c>
      <c r="N457" s="32" t="s">
        <v>1082</v>
      </c>
      <c r="O457" s="8">
        <v>0</v>
      </c>
      <c r="P457" s="32" t="s">
        <v>1083</v>
      </c>
      <c r="Q457" s="8">
        <f>IF(AND(O457=0, S457=0), 1, 0 )</f>
        <v>1</v>
      </c>
      <c r="R457" s="32" t="s">
        <v>1084</v>
      </c>
      <c r="S457" s="8">
        <v>0</v>
      </c>
    </row>
    <row r="458" spans="1:19" ht="6" customHeight="1" x14ac:dyDescent="0.3">
      <c r="A458" s="48">
        <v>457</v>
      </c>
      <c r="B458" s="56" t="s">
        <v>482</v>
      </c>
      <c r="C458" s="34" t="str">
        <f>IF(VALUE(O458)=1,"SUS.Equipamento",IF(VALUE(Q458)=1,"SUS.Dispositivo","SUS.Mobília"))</f>
        <v>SUS.Dispositivo</v>
      </c>
      <c r="D458" s="54" t="s">
        <v>26</v>
      </c>
      <c r="E458" s="55" t="s">
        <v>26</v>
      </c>
      <c r="F458" s="32" t="s">
        <v>26</v>
      </c>
      <c r="G458" s="53" t="s">
        <v>26</v>
      </c>
      <c r="H458" s="32" t="s">
        <v>1081</v>
      </c>
      <c r="I458" s="53" t="str">
        <f>_xlfn.CONCAT("""",B458,"""")</f>
        <v>"EQU.453"</v>
      </c>
      <c r="J458" s="32" t="s">
        <v>1070</v>
      </c>
      <c r="K458" s="53" t="str">
        <f>IFERROR(_xlfn.CONCAT(LEFT(M458,FIND(" ",M458)-1),""""),M458)</f>
        <v>"Luz"</v>
      </c>
      <c r="L458" s="32" t="s">
        <v>1026</v>
      </c>
      <c r="M458" s="53" t="s">
        <v>976</v>
      </c>
      <c r="N458" s="32" t="s">
        <v>1082</v>
      </c>
      <c r="O458" s="8">
        <v>0</v>
      </c>
      <c r="P458" s="32" t="s">
        <v>1083</v>
      </c>
      <c r="Q458" s="8">
        <f>IF(AND(O458=0, S458=0), 1, 0 )</f>
        <v>1</v>
      </c>
      <c r="R458" s="32" t="s">
        <v>1084</v>
      </c>
      <c r="S458" s="8">
        <v>0</v>
      </c>
    </row>
    <row r="459" spans="1:19" ht="6" customHeight="1" x14ac:dyDescent="0.3">
      <c r="A459" s="48">
        <v>458</v>
      </c>
      <c r="B459" s="56" t="s">
        <v>483</v>
      </c>
      <c r="C459" s="34" t="str">
        <f>IF(VALUE(O459)=1,"SUS.Equipamento",IF(VALUE(Q459)=1,"SUS.Dispositivo","SUS.Mobília"))</f>
        <v>SUS.Equipamento</v>
      </c>
      <c r="D459" s="54" t="s">
        <v>26</v>
      </c>
      <c r="E459" s="55" t="s">
        <v>26</v>
      </c>
      <c r="F459" s="32" t="s">
        <v>26</v>
      </c>
      <c r="G459" s="53" t="s">
        <v>26</v>
      </c>
      <c r="H459" s="32" t="s">
        <v>1081</v>
      </c>
      <c r="I459" s="53" t="str">
        <f>_xlfn.CONCAT("""",B459,"""")</f>
        <v>"EQU.454"</v>
      </c>
      <c r="J459" s="32" t="s">
        <v>1070</v>
      </c>
      <c r="K459" s="53" t="str">
        <f>IFERROR(_xlfn.CONCAT(LEFT(M459,FIND(" ",M459)-1),""""),M459)</f>
        <v>"Máquina"</v>
      </c>
      <c r="L459" s="32" t="s">
        <v>1026</v>
      </c>
      <c r="M459" s="53" t="s">
        <v>977</v>
      </c>
      <c r="N459" s="32" t="s">
        <v>1082</v>
      </c>
      <c r="O459" s="8">
        <v>1</v>
      </c>
      <c r="P459" s="32" t="s">
        <v>1083</v>
      </c>
      <c r="Q459" s="8">
        <f>IF(AND(O459=0, S459=0), 1, 0 )</f>
        <v>0</v>
      </c>
      <c r="R459" s="32" t="s">
        <v>1084</v>
      </c>
      <c r="S459" s="8">
        <v>0</v>
      </c>
    </row>
    <row r="460" spans="1:19" ht="6" customHeight="1" x14ac:dyDescent="0.3">
      <c r="A460" s="48">
        <v>459</v>
      </c>
      <c r="B460" s="56" t="s">
        <v>484</v>
      </c>
      <c r="C460" s="34" t="str">
        <f>IF(VALUE(O460)=1,"SUS.Equipamento",IF(VALUE(Q460)=1,"SUS.Dispositivo","SUS.Mobília"))</f>
        <v>SUS.Equipamento</v>
      </c>
      <c r="D460" s="54" t="s">
        <v>26</v>
      </c>
      <c r="E460" s="55" t="s">
        <v>26</v>
      </c>
      <c r="F460" s="32" t="s">
        <v>26</v>
      </c>
      <c r="G460" s="53" t="s">
        <v>26</v>
      </c>
      <c r="H460" s="32" t="s">
        <v>1081</v>
      </c>
      <c r="I460" s="53" t="str">
        <f>_xlfn.CONCAT("""",B460,"""")</f>
        <v>"EQU.455"</v>
      </c>
      <c r="J460" s="32" t="s">
        <v>1070</v>
      </c>
      <c r="K460" s="53" t="str">
        <f>IFERROR(_xlfn.CONCAT(LEFT(M460,FIND(" ",M460)-1),""""),M460)</f>
        <v>"Máquina"</v>
      </c>
      <c r="L460" s="32" t="s">
        <v>1026</v>
      </c>
      <c r="M460" s="53" t="s">
        <v>978</v>
      </c>
      <c r="N460" s="32" t="s">
        <v>1082</v>
      </c>
      <c r="O460" s="8">
        <v>1</v>
      </c>
      <c r="P460" s="32" t="s">
        <v>1083</v>
      </c>
      <c r="Q460" s="8">
        <f>IF(AND(O460=0, S460=0), 1, 0 )</f>
        <v>0</v>
      </c>
      <c r="R460" s="32" t="s">
        <v>1084</v>
      </c>
      <c r="S460" s="8">
        <v>0</v>
      </c>
    </row>
    <row r="461" spans="1:19" ht="6" customHeight="1" x14ac:dyDescent="0.3">
      <c r="A461" s="48">
        <v>460</v>
      </c>
      <c r="B461" s="56" t="s">
        <v>485</v>
      </c>
      <c r="C461" s="34" t="str">
        <f>IF(VALUE(O461)=1,"SUS.Equipamento",IF(VALUE(Q461)=1,"SUS.Dispositivo","SUS.Mobília"))</f>
        <v>SUS.Dispositivo</v>
      </c>
      <c r="D461" s="54" t="s">
        <v>26</v>
      </c>
      <c r="E461" s="55" t="s">
        <v>26</v>
      </c>
      <c r="F461" s="32" t="s">
        <v>26</v>
      </c>
      <c r="G461" s="53" t="s">
        <v>26</v>
      </c>
      <c r="H461" s="32" t="s">
        <v>1081</v>
      </c>
      <c r="I461" s="53" t="str">
        <f>_xlfn.CONCAT("""",B461,"""")</f>
        <v>"EQU.456"</v>
      </c>
      <c r="J461" s="32" t="s">
        <v>1070</v>
      </c>
      <c r="K461" s="53" t="str">
        <f>IFERROR(_xlfn.CONCAT(LEFT(M461,FIND(" ",M461)-1),""""),M461)</f>
        <v>"Processadora"</v>
      </c>
      <c r="L461" s="32" t="s">
        <v>1026</v>
      </c>
      <c r="M461" s="53" t="s">
        <v>1061</v>
      </c>
      <c r="N461" s="32" t="s">
        <v>1082</v>
      </c>
      <c r="O461" s="8">
        <v>0</v>
      </c>
      <c r="P461" s="32" t="s">
        <v>1083</v>
      </c>
      <c r="Q461" s="8">
        <f>IF(AND(O461=0, S461=0), 1, 0 )</f>
        <v>1</v>
      </c>
      <c r="R461" s="32" t="s">
        <v>1084</v>
      </c>
      <c r="S461" s="8">
        <v>0</v>
      </c>
    </row>
    <row r="462" spans="1:19" ht="6" customHeight="1" x14ac:dyDescent="0.3">
      <c r="A462" s="48">
        <v>461</v>
      </c>
      <c r="B462" s="56" t="s">
        <v>486</v>
      </c>
      <c r="C462" s="34" t="str">
        <f>IF(VALUE(O462)=1,"SUS.Equipamento",IF(VALUE(Q462)=1,"SUS.Dispositivo","SUS.Mobília"))</f>
        <v>SUS.Equipamento</v>
      </c>
      <c r="D462" s="54" t="s">
        <v>26</v>
      </c>
      <c r="E462" s="55" t="s">
        <v>26</v>
      </c>
      <c r="F462" s="32" t="s">
        <v>26</v>
      </c>
      <c r="G462" s="53" t="s">
        <v>26</v>
      </c>
      <c r="H462" s="32" t="s">
        <v>1081</v>
      </c>
      <c r="I462" s="53" t="str">
        <f>_xlfn.CONCAT("""",B462,"""")</f>
        <v>"EQU.457"</v>
      </c>
      <c r="J462" s="32" t="s">
        <v>1070</v>
      </c>
      <c r="K462" s="53" t="str">
        <f>IFERROR(_xlfn.CONCAT(LEFT(M462,FIND(" ",M462)-1),""""),M462)</f>
        <v>"Monta"</v>
      </c>
      <c r="L462" s="32" t="s">
        <v>1026</v>
      </c>
      <c r="M462" s="53" t="s">
        <v>979</v>
      </c>
      <c r="N462" s="32" t="s">
        <v>1082</v>
      </c>
      <c r="O462" s="8">
        <v>1</v>
      </c>
      <c r="P462" s="32" t="s">
        <v>1083</v>
      </c>
      <c r="Q462" s="8">
        <f>IF(AND(O462=0, S462=0), 1, 0 )</f>
        <v>0</v>
      </c>
      <c r="R462" s="32" t="s">
        <v>1084</v>
      </c>
      <c r="S462" s="8">
        <v>0</v>
      </c>
    </row>
    <row r="463" spans="1:19" ht="6" customHeight="1" x14ac:dyDescent="0.3">
      <c r="A463" s="48">
        <v>462</v>
      </c>
      <c r="B463" s="56" t="s">
        <v>487</v>
      </c>
      <c r="C463" s="34" t="str">
        <f>IF(VALUE(O463)=1,"SUS.Equipamento",IF(VALUE(Q463)=1,"SUS.Dispositivo","SUS.Mobília"))</f>
        <v>SUS.Equipamento</v>
      </c>
      <c r="D463" s="54" t="s">
        <v>26</v>
      </c>
      <c r="E463" s="55" t="s">
        <v>26</v>
      </c>
      <c r="F463" s="32" t="s">
        <v>26</v>
      </c>
      <c r="G463" s="53" t="s">
        <v>26</v>
      </c>
      <c r="H463" s="32" t="s">
        <v>1081</v>
      </c>
      <c r="I463" s="53" t="str">
        <f>_xlfn.CONCAT("""",B463,"""")</f>
        <v>"EQU.458"</v>
      </c>
      <c r="J463" s="32" t="s">
        <v>1070</v>
      </c>
      <c r="K463" s="53" t="str">
        <f>IFERROR(_xlfn.CONCAT(LEFT(M463,FIND(" ",M463)-1),""""),M463)</f>
        <v>"Monta"</v>
      </c>
      <c r="L463" s="32" t="s">
        <v>1026</v>
      </c>
      <c r="M463" s="53" t="s">
        <v>980</v>
      </c>
      <c r="N463" s="32" t="s">
        <v>1082</v>
      </c>
      <c r="O463" s="8">
        <v>1</v>
      </c>
      <c r="P463" s="32" t="s">
        <v>1083</v>
      </c>
      <c r="Q463" s="8">
        <f>IF(AND(O463=0, S463=0), 1, 0 )</f>
        <v>0</v>
      </c>
      <c r="R463" s="32" t="s">
        <v>1084</v>
      </c>
      <c r="S463" s="8">
        <v>0</v>
      </c>
    </row>
    <row r="464" spans="1:19" ht="6" customHeight="1" x14ac:dyDescent="0.3">
      <c r="A464" s="48">
        <v>463</v>
      </c>
      <c r="B464" s="56" t="s">
        <v>488</v>
      </c>
      <c r="C464" s="34" t="str">
        <f>IF(VALUE(O464)=1,"SUS.Equipamento",IF(VALUE(Q464)=1,"SUS.Dispositivo","SUS.Mobília"))</f>
        <v>SUS.Dispositivo</v>
      </c>
      <c r="D464" s="54" t="s">
        <v>26</v>
      </c>
      <c r="E464" s="55" t="s">
        <v>26</v>
      </c>
      <c r="F464" s="32" t="s">
        <v>26</v>
      </c>
      <c r="G464" s="53" t="s">
        <v>26</v>
      </c>
      <c r="H464" s="32" t="s">
        <v>1081</v>
      </c>
      <c r="I464" s="53" t="str">
        <f>_xlfn.CONCAT("""",B464,"""")</f>
        <v>"EQU.459"</v>
      </c>
      <c r="J464" s="32" t="s">
        <v>1070</v>
      </c>
      <c r="K464" s="53" t="str">
        <f>IFERROR(_xlfn.CONCAT(LEFT(M464,FIND(" ",M464)-1),""""),M464)</f>
        <v>"Acelerador"</v>
      </c>
      <c r="L464" s="32" t="s">
        <v>1026</v>
      </c>
      <c r="M464" s="53" t="s">
        <v>981</v>
      </c>
      <c r="N464" s="32" t="s">
        <v>1082</v>
      </c>
      <c r="O464" s="8">
        <v>0</v>
      </c>
      <c r="P464" s="32" t="s">
        <v>1083</v>
      </c>
      <c r="Q464" s="8">
        <f>IF(AND(O464=0, S464=0), 1, 0 )</f>
        <v>1</v>
      </c>
      <c r="R464" s="32" t="s">
        <v>1084</v>
      </c>
      <c r="S464" s="8">
        <v>0</v>
      </c>
    </row>
    <row r="465" spans="1:19" ht="6" customHeight="1" x14ac:dyDescent="0.3">
      <c r="A465" s="48">
        <v>464</v>
      </c>
      <c r="B465" s="56" t="s">
        <v>489</v>
      </c>
      <c r="C465" s="34" t="str">
        <f>IF(VALUE(O465)=1,"SUS.Equipamento",IF(VALUE(Q465)=1,"SUS.Dispositivo","SUS.Mobília"))</f>
        <v>SUS.Equipamento</v>
      </c>
      <c r="D465" s="54" t="s">
        <v>26</v>
      </c>
      <c r="E465" s="55" t="s">
        <v>26</v>
      </c>
      <c r="F465" s="32" t="s">
        <v>26</v>
      </c>
      <c r="G465" s="53" t="s">
        <v>26</v>
      </c>
      <c r="H465" s="32" t="s">
        <v>1081</v>
      </c>
      <c r="I465" s="53" t="str">
        <f>_xlfn.CONCAT("""",B465,"""")</f>
        <v>"EQU.460"</v>
      </c>
      <c r="J465" s="32" t="s">
        <v>1070</v>
      </c>
      <c r="K465" s="53" t="str">
        <f>IFERROR(_xlfn.CONCAT(LEFT(M465,FIND(" ",M465)-1),""""),M465)</f>
        <v>"Paquímetro"</v>
      </c>
      <c r="L465" s="32" t="s">
        <v>1026</v>
      </c>
      <c r="M465" s="53" t="s">
        <v>982</v>
      </c>
      <c r="N465" s="32" t="s">
        <v>1082</v>
      </c>
      <c r="O465" s="8">
        <v>1</v>
      </c>
      <c r="P465" s="32" t="s">
        <v>1083</v>
      </c>
      <c r="Q465" s="8">
        <f>IF(AND(O465=0, S465=0), 1, 0 )</f>
        <v>0</v>
      </c>
      <c r="R465" s="32" t="s">
        <v>1084</v>
      </c>
      <c r="S465" s="8">
        <v>0</v>
      </c>
    </row>
    <row r="466" spans="1:19" ht="6" customHeight="1" x14ac:dyDescent="0.3">
      <c r="A466" s="48">
        <v>465</v>
      </c>
      <c r="B466" s="56" t="s">
        <v>490</v>
      </c>
      <c r="C466" s="34" t="str">
        <f>IF(VALUE(O466)=1,"SUS.Equipamento",IF(VALUE(Q466)=1,"SUS.Dispositivo","SUS.Mobília"))</f>
        <v>SUS.Dispositivo</v>
      </c>
      <c r="D466" s="54" t="s">
        <v>26</v>
      </c>
      <c r="E466" s="55" t="s">
        <v>26</v>
      </c>
      <c r="F466" s="32" t="s">
        <v>26</v>
      </c>
      <c r="G466" s="53" t="s">
        <v>26</v>
      </c>
      <c r="H466" s="32" t="s">
        <v>1081</v>
      </c>
      <c r="I466" s="53" t="str">
        <f>_xlfn.CONCAT("""",B466,"""")</f>
        <v>"EQU.461"</v>
      </c>
      <c r="J466" s="32" t="s">
        <v>1070</v>
      </c>
      <c r="K466" s="53" t="str">
        <f>IFERROR(_xlfn.CONCAT(LEFT(M466,FIND(" ",M466)-1),""""),M466)</f>
        <v>"Sistema"</v>
      </c>
      <c r="L466" s="32" t="s">
        <v>1026</v>
      </c>
      <c r="M466" s="53" t="s">
        <v>983</v>
      </c>
      <c r="N466" s="32" t="s">
        <v>1082</v>
      </c>
      <c r="O466" s="8">
        <v>0</v>
      </c>
      <c r="P466" s="32" t="s">
        <v>1083</v>
      </c>
      <c r="Q466" s="8">
        <f>IF(AND(O466=0, S466=0), 1, 0 )</f>
        <v>1</v>
      </c>
      <c r="R466" s="32" t="s">
        <v>1084</v>
      </c>
      <c r="S466" s="8">
        <v>0</v>
      </c>
    </row>
    <row r="467" spans="1:19" ht="6" customHeight="1" x14ac:dyDescent="0.3">
      <c r="A467" s="48">
        <v>466</v>
      </c>
      <c r="B467" s="56" t="s">
        <v>491</v>
      </c>
      <c r="C467" s="34" t="str">
        <f>IF(VALUE(O467)=1,"SUS.Equipamento",IF(VALUE(Q467)=1,"SUS.Dispositivo","SUS.Mobília"))</f>
        <v>SUS.Dispositivo</v>
      </c>
      <c r="D467" s="54" t="s">
        <v>26</v>
      </c>
      <c r="E467" s="55" t="s">
        <v>26</v>
      </c>
      <c r="F467" s="32" t="s">
        <v>26</v>
      </c>
      <c r="G467" s="53" t="s">
        <v>26</v>
      </c>
      <c r="H467" s="32" t="s">
        <v>1081</v>
      </c>
      <c r="I467" s="53" t="str">
        <f>_xlfn.CONCAT("""",B467,"""")</f>
        <v>"EQU.462"</v>
      </c>
      <c r="J467" s="32" t="s">
        <v>1070</v>
      </c>
      <c r="K467" s="53" t="str">
        <f>IFERROR(_xlfn.CONCAT(LEFT(M467,FIND(" ",M467)-1),""""),M467)</f>
        <v>"BIPAP"</v>
      </c>
      <c r="L467" s="32" t="s">
        <v>1026</v>
      </c>
      <c r="M467" s="53" t="s">
        <v>984</v>
      </c>
      <c r="N467" s="32" t="s">
        <v>1082</v>
      </c>
      <c r="O467" s="8">
        <v>0</v>
      </c>
      <c r="P467" s="32" t="s">
        <v>1083</v>
      </c>
      <c r="Q467" s="8">
        <f>IF(AND(O467=0, S467=0), 1, 0 )</f>
        <v>1</v>
      </c>
      <c r="R467" s="32" t="s">
        <v>1084</v>
      </c>
      <c r="S467" s="8">
        <v>0</v>
      </c>
    </row>
    <row r="468" spans="1:19" ht="6" customHeight="1" x14ac:dyDescent="0.3">
      <c r="A468" s="48">
        <v>467</v>
      </c>
      <c r="B468" s="56" t="s">
        <v>492</v>
      </c>
      <c r="C468" s="34" t="str">
        <f>IF(VALUE(O468)=1,"SUS.Equipamento",IF(VALUE(Q468)=1,"SUS.Dispositivo","SUS.Mobília"))</f>
        <v>SUS.Dispositivo</v>
      </c>
      <c r="D468" s="54" t="s">
        <v>26</v>
      </c>
      <c r="E468" s="55" t="s">
        <v>26</v>
      </c>
      <c r="F468" s="32" t="s">
        <v>26</v>
      </c>
      <c r="G468" s="53" t="s">
        <v>26</v>
      </c>
      <c r="H468" s="32" t="s">
        <v>1081</v>
      </c>
      <c r="I468" s="53" t="str">
        <f>_xlfn.CONCAT("""",B468,"""")</f>
        <v>"EQU.463"</v>
      </c>
      <c r="J468" s="32" t="s">
        <v>1070</v>
      </c>
      <c r="K468" s="53" t="str">
        <f>IFERROR(_xlfn.CONCAT(LEFT(M468,FIND(" ",M468)-1),""""),M468)</f>
        <v>"Código"</v>
      </c>
      <c r="L468" s="32" t="s">
        <v>1026</v>
      </c>
      <c r="M468" s="53" t="s">
        <v>741</v>
      </c>
      <c r="N468" s="32" t="s">
        <v>1082</v>
      </c>
      <c r="O468" s="8">
        <v>0</v>
      </c>
      <c r="P468" s="32" t="s">
        <v>1083</v>
      </c>
      <c r="Q468" s="8">
        <f>IF(AND(O468=0, S468=0), 1, 0 )</f>
        <v>1</v>
      </c>
      <c r="R468" s="32" t="s">
        <v>1084</v>
      </c>
      <c r="S468" s="8">
        <v>0</v>
      </c>
    </row>
    <row r="469" spans="1:19" ht="6" customHeight="1" x14ac:dyDescent="0.3">
      <c r="A469" s="48">
        <v>468</v>
      </c>
      <c r="B469" s="56" t="s">
        <v>493</v>
      </c>
      <c r="C469" s="34" t="str">
        <f>IF(VALUE(O469)=1,"SUS.Equipamento",IF(VALUE(Q469)=1,"SUS.Dispositivo","SUS.Mobília"))</f>
        <v>SUS.Mobília</v>
      </c>
      <c r="D469" s="54" t="s">
        <v>26</v>
      </c>
      <c r="E469" s="55" t="s">
        <v>26</v>
      </c>
      <c r="F469" s="32" t="s">
        <v>1196</v>
      </c>
      <c r="G469" s="53" t="s">
        <v>1197</v>
      </c>
      <c r="H469" s="32" t="s">
        <v>1081</v>
      </c>
      <c r="I469" s="53" t="str">
        <f>_xlfn.CONCAT("""",B469,"""")</f>
        <v>"EQU.464"</v>
      </c>
      <c r="J469" s="32" t="s">
        <v>1070</v>
      </c>
      <c r="K469" s="53" t="str">
        <f>IFERROR(_xlfn.CONCAT(LEFT(M469,FIND(" ",M469)-1),""""),M469)</f>
        <v>"Cama"</v>
      </c>
      <c r="L469" s="32" t="s">
        <v>1026</v>
      </c>
      <c r="M469" s="53" t="s">
        <v>985</v>
      </c>
      <c r="N469" s="32" t="s">
        <v>1082</v>
      </c>
      <c r="O469" s="8">
        <v>0</v>
      </c>
      <c r="P469" s="32" t="s">
        <v>1083</v>
      </c>
      <c r="Q469" s="8">
        <f>IF(AND(O469=0, S469=0), 1, 0 )</f>
        <v>0</v>
      </c>
      <c r="R469" s="32" t="s">
        <v>1084</v>
      </c>
      <c r="S469" s="8">
        <v>1</v>
      </c>
    </row>
    <row r="470" spans="1:19" ht="6" customHeight="1" x14ac:dyDescent="0.3">
      <c r="A470" s="48">
        <v>469</v>
      </c>
      <c r="B470" s="56" t="s">
        <v>494</v>
      </c>
      <c r="C470" s="34" t="str">
        <f>IF(VALUE(O470)=1,"SUS.Equipamento",IF(VALUE(Q470)=1,"SUS.Dispositivo","SUS.Mobília"))</f>
        <v>SUS.Mobília</v>
      </c>
      <c r="D470" s="54" t="s">
        <v>26</v>
      </c>
      <c r="E470" s="55" t="s">
        <v>26</v>
      </c>
      <c r="F470" s="32" t="s">
        <v>1196</v>
      </c>
      <c r="G470" s="53" t="s">
        <v>1197</v>
      </c>
      <c r="H470" s="32" t="s">
        <v>1081</v>
      </c>
      <c r="I470" s="53" t="str">
        <f>_xlfn.CONCAT("""",B470,"""")</f>
        <v>"EQU.465"</v>
      </c>
      <c r="J470" s="32" t="s">
        <v>1070</v>
      </c>
      <c r="K470" s="53" t="str">
        <f>IFERROR(_xlfn.CONCAT(LEFT(M470,FIND(" ",M470)-1),""""),M470)</f>
        <v>"Carro"</v>
      </c>
      <c r="L470" s="32" t="s">
        <v>1026</v>
      </c>
      <c r="M470" s="53" t="s">
        <v>1062</v>
      </c>
      <c r="N470" s="32" t="s">
        <v>1082</v>
      </c>
      <c r="O470" s="8">
        <v>0</v>
      </c>
      <c r="P470" s="32" t="s">
        <v>1083</v>
      </c>
      <c r="Q470" s="8">
        <f>IF(AND(O470=0, S470=0), 1, 0 )</f>
        <v>0</v>
      </c>
      <c r="R470" s="32" t="s">
        <v>1084</v>
      </c>
      <c r="S470" s="8">
        <v>1</v>
      </c>
    </row>
    <row r="471" spans="1:19" ht="6" customHeight="1" x14ac:dyDescent="0.3">
      <c r="A471" s="48">
        <v>470</v>
      </c>
      <c r="B471" s="56" t="s">
        <v>495</v>
      </c>
      <c r="C471" s="34" t="str">
        <f>IF(VALUE(O471)=1,"SUS.Equipamento",IF(VALUE(Q471)=1,"SUS.Dispositivo","SUS.Mobília"))</f>
        <v>SUS.Dispositivo</v>
      </c>
      <c r="D471" s="54" t="s">
        <v>26</v>
      </c>
      <c r="E471" s="55" t="s">
        <v>26</v>
      </c>
      <c r="F471" s="32" t="s">
        <v>26</v>
      </c>
      <c r="G471" s="53" t="s">
        <v>26</v>
      </c>
      <c r="H471" s="32" t="s">
        <v>1081</v>
      </c>
      <c r="I471" s="53" t="str">
        <f>_xlfn.CONCAT("""",B471,"""")</f>
        <v>"EQU.466"</v>
      </c>
      <c r="J471" s="32" t="s">
        <v>1070</v>
      </c>
      <c r="K471" s="53" t="str">
        <f>IFERROR(_xlfn.CONCAT(LEFT(M471,FIND(" ",M471)-1),""""),M471)</f>
        <v>"Caixa"</v>
      </c>
      <c r="L471" s="32" t="s">
        <v>1026</v>
      </c>
      <c r="M471" s="53" t="s">
        <v>986</v>
      </c>
      <c r="N471" s="32" t="s">
        <v>1082</v>
      </c>
      <c r="O471" s="8">
        <v>0</v>
      </c>
      <c r="P471" s="32" t="s">
        <v>1083</v>
      </c>
      <c r="Q471" s="8">
        <f>IF(AND(O471=0, S471=0), 1, 0 )</f>
        <v>1</v>
      </c>
      <c r="R471" s="32" t="s">
        <v>1084</v>
      </c>
      <c r="S471" s="8">
        <v>0</v>
      </c>
    </row>
    <row r="472" spans="1:19" ht="6" customHeight="1" x14ac:dyDescent="0.3">
      <c r="A472" s="48">
        <v>471</v>
      </c>
      <c r="B472" s="56" t="s">
        <v>496</v>
      </c>
      <c r="C472" s="34" t="str">
        <f>IF(VALUE(O472)=1,"SUS.Equipamento",IF(VALUE(Q472)=1,"SUS.Dispositivo","SUS.Mobília"))</f>
        <v>SUS.Dispositivo</v>
      </c>
      <c r="D472" s="54" t="s">
        <v>26</v>
      </c>
      <c r="E472" s="55" t="s">
        <v>26</v>
      </c>
      <c r="F472" s="32" t="s">
        <v>26</v>
      </c>
      <c r="G472" s="53" t="s">
        <v>26</v>
      </c>
      <c r="H472" s="32" t="s">
        <v>1081</v>
      </c>
      <c r="I472" s="53" t="str">
        <f>_xlfn.CONCAT("""",B472,"""")</f>
        <v>"EQU.467"</v>
      </c>
      <c r="J472" s="32" t="s">
        <v>1070</v>
      </c>
      <c r="K472" s="53" t="str">
        <f>IFERROR(_xlfn.CONCAT(LEFT(M472,FIND(" ",M472)-1),""""),M472)</f>
        <v>"CPAP"</v>
      </c>
      <c r="L472" s="32" t="s">
        <v>1026</v>
      </c>
      <c r="M472" s="53" t="s">
        <v>987</v>
      </c>
      <c r="N472" s="32" t="s">
        <v>1082</v>
      </c>
      <c r="O472" s="8">
        <v>0</v>
      </c>
      <c r="P472" s="32" t="s">
        <v>1083</v>
      </c>
      <c r="Q472" s="8">
        <f>IF(AND(O472=0, S472=0), 1, 0 )</f>
        <v>1</v>
      </c>
      <c r="R472" s="32" t="s">
        <v>1084</v>
      </c>
      <c r="S472" s="8">
        <v>0</v>
      </c>
    </row>
    <row r="473" spans="1:19" ht="6" customHeight="1" x14ac:dyDescent="0.3">
      <c r="A473" s="48">
        <v>472</v>
      </c>
      <c r="B473" s="56" t="s">
        <v>497</v>
      </c>
      <c r="C473" s="34" t="str">
        <f>IF(VALUE(O473)=1,"SUS.Equipamento",IF(VALUE(Q473)=1,"SUS.Dispositivo","SUS.Mobília"))</f>
        <v>SUS.Dispositivo</v>
      </c>
      <c r="D473" s="54" t="s">
        <v>26</v>
      </c>
      <c r="E473" s="55" t="s">
        <v>26</v>
      </c>
      <c r="F473" s="32" t="s">
        <v>26</v>
      </c>
      <c r="G473" s="53" t="s">
        <v>26</v>
      </c>
      <c r="H473" s="32" t="s">
        <v>1081</v>
      </c>
      <c r="I473" s="53" t="str">
        <f>_xlfn.CONCAT("""",B473,"""")</f>
        <v>"EQU.468"</v>
      </c>
      <c r="J473" s="32" t="s">
        <v>1070</v>
      </c>
      <c r="K473" s="53" t="str">
        <f>IFERROR(_xlfn.CONCAT(LEFT(M473,FIND(" ",M473)-1),""""),M473)</f>
        <v>"Criostato"</v>
      </c>
      <c r="L473" s="32" t="s">
        <v>1026</v>
      </c>
      <c r="M473" s="53" t="s">
        <v>988</v>
      </c>
      <c r="N473" s="32" t="s">
        <v>1082</v>
      </c>
      <c r="O473" s="8">
        <v>0</v>
      </c>
      <c r="P473" s="32" t="s">
        <v>1083</v>
      </c>
      <c r="Q473" s="8">
        <f>IF(AND(O473=0, S473=0), 1, 0 )</f>
        <v>1</v>
      </c>
      <c r="R473" s="32" t="s">
        <v>1084</v>
      </c>
      <c r="S473" s="8">
        <v>0</v>
      </c>
    </row>
    <row r="474" spans="1:19" ht="6" customHeight="1" x14ac:dyDescent="0.3">
      <c r="A474" s="48">
        <v>473</v>
      </c>
      <c r="B474" s="56" t="s">
        <v>498</v>
      </c>
      <c r="C474" s="34" t="str">
        <f>IF(VALUE(O474)=1,"SUS.Equipamento",IF(VALUE(Q474)=1,"SUS.Dispositivo","SUS.Mobília"))</f>
        <v>SUS.Dispositivo</v>
      </c>
      <c r="D474" s="54" t="s">
        <v>26</v>
      </c>
      <c r="E474" s="55" t="s">
        <v>26</v>
      </c>
      <c r="F474" s="32" t="s">
        <v>26</v>
      </c>
      <c r="G474" s="53" t="s">
        <v>26</v>
      </c>
      <c r="H474" s="32" t="s">
        <v>1081</v>
      </c>
      <c r="I474" s="53" t="str">
        <f>_xlfn.CONCAT("""",B474,"""")</f>
        <v>"EQU.469"</v>
      </c>
      <c r="J474" s="32" t="s">
        <v>1070</v>
      </c>
      <c r="K474" s="53" t="str">
        <f>IFERROR(_xlfn.CONCAT(LEFT(M474,FIND(" ",M474)-1),""""),M474)</f>
        <v>"Jogo"</v>
      </c>
      <c r="L474" s="32" t="s">
        <v>1026</v>
      </c>
      <c r="M474" s="53" t="s">
        <v>989</v>
      </c>
      <c r="N474" s="32" t="s">
        <v>1082</v>
      </c>
      <c r="O474" s="8">
        <v>0</v>
      </c>
      <c r="P474" s="32" t="s">
        <v>1083</v>
      </c>
      <c r="Q474" s="8">
        <f>IF(AND(O474=0, S474=0), 1, 0 )</f>
        <v>1</v>
      </c>
      <c r="R474" s="32" t="s">
        <v>1084</v>
      </c>
      <c r="S474" s="8">
        <v>0</v>
      </c>
    </row>
    <row r="475" spans="1:19" ht="6" customHeight="1" x14ac:dyDescent="0.3">
      <c r="A475" s="48">
        <v>474</v>
      </c>
      <c r="B475" s="56" t="s">
        <v>499</v>
      </c>
      <c r="C475" s="34" t="str">
        <f>IF(VALUE(O475)=1,"SUS.Equipamento",IF(VALUE(Q475)=1,"SUS.Dispositivo","SUS.Mobília"))</f>
        <v>SUS.Dispositivo</v>
      </c>
      <c r="D475" s="54" t="s">
        <v>26</v>
      </c>
      <c r="E475" s="55" t="s">
        <v>26</v>
      </c>
      <c r="F475" s="32" t="s">
        <v>26</v>
      </c>
      <c r="G475" s="53" t="s">
        <v>26</v>
      </c>
      <c r="H475" s="32" t="s">
        <v>1081</v>
      </c>
      <c r="I475" s="53" t="str">
        <f>_xlfn.CONCAT("""",B475,"""")</f>
        <v>"EQU.470"</v>
      </c>
      <c r="J475" s="32" t="s">
        <v>1070</v>
      </c>
      <c r="K475" s="53" t="str">
        <f>IFERROR(_xlfn.CONCAT(LEFT(M475,FIND(" ",M475)-1),""""),M475)</f>
        <v>"Leitor"</v>
      </c>
      <c r="L475" s="32" t="s">
        <v>1026</v>
      </c>
      <c r="M475" s="53" t="s">
        <v>990</v>
      </c>
      <c r="N475" s="32" t="s">
        <v>1082</v>
      </c>
      <c r="O475" s="8">
        <v>0</v>
      </c>
      <c r="P475" s="32" t="s">
        <v>1083</v>
      </c>
      <c r="Q475" s="8">
        <f>IF(AND(O475=0, S475=0), 1, 0 )</f>
        <v>1</v>
      </c>
      <c r="R475" s="32" t="s">
        <v>1084</v>
      </c>
      <c r="S475" s="8">
        <v>0</v>
      </c>
    </row>
    <row r="476" spans="1:19" ht="6" customHeight="1" x14ac:dyDescent="0.3">
      <c r="A476" s="48">
        <v>475</v>
      </c>
      <c r="B476" s="56" t="s">
        <v>500</v>
      </c>
      <c r="C476" s="34" t="str">
        <f>IF(VALUE(O476)=1,"SUS.Equipamento",IF(VALUE(Q476)=1,"SUS.Dispositivo","SUS.Mobília"))</f>
        <v>SUS.Dispositivo</v>
      </c>
      <c r="D476" s="54" t="s">
        <v>26</v>
      </c>
      <c r="E476" s="55" t="s">
        <v>26</v>
      </c>
      <c r="F476" s="32" t="s">
        <v>26</v>
      </c>
      <c r="G476" s="53" t="s">
        <v>26</v>
      </c>
      <c r="H476" s="32" t="s">
        <v>1081</v>
      </c>
      <c r="I476" s="53" t="str">
        <f>_xlfn.CONCAT("""",B476,"""")</f>
        <v>"EQU.471"</v>
      </c>
      <c r="J476" s="32" t="s">
        <v>1070</v>
      </c>
      <c r="K476" s="53" t="str">
        <f>IFERROR(_xlfn.CONCAT(LEFT(M476,FIND(" ",M476)-1),""""),M476)</f>
        <v>"Recipiente"</v>
      </c>
      <c r="L476" s="32" t="s">
        <v>1026</v>
      </c>
      <c r="M476" s="53" t="s">
        <v>991</v>
      </c>
      <c r="N476" s="32" t="s">
        <v>1082</v>
      </c>
      <c r="O476" s="8">
        <v>0</v>
      </c>
      <c r="P476" s="32" t="s">
        <v>1083</v>
      </c>
      <c r="Q476" s="8">
        <f>IF(AND(O476=0, S476=0), 1, 0 )</f>
        <v>1</v>
      </c>
      <c r="R476" s="32" t="s">
        <v>1084</v>
      </c>
      <c r="S476" s="8">
        <v>0</v>
      </c>
    </row>
    <row r="477" spans="1:19" ht="6" customHeight="1" x14ac:dyDescent="0.3">
      <c r="A477" s="48">
        <v>476</v>
      </c>
      <c r="B477" s="56" t="s">
        <v>501</v>
      </c>
      <c r="C477" s="34" t="str">
        <f>IF(VALUE(O477)=1,"SUS.Equipamento",IF(VALUE(Q477)=1,"SUS.Dispositivo","SUS.Mobília"))</f>
        <v>SUS.Dispositivo</v>
      </c>
      <c r="D477" s="54" t="s">
        <v>26</v>
      </c>
      <c r="E477" s="55" t="s">
        <v>26</v>
      </c>
      <c r="F477" s="32" t="s">
        <v>26</v>
      </c>
      <c r="G477" s="53" t="s">
        <v>26</v>
      </c>
      <c r="H477" s="32" t="s">
        <v>1081</v>
      </c>
      <c r="I477" s="53" t="str">
        <f>_xlfn.CONCAT("""",B477,"""")</f>
        <v>"EQU.472"</v>
      </c>
      <c r="J477" s="32" t="s">
        <v>1070</v>
      </c>
      <c r="K477" s="53" t="str">
        <f>IFERROR(_xlfn.CONCAT(LEFT(M477,FIND(" ",M477)-1),""""),M477)</f>
        <v>"Sistema"</v>
      </c>
      <c r="L477" s="32" t="s">
        <v>1026</v>
      </c>
      <c r="M477" s="53" t="s">
        <v>992</v>
      </c>
      <c r="N477" s="32" t="s">
        <v>1082</v>
      </c>
      <c r="O477" s="8">
        <v>0</v>
      </c>
      <c r="P477" s="32" t="s">
        <v>1083</v>
      </c>
      <c r="Q477" s="8">
        <f>IF(AND(O477=0, S477=0), 1, 0 )</f>
        <v>1</v>
      </c>
      <c r="R477" s="32" t="s">
        <v>1084</v>
      </c>
      <c r="S477" s="8">
        <v>0</v>
      </c>
    </row>
    <row r="478" spans="1:19" ht="6" customHeight="1" x14ac:dyDescent="0.3">
      <c r="A478" s="48">
        <v>477</v>
      </c>
      <c r="B478" s="56" t="s">
        <v>502</v>
      </c>
      <c r="C478" s="34" t="str">
        <f>IF(VALUE(O478)=1,"SUS.Equipamento",IF(VALUE(Q478)=1,"SUS.Dispositivo","SUS.Mobília"))</f>
        <v>SUS.Dispositivo</v>
      </c>
      <c r="D478" s="54" t="s">
        <v>26</v>
      </c>
      <c r="E478" s="55" t="s">
        <v>26</v>
      </c>
      <c r="F478" s="32" t="s">
        <v>26</v>
      </c>
      <c r="G478" s="53" t="s">
        <v>26</v>
      </c>
      <c r="H478" s="32" t="s">
        <v>1081</v>
      </c>
      <c r="I478" s="53" t="str">
        <f>_xlfn.CONCAT("""",B478,"""")</f>
        <v>"EQU.473"</v>
      </c>
      <c r="J478" s="32" t="s">
        <v>1070</v>
      </c>
      <c r="K478" s="53" t="str">
        <f>IFERROR(_xlfn.CONCAT(LEFT(M478,FIND(" ",M478)-1),""""),M478)</f>
        <v>"Código"</v>
      </c>
      <c r="L478" s="32" t="s">
        <v>1026</v>
      </c>
      <c r="M478" s="53" t="s">
        <v>741</v>
      </c>
      <c r="N478" s="32" t="s">
        <v>1082</v>
      </c>
      <c r="O478" s="8">
        <v>0</v>
      </c>
      <c r="P478" s="32" t="s">
        <v>1083</v>
      </c>
      <c r="Q478" s="8">
        <f>IF(AND(O478=0, S478=0), 1, 0 )</f>
        <v>1</v>
      </c>
      <c r="R478" s="32" t="s">
        <v>1084</v>
      </c>
      <c r="S478" s="8">
        <v>0</v>
      </c>
    </row>
    <row r="479" spans="1:19" ht="6" customHeight="1" x14ac:dyDescent="0.3">
      <c r="A479" s="48">
        <v>478</v>
      </c>
      <c r="B479" s="56" t="s">
        <v>503</v>
      </c>
      <c r="C479" s="34" t="str">
        <f>IF(VALUE(O479)=1,"SUS.Equipamento",IF(VALUE(Q479)=1,"SUS.Dispositivo","SUS.Mobília"))</f>
        <v>SUS.Dispositivo</v>
      </c>
      <c r="D479" s="54" t="s">
        <v>26</v>
      </c>
      <c r="E479" s="55" t="s">
        <v>26</v>
      </c>
      <c r="F479" s="32" t="s">
        <v>26</v>
      </c>
      <c r="G479" s="53" t="s">
        <v>26</v>
      </c>
      <c r="H479" s="32" t="s">
        <v>1081</v>
      </c>
      <c r="I479" s="53" t="str">
        <f>_xlfn.CONCAT("""",B479,"""")</f>
        <v>"EQU.474"</v>
      </c>
      <c r="J479" s="32" t="s">
        <v>1070</v>
      </c>
      <c r="K479" s="53" t="str">
        <f>IFERROR(_xlfn.CONCAT(LEFT(M479,FIND(" ",M479)-1),""""),M479)</f>
        <v>"Tração"</v>
      </c>
      <c r="L479" s="32" t="s">
        <v>1026</v>
      </c>
      <c r="M479" s="53" t="s">
        <v>993</v>
      </c>
      <c r="N479" s="32" t="s">
        <v>1082</v>
      </c>
      <c r="O479" s="8">
        <v>0</v>
      </c>
      <c r="P479" s="32" t="s">
        <v>1083</v>
      </c>
      <c r="Q479" s="8">
        <f>IF(AND(O479=0, S479=0), 1, 0 )</f>
        <v>1</v>
      </c>
      <c r="R479" s="32" t="s">
        <v>1084</v>
      </c>
      <c r="S479" s="8">
        <v>0</v>
      </c>
    </row>
    <row r="480" spans="1:19" ht="6" customHeight="1" x14ac:dyDescent="0.3">
      <c r="A480" s="48">
        <v>479</v>
      </c>
      <c r="B480" s="56" t="s">
        <v>504</v>
      </c>
      <c r="C480" s="34" t="str">
        <f>IF(VALUE(O480)=1,"SUS.Equipamento",IF(VALUE(Q480)=1,"SUS.Dispositivo","SUS.Mobília"))</f>
        <v>SUS.Equipamento</v>
      </c>
      <c r="D480" s="54" t="s">
        <v>26</v>
      </c>
      <c r="E480" s="55" t="s">
        <v>26</v>
      </c>
      <c r="F480" s="32" t="s">
        <v>26</v>
      </c>
      <c r="G480" s="53" t="s">
        <v>26</v>
      </c>
      <c r="H480" s="32" t="s">
        <v>1081</v>
      </c>
      <c r="I480" s="53" t="str">
        <f>_xlfn.CONCAT("""",B480,"""")</f>
        <v>"EQU.475"</v>
      </c>
      <c r="J480" s="32" t="s">
        <v>1070</v>
      </c>
      <c r="K480" s="53" t="str">
        <f>IFERROR(_xlfn.CONCAT(LEFT(M480,FIND(" ",M480)-1),""""),M480)</f>
        <v>"Aparelho"</v>
      </c>
      <c r="L480" s="32" t="s">
        <v>1026</v>
      </c>
      <c r="M480" s="53" t="s">
        <v>994</v>
      </c>
      <c r="N480" s="32" t="s">
        <v>1082</v>
      </c>
      <c r="O480" s="8">
        <v>1</v>
      </c>
      <c r="P480" s="32" t="s">
        <v>1083</v>
      </c>
      <c r="Q480" s="8">
        <f>IF(AND(O480=0, S480=0), 1, 0 )</f>
        <v>0</v>
      </c>
      <c r="R480" s="32" t="s">
        <v>1084</v>
      </c>
      <c r="S480" s="8">
        <v>0</v>
      </c>
    </row>
    <row r="481" spans="1:19" ht="6" customHeight="1" x14ac:dyDescent="0.3">
      <c r="A481" s="48">
        <v>480</v>
      </c>
      <c r="B481" s="56" t="s">
        <v>505</v>
      </c>
      <c r="C481" s="34" t="str">
        <f>IF(VALUE(O481)=1,"SUS.Equipamento",IF(VALUE(Q481)=1,"SUS.Dispositivo","SUS.Mobília"))</f>
        <v>SUS.Dispositivo</v>
      </c>
      <c r="D481" s="54" t="s">
        <v>26</v>
      </c>
      <c r="E481" s="55" t="s">
        <v>26</v>
      </c>
      <c r="F481" s="32" t="s">
        <v>26</v>
      </c>
      <c r="G481" s="53" t="s">
        <v>26</v>
      </c>
      <c r="H481" s="32" t="s">
        <v>1081</v>
      </c>
      <c r="I481" s="53" t="str">
        <f>_xlfn.CONCAT("""",B481,"""")</f>
        <v>"EQU.476"</v>
      </c>
      <c r="J481" s="32" t="s">
        <v>1070</v>
      </c>
      <c r="K481" s="53" t="str">
        <f>IFERROR(_xlfn.CONCAT(LEFT(M481,FIND(" ",M481)-1),""""),M481)</f>
        <v>"Código"</v>
      </c>
      <c r="L481" s="32" t="s">
        <v>1026</v>
      </c>
      <c r="M481" s="53" t="s">
        <v>741</v>
      </c>
      <c r="N481" s="32" t="s">
        <v>1082</v>
      </c>
      <c r="O481" s="8">
        <v>0</v>
      </c>
      <c r="P481" s="32" t="s">
        <v>1083</v>
      </c>
      <c r="Q481" s="8">
        <f>IF(AND(O481=0, S481=0), 1, 0 )</f>
        <v>1</v>
      </c>
      <c r="R481" s="32" t="s">
        <v>1084</v>
      </c>
      <c r="S481" s="8">
        <v>0</v>
      </c>
    </row>
    <row r="482" spans="1:19" ht="6" customHeight="1" x14ac:dyDescent="0.3">
      <c r="A482" s="48">
        <v>481</v>
      </c>
      <c r="B482" s="56" t="s">
        <v>506</v>
      </c>
      <c r="C482" s="34" t="str">
        <f>IF(VALUE(O482)=1,"SUS.Equipamento",IF(VALUE(Q482)=1,"SUS.Dispositivo","SUS.Mobília"))</f>
        <v>SUS.Dispositivo</v>
      </c>
      <c r="D482" s="54" t="s">
        <v>26</v>
      </c>
      <c r="E482" s="55" t="s">
        <v>26</v>
      </c>
      <c r="F482" s="32" t="s">
        <v>26</v>
      </c>
      <c r="G482" s="53" t="s">
        <v>26</v>
      </c>
      <c r="H482" s="32" t="s">
        <v>1081</v>
      </c>
      <c r="I482" s="53" t="str">
        <f>_xlfn.CONCAT("""",B482,"""")</f>
        <v>"EQU.477"</v>
      </c>
      <c r="J482" s="32" t="s">
        <v>1070</v>
      </c>
      <c r="K482" s="53" t="str">
        <f>IFERROR(_xlfn.CONCAT(LEFT(M482,FIND(" ",M482)-1),""""),M482)</f>
        <v>"Código"</v>
      </c>
      <c r="L482" s="32" t="s">
        <v>1026</v>
      </c>
      <c r="M482" s="53" t="s">
        <v>741</v>
      </c>
      <c r="N482" s="32" t="s">
        <v>1082</v>
      </c>
      <c r="O482" s="8">
        <v>0</v>
      </c>
      <c r="P482" s="32" t="s">
        <v>1083</v>
      </c>
      <c r="Q482" s="8">
        <f>IF(AND(O482=0, S482=0), 1, 0 )</f>
        <v>1</v>
      </c>
      <c r="R482" s="32" t="s">
        <v>1084</v>
      </c>
      <c r="S482" s="8">
        <v>0</v>
      </c>
    </row>
    <row r="483" spans="1:19" ht="6" customHeight="1" x14ac:dyDescent="0.3">
      <c r="A483" s="48">
        <v>482</v>
      </c>
      <c r="B483" s="56" t="s">
        <v>507</v>
      </c>
      <c r="C483" s="34" t="str">
        <f>IF(VALUE(O483)=1,"SUS.Equipamento",IF(VALUE(Q483)=1,"SUS.Dispositivo","SUS.Mobília"))</f>
        <v>SUS.Dispositivo</v>
      </c>
      <c r="D483" s="54" t="s">
        <v>26</v>
      </c>
      <c r="E483" s="55" t="s">
        <v>26</v>
      </c>
      <c r="F483" s="32" t="s">
        <v>26</v>
      </c>
      <c r="G483" s="53" t="s">
        <v>26</v>
      </c>
      <c r="H483" s="32" t="s">
        <v>1081</v>
      </c>
      <c r="I483" s="53" t="str">
        <f>_xlfn.CONCAT("""",B483,"""")</f>
        <v>"EQU.478"</v>
      </c>
      <c r="J483" s="32" t="s">
        <v>1070</v>
      </c>
      <c r="K483" s="53" t="str">
        <f>IFERROR(_xlfn.CONCAT(LEFT(M483,FIND(" ",M483)-1),""""),M483)</f>
        <v>"Calibrador"</v>
      </c>
      <c r="L483" s="32" t="s">
        <v>1026</v>
      </c>
      <c r="M483" s="53" t="s">
        <v>995</v>
      </c>
      <c r="N483" s="32" t="s">
        <v>1082</v>
      </c>
      <c r="O483" s="8">
        <v>0</v>
      </c>
      <c r="P483" s="32" t="s">
        <v>1083</v>
      </c>
      <c r="Q483" s="8">
        <f>IF(AND(O483=0, S483=0), 1, 0 )</f>
        <v>1</v>
      </c>
      <c r="R483" s="32" t="s">
        <v>1084</v>
      </c>
      <c r="S483" s="8">
        <v>0</v>
      </c>
    </row>
    <row r="484" spans="1:19" ht="6" customHeight="1" x14ac:dyDescent="0.3">
      <c r="A484" s="48">
        <v>483</v>
      </c>
      <c r="B484" s="56" t="s">
        <v>508</v>
      </c>
      <c r="C484" s="34" t="str">
        <f>IF(VALUE(O484)=1,"SUS.Equipamento",IF(VALUE(Q484)=1,"SUS.Dispositivo","SUS.Mobília"))</f>
        <v>SUS.Dispositivo</v>
      </c>
      <c r="D484" s="54" t="s">
        <v>26</v>
      </c>
      <c r="E484" s="55" t="s">
        <v>26</v>
      </c>
      <c r="F484" s="32" t="s">
        <v>26</v>
      </c>
      <c r="G484" s="53" t="s">
        <v>26</v>
      </c>
      <c r="H484" s="32" t="s">
        <v>1081</v>
      </c>
      <c r="I484" s="53" t="str">
        <f>_xlfn.CONCAT("""",B484,"""")</f>
        <v>"EQU.479"</v>
      </c>
      <c r="J484" s="32" t="s">
        <v>1070</v>
      </c>
      <c r="K484" s="53" t="str">
        <f>IFERROR(_xlfn.CONCAT(LEFT(M484,FIND(" ",M484)-1),""""),M484)</f>
        <v>"Código"</v>
      </c>
      <c r="L484" s="32" t="s">
        <v>1026</v>
      </c>
      <c r="M484" s="53" t="s">
        <v>741</v>
      </c>
      <c r="N484" s="32" t="s">
        <v>1082</v>
      </c>
      <c r="O484" s="8">
        <v>0</v>
      </c>
      <c r="P484" s="32" t="s">
        <v>1083</v>
      </c>
      <c r="Q484" s="8">
        <f>IF(AND(O484=0, S484=0), 1, 0 )</f>
        <v>1</v>
      </c>
      <c r="R484" s="32" t="s">
        <v>1084</v>
      </c>
      <c r="S484" s="8">
        <v>0</v>
      </c>
    </row>
    <row r="485" spans="1:19" ht="6" customHeight="1" x14ac:dyDescent="0.3">
      <c r="A485" s="48">
        <v>484</v>
      </c>
      <c r="B485" s="56" t="s">
        <v>509</v>
      </c>
      <c r="C485" s="34" t="str">
        <f>IF(VALUE(O485)=1,"SUS.Equipamento",IF(VALUE(Q485)=1,"SUS.Dispositivo","SUS.Mobília"))</f>
        <v>SUS.Dispositivo</v>
      </c>
      <c r="D485" s="54" t="s">
        <v>26</v>
      </c>
      <c r="E485" s="55" t="s">
        <v>26</v>
      </c>
      <c r="F485" s="32" t="s">
        <v>26</v>
      </c>
      <c r="G485" s="53" t="s">
        <v>26</v>
      </c>
      <c r="H485" s="32" t="s">
        <v>1081</v>
      </c>
      <c r="I485" s="53" t="str">
        <f>_xlfn.CONCAT("""",B485,"""")</f>
        <v>"EQU.480"</v>
      </c>
      <c r="J485" s="32" t="s">
        <v>1070</v>
      </c>
      <c r="K485" s="53" t="str">
        <f>IFERROR(_xlfn.CONCAT(LEFT(M485,FIND(" ",M485)-1),""""),M485)</f>
        <v>"Conjunto"</v>
      </c>
      <c r="L485" s="32" t="s">
        <v>1026</v>
      </c>
      <c r="M485" s="53" t="s">
        <v>996</v>
      </c>
      <c r="N485" s="32" t="s">
        <v>1082</v>
      </c>
      <c r="O485" s="8">
        <v>0</v>
      </c>
      <c r="P485" s="32" t="s">
        <v>1083</v>
      </c>
      <c r="Q485" s="8">
        <f>IF(AND(O485=0, S485=0), 1, 0 )</f>
        <v>1</v>
      </c>
      <c r="R485" s="32" t="s">
        <v>1084</v>
      </c>
      <c r="S485" s="8">
        <v>0</v>
      </c>
    </row>
    <row r="486" spans="1:19" ht="6" customHeight="1" x14ac:dyDescent="0.3">
      <c r="A486" s="48">
        <v>485</v>
      </c>
      <c r="B486" s="56" t="s">
        <v>510</v>
      </c>
      <c r="C486" s="34" t="str">
        <f>IF(VALUE(O486)=1,"SUS.Equipamento",IF(VALUE(Q486)=1,"SUS.Dispositivo","SUS.Mobília"))</f>
        <v>SUS.Dispositivo</v>
      </c>
      <c r="D486" s="54" t="s">
        <v>26</v>
      </c>
      <c r="E486" s="55" t="s">
        <v>26</v>
      </c>
      <c r="F486" s="32" t="s">
        <v>26</v>
      </c>
      <c r="G486" s="53" t="s">
        <v>26</v>
      </c>
      <c r="H486" s="32" t="s">
        <v>1081</v>
      </c>
      <c r="I486" s="53" t="str">
        <f>_xlfn.CONCAT("""",B486,"""")</f>
        <v>"EQU.481"</v>
      </c>
      <c r="J486" s="32" t="s">
        <v>1070</v>
      </c>
      <c r="K486" s="53" t="str">
        <f>IFERROR(_xlfn.CONCAT(LEFT(M486,FIND(" ",M486)-1),""""),M486)</f>
        <v>"Estimulador"</v>
      </c>
      <c r="L486" s="32" t="s">
        <v>1026</v>
      </c>
      <c r="M486" s="53" t="s">
        <v>997</v>
      </c>
      <c r="N486" s="32" t="s">
        <v>1082</v>
      </c>
      <c r="O486" s="8">
        <v>0</v>
      </c>
      <c r="P486" s="32" t="s">
        <v>1083</v>
      </c>
      <c r="Q486" s="8">
        <f>IF(AND(O486=0, S486=0), 1, 0 )</f>
        <v>1</v>
      </c>
      <c r="R486" s="32" t="s">
        <v>1084</v>
      </c>
      <c r="S486" s="8">
        <v>0</v>
      </c>
    </row>
    <row r="487" spans="1:19" ht="6" customHeight="1" x14ac:dyDescent="0.3">
      <c r="A487" s="48">
        <v>486</v>
      </c>
      <c r="B487" s="56" t="s">
        <v>511</v>
      </c>
      <c r="C487" s="34" t="str">
        <f>IF(VALUE(O487)=1,"SUS.Equipamento",IF(VALUE(Q487)=1,"SUS.Dispositivo","SUS.Mobília"))</f>
        <v>SUS.Dispositivo</v>
      </c>
      <c r="D487" s="54" t="s">
        <v>26</v>
      </c>
      <c r="E487" s="55" t="s">
        <v>26</v>
      </c>
      <c r="F487" s="32" t="s">
        <v>26</v>
      </c>
      <c r="G487" s="53" t="s">
        <v>26</v>
      </c>
      <c r="H487" s="32" t="s">
        <v>1081</v>
      </c>
      <c r="I487" s="53" t="str">
        <f>_xlfn.CONCAT("""",B487,"""")</f>
        <v>"EQU.482"</v>
      </c>
      <c r="J487" s="32" t="s">
        <v>1070</v>
      </c>
      <c r="K487" s="53" t="str">
        <f>IFERROR(_xlfn.CONCAT(LEFT(M487,FIND(" ",M487)-1),""""),M487)</f>
        <v>"Pentacam"</v>
      </c>
      <c r="L487" s="32" t="s">
        <v>1026</v>
      </c>
      <c r="M487" s="53" t="s">
        <v>998</v>
      </c>
      <c r="N487" s="32" t="s">
        <v>1082</v>
      </c>
      <c r="O487" s="8">
        <v>0</v>
      </c>
      <c r="P487" s="32" t="s">
        <v>1083</v>
      </c>
      <c r="Q487" s="8">
        <f>IF(AND(O487=0, S487=0), 1, 0 )</f>
        <v>1</v>
      </c>
      <c r="R487" s="32" t="s">
        <v>1084</v>
      </c>
      <c r="S487" s="8">
        <v>0</v>
      </c>
    </row>
    <row r="488" spans="1:19" ht="6" customHeight="1" x14ac:dyDescent="0.3">
      <c r="A488" s="48">
        <v>487</v>
      </c>
      <c r="B488" s="56" t="s">
        <v>512</v>
      </c>
      <c r="C488" s="34" t="str">
        <f>IF(VALUE(O488)=1,"SUS.Equipamento",IF(VALUE(Q488)=1,"SUS.Dispositivo","SUS.Mobília"))</f>
        <v>SUS.Dispositivo</v>
      </c>
      <c r="D488" s="54" t="s">
        <v>26</v>
      </c>
      <c r="E488" s="55" t="s">
        <v>26</v>
      </c>
      <c r="F488" s="32" t="s">
        <v>26</v>
      </c>
      <c r="G488" s="53" t="s">
        <v>26</v>
      </c>
      <c r="H488" s="32" t="s">
        <v>1081</v>
      </c>
      <c r="I488" s="53" t="str">
        <f>_xlfn.CONCAT("""",B488,"""")</f>
        <v>"EQU.483"</v>
      </c>
      <c r="J488" s="32" t="s">
        <v>1070</v>
      </c>
      <c r="K488" s="53" t="str">
        <f>IFERROR(_xlfn.CONCAT(LEFT(M488,FIND(" ",M488)-1),""""),M488)</f>
        <v>"Seladora"</v>
      </c>
      <c r="L488" s="32" t="s">
        <v>1026</v>
      </c>
      <c r="M488" s="53" t="s">
        <v>1063</v>
      </c>
      <c r="N488" s="32" t="s">
        <v>1082</v>
      </c>
      <c r="O488" s="8">
        <v>0</v>
      </c>
      <c r="P488" s="32" t="s">
        <v>1083</v>
      </c>
      <c r="Q488" s="8">
        <f>IF(AND(O488=0, S488=0), 1, 0 )</f>
        <v>1</v>
      </c>
      <c r="R488" s="32" t="s">
        <v>1084</v>
      </c>
      <c r="S488" s="8">
        <v>0</v>
      </c>
    </row>
    <row r="489" spans="1:19" ht="6" customHeight="1" x14ac:dyDescent="0.3">
      <c r="A489" s="48">
        <v>488</v>
      </c>
      <c r="B489" s="56" t="s">
        <v>513</v>
      </c>
      <c r="C489" s="34" t="str">
        <f>IF(VALUE(O489)=1,"SUS.Equipamento",IF(VALUE(Q489)=1,"SUS.Dispositivo","SUS.Mobília"))</f>
        <v>SUS.Dispositivo</v>
      </c>
      <c r="D489" s="54" t="s">
        <v>26</v>
      </c>
      <c r="E489" s="55" t="s">
        <v>26</v>
      </c>
      <c r="F489" s="32" t="s">
        <v>26</v>
      </c>
      <c r="G489" s="53" t="s">
        <v>26</v>
      </c>
      <c r="H489" s="32" t="s">
        <v>1081</v>
      </c>
      <c r="I489" s="53" t="str">
        <f>_xlfn.CONCAT("""",B489,"""")</f>
        <v>"EQU.484"</v>
      </c>
      <c r="J489" s="32" t="s">
        <v>1070</v>
      </c>
      <c r="K489" s="53" t="str">
        <f>IFERROR(_xlfn.CONCAT(LEFT(M489,FIND(" ",M489)-1),""""),M489)</f>
        <v>"Central"</v>
      </c>
      <c r="L489" s="32" t="s">
        <v>1026</v>
      </c>
      <c r="M489" s="53" t="s">
        <v>1064</v>
      </c>
      <c r="N489" s="32" t="s">
        <v>1082</v>
      </c>
      <c r="O489" s="8">
        <v>0</v>
      </c>
      <c r="P489" s="32" t="s">
        <v>1083</v>
      </c>
      <c r="Q489" s="8">
        <f>IF(AND(O489=0, S489=0), 1, 0 )</f>
        <v>1</v>
      </c>
      <c r="R489" s="32" t="s">
        <v>1084</v>
      </c>
      <c r="S489" s="8">
        <v>0</v>
      </c>
    </row>
    <row r="490" spans="1:19" ht="6" customHeight="1" x14ac:dyDescent="0.3">
      <c r="A490" s="48">
        <v>489</v>
      </c>
      <c r="B490" s="56" t="s">
        <v>514</v>
      </c>
      <c r="C490" s="34" t="str">
        <f>IF(VALUE(O490)=1,"SUS.Equipamento",IF(VALUE(Q490)=1,"SUS.Dispositivo","SUS.Mobília"))</f>
        <v>SUS.Dispositivo</v>
      </c>
      <c r="D490" s="54" t="s">
        <v>26</v>
      </c>
      <c r="E490" s="55" t="s">
        <v>26</v>
      </c>
      <c r="F490" s="32" t="s">
        <v>26</v>
      </c>
      <c r="G490" s="53" t="s">
        <v>26</v>
      </c>
      <c r="H490" s="32" t="s">
        <v>1081</v>
      </c>
      <c r="I490" s="53" t="str">
        <f>_xlfn.CONCAT("""",B490,"""")</f>
        <v>"EQU.485"</v>
      </c>
      <c r="J490" s="32" t="s">
        <v>1070</v>
      </c>
      <c r="K490" s="53" t="str">
        <f>IFERROR(_xlfn.CONCAT(LEFT(M490,FIND(" ",M490)-1),""""),M490)</f>
        <v>"Agitador"</v>
      </c>
      <c r="L490" s="32" t="s">
        <v>1026</v>
      </c>
      <c r="M490" s="53" t="s">
        <v>999</v>
      </c>
      <c r="N490" s="32" t="s">
        <v>1082</v>
      </c>
      <c r="O490" s="8">
        <v>0</v>
      </c>
      <c r="P490" s="32" t="s">
        <v>1083</v>
      </c>
      <c r="Q490" s="8">
        <f>IF(AND(O490=0, S490=0), 1, 0 )</f>
        <v>1</v>
      </c>
      <c r="R490" s="32" t="s">
        <v>1084</v>
      </c>
      <c r="S490" s="8">
        <v>0</v>
      </c>
    </row>
    <row r="491" spans="1:19" ht="6" customHeight="1" x14ac:dyDescent="0.3">
      <c r="A491" s="48">
        <v>490</v>
      </c>
      <c r="B491" s="56" t="s">
        <v>515</v>
      </c>
      <c r="C491" s="34" t="str">
        <f>IF(VALUE(O491)=1,"SUS.Equipamento",IF(VALUE(Q491)=1,"SUS.Dispositivo","SUS.Mobília"))</f>
        <v>SUS.Dispositivo</v>
      </c>
      <c r="D491" s="54" t="s">
        <v>26</v>
      </c>
      <c r="E491" s="55" t="s">
        <v>26</v>
      </c>
      <c r="F491" s="32" t="s">
        <v>26</v>
      </c>
      <c r="G491" s="53" t="s">
        <v>26</v>
      </c>
      <c r="H491" s="32" t="s">
        <v>1081</v>
      </c>
      <c r="I491" s="53" t="str">
        <f>_xlfn.CONCAT("""",B491,"""")</f>
        <v>"EQU.486"</v>
      </c>
      <c r="J491" s="32" t="s">
        <v>1070</v>
      </c>
      <c r="K491" s="53" t="str">
        <f>IFERROR(_xlfn.CONCAT(LEFT(M491,FIND(" ",M491)-1),""""),M491)</f>
        <v>"Cabine"</v>
      </c>
      <c r="L491" s="32" t="s">
        <v>1026</v>
      </c>
      <c r="M491" s="53" t="s">
        <v>1000</v>
      </c>
      <c r="N491" s="32" t="s">
        <v>1082</v>
      </c>
      <c r="O491" s="8">
        <v>0</v>
      </c>
      <c r="P491" s="32" t="s">
        <v>1083</v>
      </c>
      <c r="Q491" s="8">
        <f>IF(AND(O491=0, S491=0), 1, 0 )</f>
        <v>1</v>
      </c>
      <c r="R491" s="32" t="s">
        <v>1084</v>
      </c>
      <c r="S491" s="8">
        <v>0</v>
      </c>
    </row>
    <row r="492" spans="1:19" ht="6" customHeight="1" x14ac:dyDescent="0.3">
      <c r="A492" s="48">
        <v>491</v>
      </c>
      <c r="B492" s="56" t="s">
        <v>516</v>
      </c>
      <c r="C492" s="34" t="str">
        <f>IF(VALUE(O492)=1,"SUS.Equipamento",IF(VALUE(Q492)=1,"SUS.Dispositivo","SUS.Mobília"))</f>
        <v>SUS.Dispositivo</v>
      </c>
      <c r="D492" s="54" t="s">
        <v>26</v>
      </c>
      <c r="E492" s="55" t="s">
        <v>26</v>
      </c>
      <c r="F492" s="32" t="s">
        <v>26</v>
      </c>
      <c r="G492" s="53" t="s">
        <v>26</v>
      </c>
      <c r="H492" s="32" t="s">
        <v>1081</v>
      </c>
      <c r="I492" s="53" t="str">
        <f>_xlfn.CONCAT("""",B492,"""")</f>
        <v>"EQU.487"</v>
      </c>
      <c r="J492" s="32" t="s">
        <v>1070</v>
      </c>
      <c r="K492" s="53" t="str">
        <f>IFERROR(_xlfn.CONCAT(LEFT(M492,FIND(" ",M492)-1),""""),M492)</f>
        <v>"Cromatógrafo"</v>
      </c>
      <c r="L492" s="32" t="s">
        <v>1026</v>
      </c>
      <c r="M492" s="53" t="s">
        <v>1001</v>
      </c>
      <c r="N492" s="32" t="s">
        <v>1082</v>
      </c>
      <c r="O492" s="8">
        <v>0</v>
      </c>
      <c r="P492" s="32" t="s">
        <v>1083</v>
      </c>
      <c r="Q492" s="8">
        <f>IF(AND(O492=0, S492=0), 1, 0 )</f>
        <v>1</v>
      </c>
      <c r="R492" s="32" t="s">
        <v>1084</v>
      </c>
      <c r="S492" s="8">
        <v>0</v>
      </c>
    </row>
    <row r="493" spans="1:19" ht="6" customHeight="1" x14ac:dyDescent="0.3">
      <c r="A493" s="48">
        <v>492</v>
      </c>
      <c r="B493" s="56" t="s">
        <v>517</v>
      </c>
      <c r="C493" s="34" t="str">
        <f>IF(VALUE(O493)=1,"SUS.Equipamento",IF(VALUE(Q493)=1,"SUS.Dispositivo","SUS.Mobília"))</f>
        <v>SUS.Dispositivo</v>
      </c>
      <c r="D493" s="54" t="s">
        <v>26</v>
      </c>
      <c r="E493" s="55" t="s">
        <v>26</v>
      </c>
      <c r="F493" s="32" t="s">
        <v>26</v>
      </c>
      <c r="G493" s="53" t="s">
        <v>26</v>
      </c>
      <c r="H493" s="32" t="s">
        <v>1081</v>
      </c>
      <c r="I493" s="53" t="str">
        <f>_xlfn.CONCAT("""",B493,"""")</f>
        <v>"EQU.488"</v>
      </c>
      <c r="J493" s="32" t="s">
        <v>1070</v>
      </c>
      <c r="K493" s="53" t="str">
        <f>IFERROR(_xlfn.CONCAT(LEFT(M493,FIND(" ",M493)-1),""""),M493)</f>
        <v>"Colchão"</v>
      </c>
      <c r="L493" s="32" t="s">
        <v>1026</v>
      </c>
      <c r="M493" s="53" t="s">
        <v>1002</v>
      </c>
      <c r="N493" s="32" t="s">
        <v>1082</v>
      </c>
      <c r="O493" s="8">
        <v>0</v>
      </c>
      <c r="P493" s="32" t="s">
        <v>1083</v>
      </c>
      <c r="Q493" s="8">
        <f>IF(AND(O493=0, S493=0), 1, 0 )</f>
        <v>1</v>
      </c>
      <c r="R493" s="32" t="s">
        <v>1084</v>
      </c>
      <c r="S493" s="8">
        <v>0</v>
      </c>
    </row>
    <row r="494" spans="1:19" ht="6" customHeight="1" x14ac:dyDescent="0.3">
      <c r="A494" s="48">
        <v>493</v>
      </c>
      <c r="B494" s="56" t="s">
        <v>518</v>
      </c>
      <c r="C494" s="34" t="str">
        <f>IF(VALUE(O494)=1,"SUS.Equipamento",IF(VALUE(Q494)=1,"SUS.Dispositivo","SUS.Mobília"))</f>
        <v>SUS.Dispositivo</v>
      </c>
      <c r="D494" s="54" t="s">
        <v>26</v>
      </c>
      <c r="E494" s="55" t="s">
        <v>26</v>
      </c>
      <c r="F494" s="32" t="s">
        <v>26</v>
      </c>
      <c r="G494" s="53" t="s">
        <v>26</v>
      </c>
      <c r="H494" s="32" t="s">
        <v>1081</v>
      </c>
      <c r="I494" s="53" t="str">
        <f>_xlfn.CONCAT("""",B494,"""")</f>
        <v>"EQU.489"</v>
      </c>
      <c r="J494" s="32" t="s">
        <v>1070</v>
      </c>
      <c r="K494" s="53" t="str">
        <f>IFERROR(_xlfn.CONCAT(LEFT(M494,FIND(" ",M494)-1),""""),M494)</f>
        <v>"Ecodopler"</v>
      </c>
      <c r="L494" s="32" t="s">
        <v>1026</v>
      </c>
      <c r="M494" s="53" t="s">
        <v>1003</v>
      </c>
      <c r="N494" s="32" t="s">
        <v>1082</v>
      </c>
      <c r="O494" s="8">
        <v>0</v>
      </c>
      <c r="P494" s="32" t="s">
        <v>1083</v>
      </c>
      <c r="Q494" s="8">
        <f>IF(AND(O494=0, S494=0), 1, 0 )</f>
        <v>1</v>
      </c>
      <c r="R494" s="32" t="s">
        <v>1084</v>
      </c>
      <c r="S494" s="8">
        <v>0</v>
      </c>
    </row>
    <row r="495" spans="1:19" ht="6" customHeight="1" x14ac:dyDescent="0.3">
      <c r="A495" s="48">
        <v>494</v>
      </c>
      <c r="B495" s="56" t="s">
        <v>519</v>
      </c>
      <c r="C495" s="34" t="str">
        <f>IF(VALUE(O495)=1,"SUS.Equipamento",IF(VALUE(Q495)=1,"SUS.Dispositivo","SUS.Mobília"))</f>
        <v>SUS.Equipamento</v>
      </c>
      <c r="D495" s="54" t="s">
        <v>26</v>
      </c>
      <c r="E495" s="55" t="s">
        <v>26</v>
      </c>
      <c r="F495" s="32" t="s">
        <v>26</v>
      </c>
      <c r="G495" s="53" t="s">
        <v>26</v>
      </c>
      <c r="H495" s="32" t="s">
        <v>1081</v>
      </c>
      <c r="I495" s="53" t="str">
        <f>_xlfn.CONCAT("""",B495,"""")</f>
        <v>"EQU.490"</v>
      </c>
      <c r="J495" s="32" t="s">
        <v>1070</v>
      </c>
      <c r="K495" s="53" t="str">
        <f>IFERROR(_xlfn.CONCAT(LEFT(M495,FIND(" ",M495)-1),""""),M495)</f>
        <v>"Freezer"</v>
      </c>
      <c r="L495" s="32" t="s">
        <v>1026</v>
      </c>
      <c r="M495" s="53" t="s">
        <v>1004</v>
      </c>
      <c r="N495" s="32" t="s">
        <v>1082</v>
      </c>
      <c r="O495" s="8">
        <v>1</v>
      </c>
      <c r="P495" s="32" t="s">
        <v>1083</v>
      </c>
      <c r="Q495" s="8">
        <f>IF(AND(O495=0, S495=0), 1, 0 )</f>
        <v>0</v>
      </c>
      <c r="R495" s="32" t="s">
        <v>1084</v>
      </c>
      <c r="S495" s="8">
        <v>0</v>
      </c>
    </row>
    <row r="496" spans="1:19" ht="6" customHeight="1" x14ac:dyDescent="0.3">
      <c r="A496" s="48">
        <v>495</v>
      </c>
      <c r="B496" s="56" t="s">
        <v>520</v>
      </c>
      <c r="C496" s="34" t="str">
        <f>IF(VALUE(O496)=1,"SUS.Equipamento",IF(VALUE(Q496)=1,"SUS.Dispositivo","SUS.Mobília"))</f>
        <v>SUS.Dispositivo</v>
      </c>
      <c r="D496" s="54" t="s">
        <v>26</v>
      </c>
      <c r="E496" s="55" t="s">
        <v>26</v>
      </c>
      <c r="F496" s="32" t="s">
        <v>26</v>
      </c>
      <c r="G496" s="53" t="s">
        <v>26</v>
      </c>
      <c r="H496" s="32" t="s">
        <v>1081</v>
      </c>
      <c r="I496" s="53" t="str">
        <f>_xlfn.CONCAT("""",B496,"""")</f>
        <v>"EQU.491"</v>
      </c>
      <c r="J496" s="32" t="s">
        <v>1070</v>
      </c>
      <c r="K496" s="53" t="str">
        <f>IFERROR(_xlfn.CONCAT(LEFT(M496,FIND(" ",M496)-1),""""),M496)</f>
        <v>"Massageador"</v>
      </c>
      <c r="L496" s="32" t="s">
        <v>1026</v>
      </c>
      <c r="M496" s="53" t="s">
        <v>1005</v>
      </c>
      <c r="N496" s="32" t="s">
        <v>1082</v>
      </c>
      <c r="O496" s="8">
        <v>0</v>
      </c>
      <c r="P496" s="32" t="s">
        <v>1083</v>
      </c>
      <c r="Q496" s="8">
        <f>IF(AND(O496=0, S496=0), 1, 0 )</f>
        <v>1</v>
      </c>
      <c r="R496" s="32" t="s">
        <v>1084</v>
      </c>
      <c r="S496" s="8">
        <v>0</v>
      </c>
    </row>
    <row r="497" spans="1:19" ht="6" customHeight="1" x14ac:dyDescent="0.3">
      <c r="A497" s="48">
        <v>496</v>
      </c>
      <c r="B497" s="56" t="s">
        <v>521</v>
      </c>
      <c r="C497" s="34" t="str">
        <f>IF(VALUE(O497)=1,"SUS.Equipamento",IF(VALUE(Q497)=1,"SUS.Dispositivo","SUS.Mobília"))</f>
        <v>SUS.Mobília</v>
      </c>
      <c r="D497" s="54" t="s">
        <v>26</v>
      </c>
      <c r="E497" s="55" t="s">
        <v>26</v>
      </c>
      <c r="F497" s="32" t="s">
        <v>1196</v>
      </c>
      <c r="G497" s="53" t="s">
        <v>1197</v>
      </c>
      <c r="H497" s="32" t="s">
        <v>1081</v>
      </c>
      <c r="I497" s="53" t="str">
        <f>_xlfn.CONCAT("""",B497,"""")</f>
        <v>"EQU.492"</v>
      </c>
      <c r="J497" s="32" t="s">
        <v>1070</v>
      </c>
      <c r="K497" s="53" t="str">
        <f>IFERROR(_xlfn.CONCAT(LEFT(M497,FIND(" ",M497)-1),""""),M497)</f>
        <v>"Mesa"</v>
      </c>
      <c r="L497" s="32" t="s">
        <v>1026</v>
      </c>
      <c r="M497" s="53" t="s">
        <v>1006</v>
      </c>
      <c r="N497" s="32" t="s">
        <v>1082</v>
      </c>
      <c r="O497" s="8">
        <v>0</v>
      </c>
      <c r="P497" s="32" t="s">
        <v>1083</v>
      </c>
      <c r="Q497" s="8">
        <f>IF(AND(O497=0, S497=0), 1, 0 )</f>
        <v>0</v>
      </c>
      <c r="R497" s="32" t="s">
        <v>1084</v>
      </c>
      <c r="S497" s="8">
        <v>1</v>
      </c>
    </row>
    <row r="498" spans="1:19" ht="6" customHeight="1" x14ac:dyDescent="0.3">
      <c r="A498" s="48">
        <v>497</v>
      </c>
      <c r="B498" s="56" t="s">
        <v>522</v>
      </c>
      <c r="C498" s="34" t="str">
        <f>IF(VALUE(O498)=1,"SUS.Equipamento",IF(VALUE(Q498)=1,"SUS.Dispositivo","SUS.Mobília"))</f>
        <v>SUS.Dispositivo</v>
      </c>
      <c r="D498" s="54" t="s">
        <v>26</v>
      </c>
      <c r="E498" s="55" t="s">
        <v>26</v>
      </c>
      <c r="F498" s="32" t="s">
        <v>1083</v>
      </c>
      <c r="G498" s="53" t="s">
        <v>1206</v>
      </c>
      <c r="H498" s="32" t="s">
        <v>1081</v>
      </c>
      <c r="I498" s="53" t="str">
        <f>_xlfn.CONCAT("""",B498,"""")</f>
        <v>"EQU.493"</v>
      </c>
      <c r="J498" s="32" t="s">
        <v>1070</v>
      </c>
      <c r="K498" s="53" t="str">
        <f>IFERROR(_xlfn.CONCAT(LEFT(M498,FIND(" ",M498)-1),""""),M498)</f>
        <v>"Microscópio"</v>
      </c>
      <c r="L498" s="32" t="s">
        <v>1026</v>
      </c>
      <c r="M498" s="53" t="s">
        <v>1065</v>
      </c>
      <c r="N498" s="32" t="s">
        <v>1082</v>
      </c>
      <c r="O498" s="8">
        <v>0</v>
      </c>
      <c r="P498" s="32" t="s">
        <v>1083</v>
      </c>
      <c r="Q498" s="8">
        <f>IF(AND(O498=0, S498=0), 1, 0 )</f>
        <v>1</v>
      </c>
      <c r="R498" s="32" t="s">
        <v>1084</v>
      </c>
      <c r="S498" s="8">
        <v>0</v>
      </c>
    </row>
    <row r="499" spans="1:19" ht="6" customHeight="1" x14ac:dyDescent="0.3">
      <c r="A499" s="48">
        <v>498</v>
      </c>
      <c r="B499" s="56" t="s">
        <v>523</v>
      </c>
      <c r="C499" s="34" t="str">
        <f>IF(VALUE(O499)=1,"SUS.Equipamento",IF(VALUE(Q499)=1,"SUS.Dispositivo","SUS.Mobília"))</f>
        <v>SUS.Dispositivo</v>
      </c>
      <c r="D499" s="54" t="s">
        <v>26</v>
      </c>
      <c r="E499" s="55" t="s">
        <v>26</v>
      </c>
      <c r="F499" s="32" t="s">
        <v>26</v>
      </c>
      <c r="G499" s="53" t="s">
        <v>26</v>
      </c>
      <c r="H499" s="32" t="s">
        <v>1081</v>
      </c>
      <c r="I499" s="53" t="str">
        <f>_xlfn.CONCAT("""",B499,"""")</f>
        <v>"EQU.494"</v>
      </c>
      <c r="J499" s="32" t="s">
        <v>1070</v>
      </c>
      <c r="K499" s="53" t="str">
        <f>IFERROR(_xlfn.CONCAT(LEFT(M499,FIND(" ",M499)-1),""""),M499)</f>
        <v>"Microscópio"</v>
      </c>
      <c r="L499" s="32" t="s">
        <v>1026</v>
      </c>
      <c r="M499" s="53" t="s">
        <v>1066</v>
      </c>
      <c r="N499" s="32" t="s">
        <v>1082</v>
      </c>
      <c r="O499" s="8">
        <v>0</v>
      </c>
      <c r="P499" s="32" t="s">
        <v>1083</v>
      </c>
      <c r="Q499" s="8">
        <f>IF(AND(O499=0, S499=0), 1, 0 )</f>
        <v>1</v>
      </c>
      <c r="R499" s="32" t="s">
        <v>1084</v>
      </c>
      <c r="S499" s="8">
        <v>0</v>
      </c>
    </row>
    <row r="500" spans="1:19" ht="6" customHeight="1" x14ac:dyDescent="0.3">
      <c r="A500" s="48">
        <v>499</v>
      </c>
      <c r="B500" s="56" t="s">
        <v>524</v>
      </c>
      <c r="C500" s="34" t="str">
        <f>IF(VALUE(O500)=1,"SUS.Equipamento",IF(VALUE(Q500)=1,"SUS.Dispositivo","SUS.Mobília"))</f>
        <v>SUS.Dispositivo</v>
      </c>
      <c r="D500" s="54" t="s">
        <v>26</v>
      </c>
      <c r="E500" s="55" t="s">
        <v>26</v>
      </c>
      <c r="F500" s="32" t="s">
        <v>26</v>
      </c>
      <c r="G500" s="53" t="s">
        <v>26</v>
      </c>
      <c r="H500" s="32" t="s">
        <v>1081</v>
      </c>
      <c r="I500" s="53" t="str">
        <f>_xlfn.CONCAT("""",B500,"""")</f>
        <v>"EQU.495"</v>
      </c>
      <c r="J500" s="32" t="s">
        <v>1070</v>
      </c>
      <c r="K500" s="53" t="str">
        <f>IFERROR(_xlfn.CONCAT(LEFT(M500,FIND(" ",M500)-1),""""),M500)</f>
        <v>"Código"</v>
      </c>
      <c r="L500" s="32" t="s">
        <v>1026</v>
      </c>
      <c r="M500" s="53" t="s">
        <v>741</v>
      </c>
      <c r="N500" s="32" t="s">
        <v>1082</v>
      </c>
      <c r="O500" s="8">
        <v>0</v>
      </c>
      <c r="P500" s="32" t="s">
        <v>1083</v>
      </c>
      <c r="Q500" s="8">
        <f>IF(AND(O500=0, S500=0), 1, 0 )</f>
        <v>1</v>
      </c>
      <c r="R500" s="32" t="s">
        <v>1084</v>
      </c>
      <c r="S500" s="8">
        <v>0</v>
      </c>
    </row>
    <row r="501" spans="1:19" ht="6" customHeight="1" x14ac:dyDescent="0.3">
      <c r="A501" s="48">
        <v>500</v>
      </c>
      <c r="B501" s="56" t="s">
        <v>525</v>
      </c>
      <c r="C501" s="34" t="str">
        <f>IF(VALUE(O501)=1,"SUS.Equipamento",IF(VALUE(Q501)=1,"SUS.Dispositivo","SUS.Mobília"))</f>
        <v>SUS.Dispositivo</v>
      </c>
      <c r="D501" s="54" t="s">
        <v>26</v>
      </c>
      <c r="E501" s="55" t="s">
        <v>26</v>
      </c>
      <c r="F501" s="32" t="s">
        <v>26</v>
      </c>
      <c r="G501" s="53" t="s">
        <v>26</v>
      </c>
      <c r="H501" s="32" t="s">
        <v>1081</v>
      </c>
      <c r="I501" s="53" t="str">
        <f>_xlfn.CONCAT("""",B501,"""")</f>
        <v>"EQU.496"</v>
      </c>
      <c r="J501" s="32" t="s">
        <v>1070</v>
      </c>
      <c r="K501" s="53" t="str">
        <f>IFERROR(_xlfn.CONCAT(LEFT(M501,FIND(" ",M501)-1),""""),M501)</f>
        <v>"Óculos"</v>
      </c>
      <c r="L501" s="32" t="s">
        <v>1026</v>
      </c>
      <c r="M501" s="53" t="s">
        <v>1007</v>
      </c>
      <c r="N501" s="32" t="s">
        <v>1082</v>
      </c>
      <c r="O501" s="8">
        <v>0</v>
      </c>
      <c r="P501" s="32" t="s">
        <v>1083</v>
      </c>
      <c r="Q501" s="8">
        <f>IF(AND(O501=0, S501=0), 1, 0 )</f>
        <v>1</v>
      </c>
      <c r="R501" s="32" t="s">
        <v>1084</v>
      </c>
      <c r="S501" s="8">
        <v>0</v>
      </c>
    </row>
    <row r="502" spans="1:19" ht="6" customHeight="1" x14ac:dyDescent="0.3">
      <c r="A502" s="48">
        <v>501</v>
      </c>
      <c r="B502" s="56" t="s">
        <v>526</v>
      </c>
      <c r="C502" s="34" t="str">
        <f>IF(VALUE(O502)=1,"SUS.Equipamento",IF(VALUE(Q502)=1,"SUS.Dispositivo","SUS.Mobília"))</f>
        <v>SUS.Equipamento</v>
      </c>
      <c r="D502" s="54" t="s">
        <v>26</v>
      </c>
      <c r="E502" s="55" t="s">
        <v>26</v>
      </c>
      <c r="F502" s="32" t="s">
        <v>26</v>
      </c>
      <c r="G502" s="53" t="s">
        <v>26</v>
      </c>
      <c r="H502" s="32" t="s">
        <v>1081</v>
      </c>
      <c r="I502" s="53" t="str">
        <f>_xlfn.CONCAT("""",B502,"""")</f>
        <v>"EQU.497"</v>
      </c>
      <c r="J502" s="32" t="s">
        <v>1070</v>
      </c>
      <c r="K502" s="53" t="str">
        <f>IFERROR(_xlfn.CONCAT(LEFT(M502,FIND(" ",M502)-1),""""),M502)</f>
        <v>"Foto"</v>
      </c>
      <c r="L502" s="32" t="s">
        <v>1026</v>
      </c>
      <c r="M502" s="53" t="s">
        <v>1008</v>
      </c>
      <c r="N502" s="32" t="s">
        <v>1082</v>
      </c>
      <c r="O502" s="8">
        <v>1</v>
      </c>
      <c r="P502" s="32" t="s">
        <v>1083</v>
      </c>
      <c r="Q502" s="8">
        <f>IF(AND(O502=0, S502=0), 1, 0 )</f>
        <v>0</v>
      </c>
      <c r="R502" s="32" t="s">
        <v>1084</v>
      </c>
      <c r="S502" s="8">
        <v>0</v>
      </c>
    </row>
    <row r="503" spans="1:19" ht="6" customHeight="1" x14ac:dyDescent="0.3">
      <c r="A503" s="48">
        <v>502</v>
      </c>
      <c r="B503" s="56" t="s">
        <v>527</v>
      </c>
      <c r="C503" s="34" t="str">
        <f>IF(VALUE(O503)=1,"SUS.Equipamento",IF(VALUE(Q503)=1,"SUS.Dispositivo","SUS.Mobília"))</f>
        <v>SUS.Dispositivo</v>
      </c>
      <c r="D503" s="54" t="s">
        <v>26</v>
      </c>
      <c r="E503" s="55" t="s">
        <v>26</v>
      </c>
      <c r="F503" s="32" t="s">
        <v>26</v>
      </c>
      <c r="G503" s="53" t="s">
        <v>26</v>
      </c>
      <c r="H503" s="32" t="s">
        <v>1081</v>
      </c>
      <c r="I503" s="53" t="str">
        <f>_xlfn.CONCAT("""",B503,"""")</f>
        <v>"EQU.498"</v>
      </c>
      <c r="J503" s="32" t="s">
        <v>1070</v>
      </c>
      <c r="K503" s="53" t="str">
        <f>IFERROR(_xlfn.CONCAT(LEFT(M503,FIND(" ",M503)-1),""""),M503)</f>
        <v>"Liofilizador"</v>
      </c>
      <c r="L503" s="32" t="s">
        <v>1026</v>
      </c>
      <c r="M503" s="53" t="s">
        <v>1009</v>
      </c>
      <c r="N503" s="32" t="s">
        <v>1082</v>
      </c>
      <c r="O503" s="8">
        <v>0</v>
      </c>
      <c r="P503" s="32" t="s">
        <v>1083</v>
      </c>
      <c r="Q503" s="8">
        <f>IF(AND(O503=0, S503=0), 1, 0 )</f>
        <v>1</v>
      </c>
      <c r="R503" s="32" t="s">
        <v>1084</v>
      </c>
      <c r="S503" s="8">
        <v>0</v>
      </c>
    </row>
    <row r="504" spans="1:19" ht="6" customHeight="1" x14ac:dyDescent="0.3">
      <c r="A504" s="48">
        <v>503</v>
      </c>
      <c r="B504" s="56" t="s">
        <v>528</v>
      </c>
      <c r="C504" s="34" t="str">
        <f>IF(VALUE(O504)=1,"SUS.Equipamento",IF(VALUE(Q504)=1,"SUS.Dispositivo","SUS.Mobília"))</f>
        <v>SUS.Dispositivo</v>
      </c>
      <c r="D504" s="54" t="s">
        <v>26</v>
      </c>
      <c r="E504" s="55" t="s">
        <v>26</v>
      </c>
      <c r="F504" s="32" t="s">
        <v>26</v>
      </c>
      <c r="G504" s="53" t="s">
        <v>26</v>
      </c>
      <c r="H504" s="32" t="s">
        <v>1081</v>
      </c>
      <c r="I504" s="53" t="str">
        <f>_xlfn.CONCAT("""",B504,"""")</f>
        <v>"EQU.499"</v>
      </c>
      <c r="J504" s="32" t="s">
        <v>1070</v>
      </c>
      <c r="K504" s="53" t="str">
        <f>IFERROR(_xlfn.CONCAT(LEFT(M504,FIND(" ",M504)-1),""""),M504)</f>
        <v>"Sistema"</v>
      </c>
      <c r="L504" s="32" t="s">
        <v>1026</v>
      </c>
      <c r="M504" s="53" t="s">
        <v>1010</v>
      </c>
      <c r="N504" s="32" t="s">
        <v>1082</v>
      </c>
      <c r="O504" s="8">
        <v>0</v>
      </c>
      <c r="P504" s="32" t="s">
        <v>1083</v>
      </c>
      <c r="Q504" s="8">
        <f>IF(AND(O504=0, S504=0), 1, 0 )</f>
        <v>1</v>
      </c>
      <c r="R504" s="32" t="s">
        <v>1084</v>
      </c>
      <c r="S504" s="8">
        <v>0</v>
      </c>
    </row>
    <row r="505" spans="1:19" ht="6" customHeight="1" x14ac:dyDescent="0.3">
      <c r="A505" s="48">
        <v>504</v>
      </c>
      <c r="B505" s="56" t="s">
        <v>529</v>
      </c>
      <c r="C505" s="34" t="str">
        <f>IF(VALUE(O505)=1,"SUS.Equipamento",IF(VALUE(Q505)=1,"SUS.Dispositivo","SUS.Mobília"))</f>
        <v>SUS.Dispositivo</v>
      </c>
      <c r="D505" s="54" t="s">
        <v>26</v>
      </c>
      <c r="E505" s="55" t="s">
        <v>26</v>
      </c>
      <c r="F505" s="32" t="s">
        <v>26</v>
      </c>
      <c r="G505" s="53" t="s">
        <v>26</v>
      </c>
      <c r="H505" s="32" t="s">
        <v>1081</v>
      </c>
      <c r="I505" s="53" t="str">
        <f>_xlfn.CONCAT("""",B505,"""")</f>
        <v>"EQU.500"</v>
      </c>
      <c r="J505" s="32" t="s">
        <v>1070</v>
      </c>
      <c r="K505" s="53" t="str">
        <f>IFERROR(_xlfn.CONCAT(LEFT(M505,FIND(" ",M505)-1),""""),M505)</f>
        <v>"Termômetro"</v>
      </c>
      <c r="L505" s="32" t="s">
        <v>1026</v>
      </c>
      <c r="M505" s="53" t="s">
        <v>1011</v>
      </c>
      <c r="N505" s="32" t="s">
        <v>1082</v>
      </c>
      <c r="O505" s="8">
        <v>0</v>
      </c>
      <c r="P505" s="32" t="s">
        <v>1083</v>
      </c>
      <c r="Q505" s="8">
        <f>IF(AND(O505=0, S505=0), 1, 0 )</f>
        <v>1</v>
      </c>
      <c r="R505" s="32" t="s">
        <v>1084</v>
      </c>
      <c r="S505" s="8">
        <v>0</v>
      </c>
    </row>
    <row r="506" spans="1:19" ht="6" customHeight="1" x14ac:dyDescent="0.3">
      <c r="A506" s="48">
        <v>505</v>
      </c>
      <c r="B506" s="56" t="s">
        <v>530</v>
      </c>
      <c r="C506" s="34" t="str">
        <f>IF(VALUE(O506)=1,"SUS.Equipamento",IF(VALUE(Q506)=1,"SUS.Dispositivo","SUS.Mobília"))</f>
        <v>SUS.Dispositivo</v>
      </c>
      <c r="D506" s="54" t="s">
        <v>26</v>
      </c>
      <c r="E506" s="55" t="s">
        <v>26</v>
      </c>
      <c r="F506" s="32" t="s">
        <v>26</v>
      </c>
      <c r="G506" s="53" t="s">
        <v>26</v>
      </c>
      <c r="H506" s="32" t="s">
        <v>1081</v>
      </c>
      <c r="I506" s="53" t="str">
        <f>_xlfn.CONCAT("""",B506,"""")</f>
        <v>"EQU.501"</v>
      </c>
      <c r="J506" s="32" t="s">
        <v>1070</v>
      </c>
      <c r="K506" s="53" t="str">
        <f>IFERROR(_xlfn.CONCAT(LEFT(M506,FIND(" ",M506)-1),""""),M506)</f>
        <v>"Sistema"</v>
      </c>
      <c r="L506" s="32" t="s">
        <v>1026</v>
      </c>
      <c r="M506" s="53" t="s">
        <v>1012</v>
      </c>
      <c r="N506" s="32" t="s">
        <v>1082</v>
      </c>
      <c r="O506" s="8">
        <v>0</v>
      </c>
      <c r="P506" s="32" t="s">
        <v>1083</v>
      </c>
      <c r="Q506" s="8">
        <f>IF(AND(O506=0, S506=0), 1, 0 )</f>
        <v>1</v>
      </c>
      <c r="R506" s="32" t="s">
        <v>1084</v>
      </c>
      <c r="S506" s="8">
        <v>0</v>
      </c>
    </row>
    <row r="507" spans="1:19" ht="6" customHeight="1" x14ac:dyDescent="0.3">
      <c r="A507" s="48">
        <v>506</v>
      </c>
      <c r="B507" s="56" t="s">
        <v>531</v>
      </c>
      <c r="C507" s="34" t="str">
        <f>IF(VALUE(O507)=1,"SUS.Equipamento",IF(VALUE(Q507)=1,"SUS.Dispositivo","SUS.Mobília"))</f>
        <v>SUS.Dispositivo</v>
      </c>
      <c r="D507" s="54" t="s">
        <v>26</v>
      </c>
      <c r="E507" s="55" t="s">
        <v>26</v>
      </c>
      <c r="F507" s="32" t="s">
        <v>26</v>
      </c>
      <c r="G507" s="53" t="s">
        <v>26</v>
      </c>
      <c r="H507" s="32" t="s">
        <v>1081</v>
      </c>
      <c r="I507" s="53" t="str">
        <f>_xlfn.CONCAT("""",B507,"""")</f>
        <v>"EQU.502"</v>
      </c>
      <c r="J507" s="32" t="s">
        <v>1070</v>
      </c>
      <c r="K507" s="53" t="str">
        <f>IFERROR(_xlfn.CONCAT(LEFT(M507,FIND(" ",M507)-1),""""),M507)</f>
        <v>"Sistema"</v>
      </c>
      <c r="L507" s="32" t="s">
        <v>1026</v>
      </c>
      <c r="M507" s="53" t="s">
        <v>1013</v>
      </c>
      <c r="N507" s="32" t="s">
        <v>1082</v>
      </c>
      <c r="O507" s="8">
        <v>0</v>
      </c>
      <c r="P507" s="32" t="s">
        <v>1083</v>
      </c>
      <c r="Q507" s="8">
        <f>IF(AND(O507=0, S507=0), 1, 0 )</f>
        <v>1</v>
      </c>
      <c r="R507" s="32" t="s">
        <v>1084</v>
      </c>
      <c r="S507" s="8">
        <v>0</v>
      </c>
    </row>
    <row r="508" spans="1:19" ht="6" customHeight="1" x14ac:dyDescent="0.3">
      <c r="A508" s="48">
        <v>507</v>
      </c>
      <c r="B508" s="56" t="s">
        <v>532</v>
      </c>
      <c r="C508" s="34" t="str">
        <f>IF(VALUE(O508)=1,"SUS.Equipamento",IF(VALUE(Q508)=1,"SUS.Dispositivo","SUS.Mobília"))</f>
        <v>SUS.Mobília</v>
      </c>
      <c r="D508" s="54" t="s">
        <v>26</v>
      </c>
      <c r="E508" s="55" t="s">
        <v>26</v>
      </c>
      <c r="F508" s="32" t="s">
        <v>1196</v>
      </c>
      <c r="G508" s="53" t="s">
        <v>1197</v>
      </c>
      <c r="H508" s="32" t="s">
        <v>1081</v>
      </c>
      <c r="I508" s="53" t="str">
        <f>_xlfn.CONCAT("""",B508,"""")</f>
        <v>"EQU.503"</v>
      </c>
      <c r="J508" s="32" t="s">
        <v>1070</v>
      </c>
      <c r="K508" s="53" t="str">
        <f>IFERROR(_xlfn.CONCAT(LEFT(M508,FIND(" ",M508)-1),""""),M508)</f>
        <v>"Carro"</v>
      </c>
      <c r="L508" s="32" t="s">
        <v>1026</v>
      </c>
      <c r="M508" s="53" t="s">
        <v>1014</v>
      </c>
      <c r="N508" s="32" t="s">
        <v>1082</v>
      </c>
      <c r="O508" s="8">
        <v>0</v>
      </c>
      <c r="P508" s="32" t="s">
        <v>1083</v>
      </c>
      <c r="Q508" s="8">
        <f>IF(AND(O508=0, S508=0), 1, 0 )</f>
        <v>0</v>
      </c>
      <c r="R508" s="32" t="s">
        <v>1084</v>
      </c>
      <c r="S508" s="8">
        <v>1</v>
      </c>
    </row>
    <row r="509" spans="1:19" ht="6" customHeight="1" x14ac:dyDescent="0.3">
      <c r="A509" s="48">
        <v>508</v>
      </c>
      <c r="B509" s="56" t="s">
        <v>533</v>
      </c>
      <c r="C509" s="34" t="str">
        <f>IF(VALUE(O509)=1,"SUS.Equipamento",IF(VALUE(Q509)=1,"SUS.Dispositivo","SUS.Mobília"))</f>
        <v>SUS.Mobília</v>
      </c>
      <c r="D509" s="54" t="s">
        <v>26</v>
      </c>
      <c r="E509" s="55" t="s">
        <v>26</v>
      </c>
      <c r="F509" s="32" t="s">
        <v>1196</v>
      </c>
      <c r="G509" s="53" t="s">
        <v>1201</v>
      </c>
      <c r="H509" s="32" t="s">
        <v>1081</v>
      </c>
      <c r="I509" s="53" t="str">
        <f>_xlfn.CONCAT("""",B509,"""")</f>
        <v>"EQU.504"</v>
      </c>
      <c r="J509" s="32" t="s">
        <v>1070</v>
      </c>
      <c r="K509" s="53" t="str">
        <f>IFERROR(_xlfn.CONCAT(LEFT(M509,FIND(" ",M509)-1),""""),M509)</f>
        <v>"Mesa"</v>
      </c>
      <c r="L509" s="32" t="s">
        <v>1026</v>
      </c>
      <c r="M509" s="53" t="s">
        <v>1015</v>
      </c>
      <c r="N509" s="32" t="s">
        <v>1082</v>
      </c>
      <c r="O509" s="8">
        <v>0</v>
      </c>
      <c r="P509" s="32" t="s">
        <v>1083</v>
      </c>
      <c r="Q509" s="8">
        <f>IF(AND(O509=0, S509=0), 1, 0 )</f>
        <v>0</v>
      </c>
      <c r="R509" s="32" t="s">
        <v>1084</v>
      </c>
      <c r="S509" s="8">
        <v>1</v>
      </c>
    </row>
    <row r="510" spans="1:19" ht="6" customHeight="1" x14ac:dyDescent="0.3">
      <c r="A510" s="48">
        <v>509</v>
      </c>
      <c r="B510" s="56" t="s">
        <v>534</v>
      </c>
      <c r="C510" s="34" t="str">
        <f>IF(VALUE(O510)=1,"SUS.Equipamento",IF(VALUE(Q510)=1,"SUS.Dispositivo","SUS.Mobília"))</f>
        <v>SUS.Equipamento</v>
      </c>
      <c r="D510" s="54" t="s">
        <v>26</v>
      </c>
      <c r="E510" s="55" t="s">
        <v>26</v>
      </c>
      <c r="F510" s="32" t="s">
        <v>26</v>
      </c>
      <c r="G510" s="53" t="s">
        <v>26</v>
      </c>
      <c r="H510" s="32" t="s">
        <v>1081</v>
      </c>
      <c r="I510" s="53" t="str">
        <f>_xlfn.CONCAT("""",B510,"""")</f>
        <v>"EQU.505"</v>
      </c>
      <c r="J510" s="32" t="s">
        <v>1070</v>
      </c>
      <c r="K510" s="53" t="str">
        <f>IFERROR(_xlfn.CONCAT(LEFT(M510,FIND(" ",M510)-1),""""),M510)</f>
        <v>"Refrigerador"</v>
      </c>
      <c r="L510" s="32" t="s">
        <v>1026</v>
      </c>
      <c r="M510" s="53" t="s">
        <v>1067</v>
      </c>
      <c r="N510" s="32" t="s">
        <v>1082</v>
      </c>
      <c r="O510" s="8">
        <v>1</v>
      </c>
      <c r="P510" s="32" t="s">
        <v>1083</v>
      </c>
      <c r="Q510" s="8">
        <f>IF(AND(O510=0, S510=0), 1, 0 )</f>
        <v>0</v>
      </c>
      <c r="R510" s="32" t="s">
        <v>1084</v>
      </c>
      <c r="S510" s="8">
        <v>0</v>
      </c>
    </row>
    <row r="511" spans="1:19" ht="6" customHeight="1" x14ac:dyDescent="0.3">
      <c r="A511" s="48">
        <v>510</v>
      </c>
      <c r="B511" s="56" t="s">
        <v>535</v>
      </c>
      <c r="C511" s="34" t="str">
        <f>IF(VALUE(O511)=1,"SUS.Equipamento",IF(VALUE(Q511)=1,"SUS.Dispositivo","SUS.Mobília"))</f>
        <v>SUS.Equipamento</v>
      </c>
      <c r="D511" s="54" t="s">
        <v>26</v>
      </c>
      <c r="E511" s="55" t="s">
        <v>26</v>
      </c>
      <c r="F511" s="32" t="s">
        <v>26</v>
      </c>
      <c r="G511" s="53" t="s">
        <v>26</v>
      </c>
      <c r="H511" s="32" t="s">
        <v>1081</v>
      </c>
      <c r="I511" s="53" t="str">
        <f>_xlfn.CONCAT("""",B511,"""")</f>
        <v>"EQU.506"</v>
      </c>
      <c r="J511" s="32" t="s">
        <v>1070</v>
      </c>
      <c r="K511" s="53" t="str">
        <f>IFERROR(_xlfn.CONCAT(LEFT(M511,FIND(" ",M511)-1),""""),M511)</f>
        <v>"Régua"</v>
      </c>
      <c r="L511" s="32" t="s">
        <v>1026</v>
      </c>
      <c r="M511" s="53" t="s">
        <v>1016</v>
      </c>
      <c r="N511" s="32" t="s">
        <v>1082</v>
      </c>
      <c r="O511" s="8">
        <v>1</v>
      </c>
      <c r="P511" s="32" t="s">
        <v>1083</v>
      </c>
      <c r="Q511" s="8">
        <f>IF(AND(O511=0, S511=0), 1, 0 )</f>
        <v>0</v>
      </c>
      <c r="R511" s="32" t="s">
        <v>1084</v>
      </c>
      <c r="S511" s="8">
        <v>0</v>
      </c>
    </row>
    <row r="512" spans="1:19" ht="6" customHeight="1" x14ac:dyDescent="0.3">
      <c r="A512" s="48">
        <v>511</v>
      </c>
      <c r="B512" s="56" t="s">
        <v>536</v>
      </c>
      <c r="C512" s="34" t="str">
        <f>IF(VALUE(O512)=1,"SUS.Equipamento",IF(VALUE(Q512)=1,"SUS.Dispositivo","SUS.Mobília"))</f>
        <v>SUS.Dispositivo</v>
      </c>
      <c r="D512" s="54" t="s">
        <v>26</v>
      </c>
      <c r="E512" s="55" t="s">
        <v>26</v>
      </c>
      <c r="F512" s="32" t="s">
        <v>26</v>
      </c>
      <c r="G512" s="53" t="s">
        <v>26</v>
      </c>
      <c r="H512" s="32" t="s">
        <v>1081</v>
      </c>
      <c r="I512" s="53" t="str">
        <f>_xlfn.CONCAT("""",B512,"""")</f>
        <v>"EQU.507"</v>
      </c>
      <c r="J512" s="32" t="s">
        <v>1070</v>
      </c>
      <c r="K512" s="53" t="str">
        <f>IFERROR(_xlfn.CONCAT(LEFT(M512,FIND(" ",M512)-1),""""),M512)</f>
        <v>"Sistema"</v>
      </c>
      <c r="L512" s="32" t="s">
        <v>1026</v>
      </c>
      <c r="M512" s="53" t="s">
        <v>1017</v>
      </c>
      <c r="N512" s="32" t="s">
        <v>1082</v>
      </c>
      <c r="O512" s="8">
        <v>0</v>
      </c>
      <c r="P512" s="32" t="s">
        <v>1083</v>
      </c>
      <c r="Q512" s="8">
        <f>IF(AND(O512=0, S512=0), 1, 0 )</f>
        <v>1</v>
      </c>
      <c r="R512" s="32" t="s">
        <v>1084</v>
      </c>
      <c r="S512" s="8">
        <v>0</v>
      </c>
    </row>
    <row r="513" spans="1:19" ht="6" customHeight="1" x14ac:dyDescent="0.3">
      <c r="A513" s="48">
        <v>512</v>
      </c>
      <c r="B513" s="56" t="s">
        <v>537</v>
      </c>
      <c r="C513" s="34" t="str">
        <f>IF(VALUE(O513)=1,"SUS.Equipamento",IF(VALUE(Q513)=1,"SUS.Dispositivo","SUS.Mobília"))</f>
        <v>SUS.Dispositivo</v>
      </c>
      <c r="D513" s="54" t="s">
        <v>26</v>
      </c>
      <c r="E513" s="55" t="s">
        <v>26</v>
      </c>
      <c r="F513" s="32" t="s">
        <v>26</v>
      </c>
      <c r="G513" s="53" t="s">
        <v>26</v>
      </c>
      <c r="H513" s="32" t="s">
        <v>1081</v>
      </c>
      <c r="I513" s="53" t="str">
        <f>_xlfn.CONCAT("""",B513,"""")</f>
        <v>"EQU.508"</v>
      </c>
      <c r="J513" s="32" t="s">
        <v>1070</v>
      </c>
      <c r="K513" s="53" t="str">
        <f>IFERROR(_xlfn.CONCAT(LEFT(M513,FIND(" ",M513)-1),""""),M513)</f>
        <v>"Código"</v>
      </c>
      <c r="L513" s="32" t="s">
        <v>1026</v>
      </c>
      <c r="M513" s="53" t="s">
        <v>741</v>
      </c>
      <c r="N513" s="32" t="s">
        <v>1082</v>
      </c>
      <c r="O513" s="8">
        <v>0</v>
      </c>
      <c r="P513" s="32" t="s">
        <v>1083</v>
      </c>
      <c r="Q513" s="8">
        <f>IF(AND(O513=0, S513=0), 1, 0 )</f>
        <v>1</v>
      </c>
      <c r="R513" s="32" t="s">
        <v>1084</v>
      </c>
      <c r="S513" s="8">
        <v>0</v>
      </c>
    </row>
    <row r="514" spans="1:19" ht="6" customHeight="1" x14ac:dyDescent="0.3">
      <c r="A514" s="48">
        <v>513</v>
      </c>
      <c r="B514" s="56" t="s">
        <v>538</v>
      </c>
      <c r="C514" s="34" t="str">
        <f>IF(VALUE(O514)=1,"SUS.Equipamento",IF(VALUE(Q514)=1,"SUS.Dispositivo","SUS.Mobília"))</f>
        <v>SUS.Dispositivo</v>
      </c>
      <c r="D514" s="54" t="s">
        <v>26</v>
      </c>
      <c r="E514" s="55" t="s">
        <v>26</v>
      </c>
      <c r="F514" s="32" t="s">
        <v>26</v>
      </c>
      <c r="G514" s="53" t="s">
        <v>26</v>
      </c>
      <c r="H514" s="32" t="s">
        <v>1081</v>
      </c>
      <c r="I514" s="53" t="str">
        <f>_xlfn.CONCAT("""",B514,"""")</f>
        <v>"EQU.509"</v>
      </c>
      <c r="J514" s="32" t="s">
        <v>1070</v>
      </c>
      <c r="K514" s="53" t="str">
        <f>IFERROR(_xlfn.CONCAT(LEFT(M514,FIND(" ",M514)-1),""""),M514)</f>
        <v>"Tijolo"</v>
      </c>
      <c r="L514" s="32" t="s">
        <v>1026</v>
      </c>
      <c r="M514" s="53" t="s">
        <v>1018</v>
      </c>
      <c r="N514" s="32" t="s">
        <v>1082</v>
      </c>
      <c r="O514" s="8">
        <v>0</v>
      </c>
      <c r="P514" s="32" t="s">
        <v>1083</v>
      </c>
      <c r="Q514" s="8">
        <f>IF(AND(O514=0, S514=0), 1, 0 )</f>
        <v>1</v>
      </c>
      <c r="R514" s="32" t="s">
        <v>1084</v>
      </c>
      <c r="S514" s="8">
        <v>0</v>
      </c>
    </row>
    <row r="515" spans="1:19" ht="6" customHeight="1" x14ac:dyDescent="0.3">
      <c r="A515" s="48">
        <v>514</v>
      </c>
      <c r="B515" s="56" t="s">
        <v>539</v>
      </c>
      <c r="C515" s="34" t="str">
        <f>IF(VALUE(O515)=1,"SUS.Equipamento",IF(VALUE(Q515)=1,"SUS.Dispositivo","SUS.Mobília"))</f>
        <v>SUS.Dispositivo</v>
      </c>
      <c r="D515" s="54" t="s">
        <v>26</v>
      </c>
      <c r="E515" s="55" t="s">
        <v>26</v>
      </c>
      <c r="F515" s="32" t="s">
        <v>26</v>
      </c>
      <c r="G515" s="53" t="s">
        <v>26</v>
      </c>
      <c r="H515" s="32" t="s">
        <v>1081</v>
      </c>
      <c r="I515" s="53" t="str">
        <f>_xlfn.CONCAT("""",B515,"""")</f>
        <v>"EQU.510"</v>
      </c>
      <c r="J515" s="32" t="s">
        <v>1070</v>
      </c>
      <c r="K515" s="53" t="str">
        <f>IFERROR(_xlfn.CONCAT(LEFT(M515,FIND(" ",M515)-1),""""),M515)</f>
        <v>"Vecto"</v>
      </c>
      <c r="L515" s="32" t="s">
        <v>1026</v>
      </c>
      <c r="M515" s="53" t="s">
        <v>1019</v>
      </c>
      <c r="N515" s="32" t="s">
        <v>1082</v>
      </c>
      <c r="O515" s="8">
        <v>0</v>
      </c>
      <c r="P515" s="32" t="s">
        <v>1083</v>
      </c>
      <c r="Q515" s="8">
        <f>IF(AND(O515=0, S515=0), 1, 0 )</f>
        <v>1</v>
      </c>
      <c r="R515" s="32" t="s">
        <v>1084</v>
      </c>
      <c r="S515" s="8">
        <v>0</v>
      </c>
    </row>
    <row r="516" spans="1:19" ht="6" customHeight="1" x14ac:dyDescent="0.3">
      <c r="A516" s="48">
        <v>515</v>
      </c>
      <c r="B516" s="56" t="s">
        <v>540</v>
      </c>
      <c r="C516" s="34" t="str">
        <f>IF(VALUE(O516)=1,"SUS.Equipamento",IF(VALUE(Q516)=1,"SUS.Dispositivo","SUS.Mobília"))</f>
        <v>SUS.Equipamento</v>
      </c>
      <c r="D516" s="54" t="s">
        <v>1190</v>
      </c>
      <c r="E516" s="55" t="s">
        <v>1191</v>
      </c>
      <c r="F516" s="32" t="s">
        <v>26</v>
      </c>
      <c r="G516" s="53" t="s">
        <v>26</v>
      </c>
      <c r="H516" s="32" t="s">
        <v>1081</v>
      </c>
      <c r="I516" s="53" t="str">
        <f>_xlfn.CONCAT("""",B516,"""")</f>
        <v>"EQU.511"</v>
      </c>
      <c r="J516" s="32" t="s">
        <v>1070</v>
      </c>
      <c r="K516" s="53" t="str">
        <f>IFERROR(_xlfn.CONCAT(LEFT(M516,FIND(" ",M516)-1),""""),M516)</f>
        <v>"Câmara"</v>
      </c>
      <c r="L516" s="32" t="s">
        <v>1026</v>
      </c>
      <c r="M516" s="53" t="s">
        <v>1094</v>
      </c>
      <c r="N516" s="32" t="s">
        <v>1082</v>
      </c>
      <c r="O516" s="8">
        <v>1</v>
      </c>
      <c r="P516" s="32" t="s">
        <v>1083</v>
      </c>
      <c r="Q516" s="8">
        <f>IF(AND(O516=0, S516=0), 1, 0 )</f>
        <v>0</v>
      </c>
      <c r="R516" s="32" t="s">
        <v>1084</v>
      </c>
      <c r="S516" s="8">
        <v>0</v>
      </c>
    </row>
    <row r="517" spans="1:19" ht="6" customHeight="1" x14ac:dyDescent="0.3">
      <c r="A517" s="48">
        <v>516</v>
      </c>
      <c r="B517" s="56" t="s">
        <v>541</v>
      </c>
      <c r="C517" s="34" t="str">
        <f>IF(VALUE(O517)=1,"SUS.Equipamento",IF(VALUE(Q517)=1,"SUS.Dispositivo","SUS.Mobília"))</f>
        <v>SUS.Mobília</v>
      </c>
      <c r="D517" s="54" t="s">
        <v>26</v>
      </c>
      <c r="E517" s="55" t="s">
        <v>26</v>
      </c>
      <c r="F517" s="32" t="s">
        <v>1196</v>
      </c>
      <c r="G517" s="53" t="s">
        <v>1197</v>
      </c>
      <c r="H517" s="32" t="s">
        <v>1081</v>
      </c>
      <c r="I517" s="53" t="str">
        <f>_xlfn.CONCAT("""",B517,"""")</f>
        <v>"EQU.512"</v>
      </c>
      <c r="J517" s="32" t="s">
        <v>1070</v>
      </c>
      <c r="K517" s="53" t="str">
        <f>IFERROR(_xlfn.CONCAT(LEFT(M517,FIND(" ",M517)-1),""""),M517)</f>
        <v>"Maca"</v>
      </c>
      <c r="L517" s="32" t="s">
        <v>1026</v>
      </c>
      <c r="M517" s="53" t="s">
        <v>1020</v>
      </c>
      <c r="N517" s="32" t="s">
        <v>1082</v>
      </c>
      <c r="O517" s="8">
        <v>0</v>
      </c>
      <c r="P517" s="32" t="s">
        <v>1083</v>
      </c>
      <c r="Q517" s="8">
        <f>IF(AND(O517=0, S517=0), 1, 0 )</f>
        <v>0</v>
      </c>
      <c r="R517" s="32" t="s">
        <v>1084</v>
      </c>
      <c r="S517" s="8">
        <v>1</v>
      </c>
    </row>
    <row r="518" spans="1:19" ht="6" customHeight="1" x14ac:dyDescent="0.3">
      <c r="A518" s="48">
        <v>517</v>
      </c>
      <c r="B518" s="56" t="s">
        <v>542</v>
      </c>
      <c r="C518" s="34" t="str">
        <f>IF(VALUE(O518)=1,"SUS.Equipamento",IF(VALUE(Q518)=1,"SUS.Dispositivo","SUS.Mobília"))</f>
        <v>SUS.Equipamento</v>
      </c>
      <c r="D518" s="54" t="s">
        <v>26</v>
      </c>
      <c r="E518" s="55" t="s">
        <v>26</v>
      </c>
      <c r="F518" s="32" t="s">
        <v>26</v>
      </c>
      <c r="G518" s="53" t="s">
        <v>26</v>
      </c>
      <c r="H518" s="32" t="s">
        <v>1081</v>
      </c>
      <c r="I518" s="53" t="str">
        <f>_xlfn.CONCAT("""",B518,"""")</f>
        <v>"EQU.513"</v>
      </c>
      <c r="J518" s="32" t="s">
        <v>1070</v>
      </c>
      <c r="K518" s="53" t="str">
        <f>IFERROR(_xlfn.CONCAT(LEFT(M518,FIND(" ",M518)-1),""""),M518)</f>
        <v>"Máquina"</v>
      </c>
      <c r="L518" s="32" t="s">
        <v>1026</v>
      </c>
      <c r="M518" s="53" t="s">
        <v>1021</v>
      </c>
      <c r="N518" s="32" t="s">
        <v>1082</v>
      </c>
      <c r="O518" s="8">
        <v>1</v>
      </c>
      <c r="P518" s="32" t="s">
        <v>1083</v>
      </c>
      <c r="Q518" s="8">
        <f>IF(AND(O518=0, S518=0), 1, 0 )</f>
        <v>0</v>
      </c>
      <c r="R518" s="32" t="s">
        <v>1084</v>
      </c>
      <c r="S518" s="8">
        <v>0</v>
      </c>
    </row>
    <row r="519" spans="1:19" ht="6" customHeight="1" x14ac:dyDescent="0.3">
      <c r="A519" s="48">
        <v>518</v>
      </c>
      <c r="B519" s="56" t="s">
        <v>543</v>
      </c>
      <c r="C519" s="34" t="str">
        <f>IF(VALUE(O519)=1,"SUS.Equipamento",IF(VALUE(Q519)=1,"SUS.Dispositivo","SUS.Mobília"))</f>
        <v>SUS.Dispositivo</v>
      </c>
      <c r="D519" s="54" t="s">
        <v>26</v>
      </c>
      <c r="E519" s="55" t="s">
        <v>26</v>
      </c>
      <c r="F519" s="32" t="s">
        <v>26</v>
      </c>
      <c r="G519" s="53" t="s">
        <v>26</v>
      </c>
      <c r="H519" s="32" t="s">
        <v>1081</v>
      </c>
      <c r="I519" s="53" t="str">
        <f>_xlfn.CONCAT("""",B519,"""")</f>
        <v>"EQU.514"</v>
      </c>
      <c r="J519" s="32" t="s">
        <v>1070</v>
      </c>
      <c r="K519" s="53" t="str">
        <f>IFERROR(_xlfn.CONCAT(LEFT(M519,FIND(" ",M519)-1),""""),M519)</f>
        <v>"Sensor"</v>
      </c>
      <c r="L519" s="32" t="s">
        <v>1026</v>
      </c>
      <c r="M519" s="53" t="s">
        <v>1022</v>
      </c>
      <c r="N519" s="32" t="s">
        <v>1082</v>
      </c>
      <c r="O519" s="8">
        <v>0</v>
      </c>
      <c r="P519" s="32" t="s">
        <v>1083</v>
      </c>
      <c r="Q519" s="8">
        <f>IF(AND(O519=0, S519=0), 1, 0 )</f>
        <v>1</v>
      </c>
      <c r="R519" s="32" t="s">
        <v>1084</v>
      </c>
      <c r="S519" s="8">
        <v>0</v>
      </c>
    </row>
    <row r="520" spans="1:19" ht="6" customHeight="1" x14ac:dyDescent="0.3">
      <c r="A520" s="48">
        <v>519</v>
      </c>
      <c r="B520" s="56" t="s">
        <v>544</v>
      </c>
      <c r="C520" s="34" t="str">
        <f>IF(VALUE(O520)=1,"SUS.Equipamento",IF(VALUE(Q520)=1,"SUS.Dispositivo","SUS.Mobília"))</f>
        <v>SUS.Dispositivo</v>
      </c>
      <c r="D520" s="54" t="s">
        <v>26</v>
      </c>
      <c r="E520" s="55" t="s">
        <v>26</v>
      </c>
      <c r="F520" s="32" t="s">
        <v>26</v>
      </c>
      <c r="G520" s="53" t="s">
        <v>26</v>
      </c>
      <c r="H520" s="32" t="s">
        <v>1081</v>
      </c>
      <c r="I520" s="53" t="str">
        <f>_xlfn.CONCAT("""",B520,"""")</f>
        <v>"EQU.515"</v>
      </c>
      <c r="J520" s="32" t="s">
        <v>1070</v>
      </c>
      <c r="K520" s="53" t="str">
        <f>IFERROR(_xlfn.CONCAT(LEFT(M520,FIND(" ",M520)-1),""""),M520)</f>
        <v>"Suporte"</v>
      </c>
      <c r="L520" s="32" t="s">
        <v>1026</v>
      </c>
      <c r="M520" s="53" t="s">
        <v>1023</v>
      </c>
      <c r="N520" s="32" t="s">
        <v>1082</v>
      </c>
      <c r="O520" s="8">
        <v>0</v>
      </c>
      <c r="P520" s="32" t="s">
        <v>1083</v>
      </c>
      <c r="Q520" s="8">
        <f>IF(AND(O520=0, S520=0), 1, 0 )</f>
        <v>1</v>
      </c>
      <c r="R520" s="32" t="s">
        <v>1084</v>
      </c>
      <c r="S520" s="8">
        <v>0</v>
      </c>
    </row>
    <row r="521" spans="1:19" ht="6" customHeight="1" x14ac:dyDescent="0.3">
      <c r="A521" s="48">
        <v>520</v>
      </c>
      <c r="B521" s="56" t="s">
        <v>545</v>
      </c>
      <c r="C521" s="34" t="str">
        <f>IF(VALUE(O521)=1,"SUS.Equipamento",IF(VALUE(Q521)=1,"SUS.Dispositivo","SUS.Mobília"))</f>
        <v>SUS.Dispositivo</v>
      </c>
      <c r="D521" s="54" t="s">
        <v>26</v>
      </c>
      <c r="E521" s="55" t="s">
        <v>26</v>
      </c>
      <c r="F521" s="32" t="s">
        <v>26</v>
      </c>
      <c r="G521" s="53" t="s">
        <v>26</v>
      </c>
      <c r="H521" s="32" t="s">
        <v>1081</v>
      </c>
      <c r="I521" s="53" t="str">
        <f>_xlfn.CONCAT("""",B521,"""")</f>
        <v>"EQU.516"</v>
      </c>
      <c r="J521" s="32" t="s">
        <v>1070</v>
      </c>
      <c r="K521" s="53" t="str">
        <f>IFERROR(_xlfn.CONCAT(LEFT(M521,FIND(" ",M521)-1),""""),M521)</f>
        <v>"Visor"</v>
      </c>
      <c r="L521" s="32" t="s">
        <v>1026</v>
      </c>
      <c r="M521" s="53" t="s">
        <v>1024</v>
      </c>
      <c r="N521" s="32" t="s">
        <v>1082</v>
      </c>
      <c r="O521" s="8">
        <v>0</v>
      </c>
      <c r="P521" s="32" t="s">
        <v>1083</v>
      </c>
      <c r="Q521" s="8">
        <f>IF(AND(O521=0, S521=0), 1, 0 )</f>
        <v>1</v>
      </c>
      <c r="R521" s="32" t="s">
        <v>1084</v>
      </c>
      <c r="S521" s="8">
        <v>0</v>
      </c>
    </row>
    <row r="522" spans="1:19" ht="6" customHeight="1" x14ac:dyDescent="0.3">
      <c r="A522" s="48">
        <v>521</v>
      </c>
      <c r="B522" s="56" t="s">
        <v>546</v>
      </c>
      <c r="C522" s="34" t="str">
        <f>IF(VALUE(O522)=1,"SUS.Equipamento",IF(VALUE(Q522)=1,"SUS.Dispositivo","SUS.Mobília"))</f>
        <v>SUS.Equipamento</v>
      </c>
      <c r="D522" s="54" t="s">
        <v>26</v>
      </c>
      <c r="E522" s="55" t="s">
        <v>26</v>
      </c>
      <c r="F522" s="32" t="s">
        <v>26</v>
      </c>
      <c r="G522" s="53" t="s">
        <v>26</v>
      </c>
      <c r="H522" s="32" t="s">
        <v>1081</v>
      </c>
      <c r="I522" s="53" t="str">
        <f>_xlfn.CONCAT("""",B522,"""")</f>
        <v>"EQU.517"</v>
      </c>
      <c r="J522" s="32" t="s">
        <v>1070</v>
      </c>
      <c r="K522" s="53" t="str">
        <f>IFERROR(_xlfn.CONCAT(LEFT(M522,FIND(" ",M522)-1),""""),M522)</f>
        <v>"Aparelho"</v>
      </c>
      <c r="L522" s="32" t="s">
        <v>1026</v>
      </c>
      <c r="M522" s="53" t="s">
        <v>1068</v>
      </c>
      <c r="N522" s="32" t="s">
        <v>1082</v>
      </c>
      <c r="O522" s="8">
        <v>1</v>
      </c>
      <c r="P522" s="32" t="s">
        <v>1083</v>
      </c>
      <c r="Q522" s="8">
        <f>IF(AND(O522=0, S522=0), 1, 0 )</f>
        <v>0</v>
      </c>
      <c r="R522" s="32" t="s">
        <v>1084</v>
      </c>
      <c r="S522" s="8">
        <v>0</v>
      </c>
    </row>
    <row r="523" spans="1:19" ht="6" customHeight="1" x14ac:dyDescent="0.3">
      <c r="A523" s="48">
        <v>522</v>
      </c>
      <c r="B523" s="56" t="s">
        <v>547</v>
      </c>
      <c r="C523" s="34" t="str">
        <f>IF(VALUE(O523)=1,"SUS.Equipamento",IF(VALUE(Q523)=1,"SUS.Dispositivo","SUS.Mobília"))</f>
        <v>SUS.Dispositivo</v>
      </c>
      <c r="D523" s="54" t="s">
        <v>26</v>
      </c>
      <c r="E523" s="55" t="s">
        <v>26</v>
      </c>
      <c r="F523" s="32" t="s">
        <v>26</v>
      </c>
      <c r="G523" s="53" t="s">
        <v>26</v>
      </c>
      <c r="H523" s="32" t="s">
        <v>1081</v>
      </c>
      <c r="I523" s="53" t="str">
        <f>_xlfn.CONCAT("""",B523,"""")</f>
        <v>"EQU.518"</v>
      </c>
      <c r="J523" s="32" t="s">
        <v>1070</v>
      </c>
      <c r="K523" s="53" t="str">
        <f>IFERROR(_xlfn.CONCAT(LEFT(M523,FIND(" ",M523)-1),""""),M523)</f>
        <v>"Sistema"</v>
      </c>
      <c r="L523" s="32" t="s">
        <v>1026</v>
      </c>
      <c r="M523" s="53" t="s">
        <v>1069</v>
      </c>
      <c r="N523" s="32" t="s">
        <v>1082</v>
      </c>
      <c r="O523" s="8">
        <v>0</v>
      </c>
      <c r="P523" s="32" t="s">
        <v>1083</v>
      </c>
      <c r="Q523" s="8">
        <f>IF(AND(O523=0, S523=0), 1, 0 )</f>
        <v>1</v>
      </c>
      <c r="R523" s="32" t="s">
        <v>1084</v>
      </c>
      <c r="S523" s="8">
        <v>0</v>
      </c>
    </row>
    <row r="524" spans="1:19" ht="6" customHeight="1" x14ac:dyDescent="0.3">
      <c r="A524" s="48">
        <v>523</v>
      </c>
      <c r="B524" s="56" t="s">
        <v>548</v>
      </c>
      <c r="C524" s="34" t="str">
        <f>IF(VALUE(O524)=1,"SUS.Equipamento",IF(VALUE(Q524)=1,"SUS.Dispositivo","SUS.Mobília"))</f>
        <v>SUS.Dispositivo</v>
      </c>
      <c r="D524" s="54" t="s">
        <v>26</v>
      </c>
      <c r="E524" s="55" t="s">
        <v>26</v>
      </c>
      <c r="F524" s="32" t="s">
        <v>26</v>
      </c>
      <c r="G524" s="53" t="s">
        <v>26</v>
      </c>
      <c r="H524" s="32" t="s">
        <v>1081</v>
      </c>
      <c r="I524" s="53" t="str">
        <f>_xlfn.CONCAT("""",B524,"""")</f>
        <v>"EQU.519"</v>
      </c>
      <c r="J524" s="32" t="s">
        <v>1070</v>
      </c>
      <c r="K524" s="53" t="str">
        <f>IFERROR(_xlfn.CONCAT(LEFT(M524,FIND(" ",M524)-1),""""),M524)</f>
        <v>"Subestação"</v>
      </c>
      <c r="L524" s="32" t="s">
        <v>1026</v>
      </c>
      <c r="M524" s="53" t="s">
        <v>1025</v>
      </c>
      <c r="N524" s="32" t="s">
        <v>1082</v>
      </c>
      <c r="O524" s="8">
        <v>0</v>
      </c>
      <c r="P524" s="32" t="s">
        <v>1083</v>
      </c>
      <c r="Q524" s="8">
        <f>IF(AND(O524=0, S524=0), 1, 0 )</f>
        <v>1</v>
      </c>
      <c r="R524" s="32" t="s">
        <v>1084</v>
      </c>
      <c r="S524" s="8">
        <v>0</v>
      </c>
    </row>
  </sheetData>
  <sortState xmlns:xlrd2="http://schemas.microsoft.com/office/spreadsheetml/2017/richdata2" ref="A2:S524">
    <sortCondition ref="A1:A524"/>
  </sortState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2025-11-01T15:33:22Z</dcterms:modified>
</cp:coreProperties>
</file>