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"/>
    </mc:Choice>
  </mc:AlternateContent>
  <xr:revisionPtr revIDLastSave="0" documentId="13_ncr:1_{F1C2DF52-2B1A-4799-888F-DC5B96B1F180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AsClasses" sheetId="23" r:id="rId1"/>
    <sheet name="AsProprie" sheetId="9" r:id="rId2"/>
    <sheet name="AsDisjunt" sheetId="3" r:id="rId3"/>
    <sheet name="Esquemas" sheetId="24" r:id="rId4"/>
  </sheets>
  <definedNames>
    <definedName name="_xlnm._FilterDatabase" localSheetId="0" hidden="1">AsClasses!$A$1:$T$4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9" l="1"/>
  <c r="P29" i="9" s="1"/>
  <c r="P30" i="9" s="1"/>
  <c r="P31" i="9" s="1"/>
  <c r="L10" i="23"/>
  <c r="L11" i="23"/>
  <c r="L12" i="23"/>
  <c r="L13" i="23"/>
  <c r="M10" i="23"/>
  <c r="M11" i="23"/>
  <c r="M12" i="23"/>
  <c r="M13" i="23"/>
  <c r="N10" i="23"/>
  <c r="N11" i="23"/>
  <c r="P11" i="23" s="1"/>
  <c r="N12" i="23"/>
  <c r="N13" i="23"/>
  <c r="O10" i="23"/>
  <c r="P10" i="23" s="1"/>
  <c r="O11" i="23"/>
  <c r="O12" i="23"/>
  <c r="O13" i="23"/>
  <c r="P12" i="23"/>
  <c r="T10" i="23"/>
  <c r="T11" i="23"/>
  <c r="T12" i="23"/>
  <c r="T13" i="23"/>
  <c r="L9" i="23"/>
  <c r="M9" i="23"/>
  <c r="N9" i="23"/>
  <c r="O9" i="23"/>
  <c r="P9" i="23"/>
  <c r="T9" i="23"/>
  <c r="L8" i="23"/>
  <c r="M8" i="23"/>
  <c r="N8" i="23"/>
  <c r="O8" i="23"/>
  <c r="T8" i="23"/>
  <c r="T7" i="23"/>
  <c r="Q7" i="23"/>
  <c r="O7" i="23"/>
  <c r="N7" i="23"/>
  <c r="M7" i="23"/>
  <c r="L7" i="23"/>
  <c r="C30" i="9"/>
  <c r="C31" i="9"/>
  <c r="C2" i="9"/>
  <c r="C3" i="9"/>
  <c r="E3" i="9"/>
  <c r="B3" i="9" s="1"/>
  <c r="C4" i="9"/>
  <c r="E4" i="9"/>
  <c r="B4" i="9" s="1"/>
  <c r="B5" i="9"/>
  <c r="C5" i="9"/>
  <c r="E5" i="9"/>
  <c r="E6" i="9" s="1"/>
  <c r="C6" i="9"/>
  <c r="C7" i="9"/>
  <c r="C8" i="9"/>
  <c r="B9" i="9"/>
  <c r="C9" i="9"/>
  <c r="E9" i="9"/>
  <c r="C10" i="9"/>
  <c r="E10" i="9"/>
  <c r="B10" i="9" s="1"/>
  <c r="C11" i="9"/>
  <c r="E11" i="9"/>
  <c r="B11" i="9" s="1"/>
  <c r="C12" i="9"/>
  <c r="C13" i="9"/>
  <c r="C14" i="9"/>
  <c r="C15" i="9"/>
  <c r="C16" i="9"/>
  <c r="C17" i="9"/>
  <c r="C18" i="9"/>
  <c r="C19" i="9"/>
  <c r="E19" i="9"/>
  <c r="B19" i="9" s="1"/>
  <c r="C20" i="9"/>
  <c r="E20" i="9"/>
  <c r="B20" i="9" s="1"/>
  <c r="B21" i="9"/>
  <c r="C21" i="9"/>
  <c r="E21" i="9"/>
  <c r="B22" i="9"/>
  <c r="C22" i="9"/>
  <c r="E22" i="9"/>
  <c r="C23" i="9"/>
  <c r="E23" i="9"/>
  <c r="B23" i="9" s="1"/>
  <c r="C24" i="9"/>
  <c r="E24" i="9"/>
  <c r="B24" i="9" s="1"/>
  <c r="B25" i="9"/>
  <c r="C25" i="9"/>
  <c r="E25" i="9"/>
  <c r="E26" i="9" s="1"/>
  <c r="B26" i="9" s="1"/>
  <c r="C26" i="9"/>
  <c r="B27" i="9"/>
  <c r="C27" i="9"/>
  <c r="E27" i="9"/>
  <c r="C28" i="9"/>
  <c r="E28" i="9"/>
  <c r="B28" i="9" s="1"/>
  <c r="B29" i="9"/>
  <c r="C29" i="9"/>
  <c r="E29" i="9"/>
  <c r="E30" i="9" s="1"/>
  <c r="S28" i="9"/>
  <c r="Q28" i="9"/>
  <c r="Q29" i="9" s="1"/>
  <c r="Q30" i="9" s="1"/>
  <c r="Q31" i="9" s="1"/>
  <c r="V28" i="9"/>
  <c r="S27" i="9"/>
  <c r="P13" i="23" l="1"/>
  <c r="P8" i="23"/>
  <c r="P7" i="23"/>
  <c r="B30" i="9"/>
  <c r="E31" i="9"/>
  <c r="B31" i="9" s="1"/>
  <c r="B6" i="9"/>
  <c r="E7" i="9"/>
  <c r="E12" i="9"/>
  <c r="U28" i="9"/>
  <c r="U27" i="9"/>
  <c r="V27" i="9"/>
  <c r="B7" i="9" l="1"/>
  <c r="E8" i="9"/>
  <c r="B8" i="9" s="1"/>
  <c r="B12" i="9"/>
  <c r="E13" i="9"/>
  <c r="E14" i="9" l="1"/>
  <c r="B13" i="9"/>
  <c r="E15" i="9" l="1"/>
  <c r="B14" i="9"/>
  <c r="B15" i="9" l="1"/>
  <c r="E16" i="9"/>
  <c r="B16" i="9" l="1"/>
  <c r="E17" i="9"/>
  <c r="E18" i="9" l="1"/>
  <c r="B18" i="9" s="1"/>
  <c r="B17" i="9"/>
  <c r="Q23" i="9" l="1"/>
  <c r="V23" i="9"/>
  <c r="S22" i="9"/>
  <c r="V21" i="9"/>
  <c r="Q20" i="9"/>
  <c r="Q21" i="9" s="1"/>
  <c r="P20" i="9"/>
  <c r="P21" i="9" s="1"/>
  <c r="V20" i="9"/>
  <c r="R19" i="9"/>
  <c r="S19" i="9"/>
  <c r="V18" i="9"/>
  <c r="V17" i="9"/>
  <c r="V16" i="9"/>
  <c r="V15" i="9"/>
  <c r="V14" i="9"/>
  <c r="V13" i="9"/>
  <c r="S12" i="9"/>
  <c r="V11" i="9"/>
  <c r="Q10" i="9"/>
  <c r="Q11" i="9" s="1"/>
  <c r="Q12" i="9" s="1"/>
  <c r="Q13" i="9" s="1"/>
  <c r="Q14" i="9" s="1"/>
  <c r="Q15" i="9" s="1"/>
  <c r="Q16" i="9" s="1"/>
  <c r="Q17" i="9" s="1"/>
  <c r="Q18" i="9" s="1"/>
  <c r="P10" i="9"/>
  <c r="R10" i="9" s="1"/>
  <c r="V10" i="9"/>
  <c r="R9" i="9"/>
  <c r="S9" i="9"/>
  <c r="V8" i="9"/>
  <c r="V7" i="9"/>
  <c r="V6" i="9"/>
  <c r="V5" i="9"/>
  <c r="V4" i="9"/>
  <c r="Q3" i="9"/>
  <c r="Q4" i="9" s="1"/>
  <c r="Q5" i="9" s="1"/>
  <c r="Q6" i="9" s="1"/>
  <c r="Q7" i="9" s="1"/>
  <c r="Q8" i="9" s="1"/>
  <c r="P3" i="9"/>
  <c r="V3" i="9"/>
  <c r="R2" i="9"/>
  <c r="U2" i="9"/>
  <c r="U6" i="9" l="1"/>
  <c r="S4" i="9"/>
  <c r="S13" i="9"/>
  <c r="V22" i="9"/>
  <c r="U3" i="9"/>
  <c r="U17" i="9"/>
  <c r="S6" i="9"/>
  <c r="S8" i="9"/>
  <c r="S18" i="9"/>
  <c r="R20" i="9"/>
  <c r="U12" i="9"/>
  <c r="Q24" i="9"/>
  <c r="Q25" i="9" s="1"/>
  <c r="Q26" i="9" s="1"/>
  <c r="R3" i="9"/>
  <c r="S7" i="9"/>
  <c r="U9" i="9"/>
  <c r="P11" i="9"/>
  <c r="V12" i="9"/>
  <c r="U13" i="9"/>
  <c r="S20" i="9"/>
  <c r="S23" i="9"/>
  <c r="U7" i="9"/>
  <c r="U23" i="9"/>
  <c r="S3" i="9"/>
  <c r="S10" i="9"/>
  <c r="S14" i="9"/>
  <c r="S17" i="9"/>
  <c r="U19" i="9"/>
  <c r="R21" i="9"/>
  <c r="U22" i="9"/>
  <c r="U16" i="9"/>
  <c r="S16" i="9"/>
  <c r="V2" i="9"/>
  <c r="P4" i="9"/>
  <c r="U4" i="9"/>
  <c r="S5" i="9"/>
  <c r="U8" i="9"/>
  <c r="V9" i="9"/>
  <c r="U10" i="9"/>
  <c r="S11" i="9"/>
  <c r="U14" i="9"/>
  <c r="S15" i="9"/>
  <c r="U18" i="9"/>
  <c r="V19" i="9"/>
  <c r="U20" i="9"/>
  <c r="S21" i="9"/>
  <c r="S2" i="9"/>
  <c r="U5" i="9"/>
  <c r="U11" i="9"/>
  <c r="U15" i="9"/>
  <c r="U21" i="9"/>
  <c r="R11" i="9" l="1"/>
  <c r="P12" i="9"/>
  <c r="R4" i="9"/>
  <c r="P5" i="9"/>
  <c r="R12" i="9" l="1"/>
  <c r="P13" i="9"/>
  <c r="P6" i="9"/>
  <c r="R5" i="9"/>
  <c r="R13" i="9" l="1"/>
  <c r="P14" i="9"/>
  <c r="P7" i="9"/>
  <c r="R6" i="9"/>
  <c r="R14" i="9" l="1"/>
  <c r="P15" i="9"/>
  <c r="R7" i="9"/>
  <c r="P8" i="9"/>
  <c r="R8" i="9" s="1"/>
  <c r="P16" i="9" l="1"/>
  <c r="R15" i="9"/>
  <c r="P17" i="9" l="1"/>
  <c r="R16" i="9"/>
  <c r="P18" i="9" l="1"/>
  <c r="R17" i="9"/>
  <c r="R18" i="9" l="1"/>
  <c r="P22" i="9"/>
  <c r="T6" i="23"/>
  <c r="Q6" i="23"/>
  <c r="O6" i="23"/>
  <c r="N6" i="23"/>
  <c r="M6" i="23"/>
  <c r="L6" i="23"/>
  <c r="T5" i="23"/>
  <c r="Q5" i="23"/>
  <c r="O5" i="23"/>
  <c r="N5" i="23"/>
  <c r="M5" i="23"/>
  <c r="L5" i="23"/>
  <c r="T4" i="23"/>
  <c r="Q4" i="23"/>
  <c r="O4" i="23"/>
  <c r="N4" i="23"/>
  <c r="M4" i="23"/>
  <c r="L4" i="23"/>
  <c r="T3" i="23"/>
  <c r="Q3" i="23"/>
  <c r="O3" i="23"/>
  <c r="N3" i="23"/>
  <c r="M3" i="23"/>
  <c r="L3" i="23"/>
  <c r="T2" i="23"/>
  <c r="Q2" i="23"/>
  <c r="O2" i="23"/>
  <c r="N2" i="23"/>
  <c r="M2" i="23"/>
  <c r="L2" i="23"/>
  <c r="P23" i="9" l="1"/>
  <c r="R22" i="9"/>
  <c r="P2" i="23"/>
  <c r="P5" i="23"/>
  <c r="P4" i="23"/>
  <c r="P6" i="23"/>
  <c r="P3" i="23"/>
  <c r="R27" i="9" l="1"/>
  <c r="P24" i="9"/>
  <c r="P25" i="9" s="1"/>
  <c r="P26" i="9" s="1"/>
  <c r="R23" i="9"/>
  <c r="R28" i="9" l="1"/>
</calcChain>
</file>

<file path=xl/sharedStrings.xml><?xml version="1.0" encoding="utf-8"?>
<sst xmlns="http://schemas.openxmlformats.org/spreadsheetml/2006/main" count="663" uniqueCount="165">
  <si>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</si>
  <si>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</si>
  <si>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</si>
  <si>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</si>
  <si>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</si>
  <si>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</si>
  <si>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</si>
  <si>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</si>
  <si>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</si>
  <si>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SuperProp (4)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</si>
  <si>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</si>
  <si>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</si>
  <si>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</si>
  <si>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</si>
  <si>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</si>
  <si>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</si>
  <si>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</si>
  <si>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</si>
  <si>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 xml:space="preserve"> valData (3)</t>
  </si>
  <si>
    <t>null</t>
  </si>
  <si>
    <t>Anotações de ajuda Classe 7</t>
  </si>
  <si>
    <t>Norma</t>
  </si>
  <si>
    <t>Propriedade(5)</t>
  </si>
  <si>
    <t>PropData(2)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</si>
  <si>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</si>
  <si>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</si>
  <si>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</si>
  <si>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</si>
  <si>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</si>
  <si>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Functional</t>
  </si>
  <si>
    <t>Equivalente a(14)</t>
  </si>
  <si>
    <t>Domain  (15)</t>
  </si>
  <si>
    <t xml:space="preserve"> Range (16)</t>
  </si>
  <si>
    <t>Anot. Ajuda PROP (17)</t>
  </si>
  <si>
    <t>Anot. Ajuda DATA (18)</t>
  </si>
  <si>
    <t>Functional (19)</t>
  </si>
  <si>
    <t>Comentário do Valor(20)</t>
  </si>
  <si>
    <t>Descrição Textual Livre (21)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</si>
  <si>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</si>
  <si>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</si>
  <si>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</si>
  <si>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</si>
  <si>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</si>
  <si>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</si>
  <si>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</si>
  <si>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</si>
  <si>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</si>
  <si>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</si>
  <si>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</si>
  <si>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</si>
  <si>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</si>
  <si>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</si>
  <si>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</si>
  <si>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</si>
  <si>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</si>
  <si>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</si>
  <si>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</si>
  <si>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</si>
  <si>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Omniclass</t>
  </si>
  <si>
    <t>versão.abnt</t>
  </si>
  <si>
    <t>de.classificação</t>
  </si>
  <si>
    <t>códigos.abnt</t>
  </si>
  <si>
    <t>códigos.sus</t>
  </si>
  <si>
    <t>equivalente.sus</t>
  </si>
  <si>
    <t>Propriedade: tem.equivalente.sus    Domínio: ObjetoBIM     Range: Código.ABNT</t>
  </si>
  <si>
    <t>Valor:  equivalente.sus</t>
  </si>
  <si>
    <t>Refere-se a propriedade  tem.equivalente.sus  &gt;  equivalente.sus</t>
  </si>
  <si>
    <t>Propriedade: tem.versão.abnt    Domínio: ObjetoBIM     Range: Código.ABNT</t>
  </si>
  <si>
    <t>Valor:  versão.abnt</t>
  </si>
  <si>
    <t>Refere-se a propriedade  tem.versão.abnt  &gt;  versão.abnt</t>
  </si>
  <si>
    <t>fase.abnt</t>
  </si>
  <si>
    <t>Propriedade: tem.fase.abnt    Domínio: ObjetoBIM     Range: Código.ABNT</t>
  </si>
  <si>
    <t>Valor:  fase.abnt</t>
  </si>
  <si>
    <t>Refere-se a propriedade  tem.fase.abnt  &gt;  fase.abnt</t>
  </si>
  <si>
    <t>precedências.abnt</t>
  </si>
  <si>
    <t>de.estadotemporal</t>
  </si>
  <si>
    <t>NBR 15965</t>
  </si>
  <si>
    <t>tem.etapa</t>
  </si>
  <si>
    <t>tem.versão</t>
  </si>
  <si>
    <t>tem.descrição</t>
  </si>
  <si>
    <t>tem.código</t>
  </si>
  <si>
    <t>tem.tema</t>
  </si>
  <si>
    <t>tem.parte</t>
  </si>
  <si>
    <t>tem.norma</t>
  </si>
  <si>
    <t>tem.volume</t>
  </si>
  <si>
    <t>tem.setor</t>
  </si>
  <si>
    <t>tem.anterior</t>
  </si>
  <si>
    <t>tem.posterior</t>
  </si>
  <si>
    <t>tem.simultâneo</t>
  </si>
  <si>
    <t>SUS.SomaSUS</t>
  </si>
  <si>
    <t>SUS.Sistema</t>
  </si>
  <si>
    <t>SUS.Tema</t>
  </si>
  <si>
    <t>RDC50</t>
  </si>
  <si>
    <t>RDC.Tema</t>
  </si>
  <si>
    <t>NBR.Temporal</t>
  </si>
  <si>
    <t>NBR.Processo</t>
  </si>
  <si>
    <t>NBR.Etapa</t>
  </si>
  <si>
    <t>NBR.Evento</t>
  </si>
  <si>
    <t>Norma Nacional</t>
  </si>
  <si>
    <t>NBR.Norma</t>
  </si>
  <si>
    <t>NBR.Parte</t>
  </si>
  <si>
    <t>NBR.Tema</t>
  </si>
  <si>
    <t>SUS</t>
  </si>
  <si>
    <t>Sistema Único de Sáude</t>
  </si>
  <si>
    <t>OmniClass</t>
  </si>
  <si>
    <t>CSI.Sistema</t>
  </si>
  <si>
    <t>CSI.Parte</t>
  </si>
  <si>
    <t>CSI.Tema</t>
  </si>
  <si>
    <t>CSI.Código</t>
  </si>
  <si>
    <t>Sistema Internacional</t>
  </si>
  <si>
    <t>Inv functional  (7)</t>
  </si>
  <si>
    <t>ABNT</t>
  </si>
  <si>
    <t>códigos.omni</t>
  </si>
  <si>
    <t>tem.code</t>
  </si>
  <si>
    <t>tem.table</t>
  </si>
  <si>
    <t>tem.equipamento</t>
  </si>
  <si>
    <t>tem.ambiente</t>
  </si>
  <si>
    <t>tem.unid.funcional</t>
  </si>
  <si>
    <t>NBR.Código</t>
  </si>
  <si>
    <t>SUS.Código</t>
  </si>
  <si>
    <t>RDC.Código</t>
  </si>
  <si>
    <t>1</t>
  </si>
  <si>
    <t>BIM.Data</t>
  </si>
  <si>
    <t>BIM.Prop</t>
  </si>
  <si>
    <t>tem.subtema</t>
  </si>
  <si>
    <t>Esquemas possíveis</t>
  </si>
  <si>
    <r>
      <t xml:space="preserve">Class: </t>
    </r>
    <r>
      <rPr>
        <b/>
        <sz val="7"/>
        <color rgb="FFFFC000"/>
        <rFont val="Aptos Narrow"/>
        <family val="2"/>
      </rPr>
      <t>Classe</t>
    </r>
    <r>
      <rPr>
        <sz val="7"/>
        <color theme="1"/>
        <rFont val="Aptos Narrow"/>
        <family val="2"/>
      </rPr>
      <t xml:space="preserve">
    Annotations:  rdfs:comment  "Texto explicativo do Conceito em Português (@pt) "@pt</t>
    </r>
    <r>
      <rPr>
        <b/>
        <sz val="7"/>
        <color theme="1"/>
        <rFont val="Aptos Narrow"/>
        <family val="2"/>
      </rPr>
      <t>,</t>
    </r>
    <r>
      <rPr>
        <sz val="7"/>
        <color theme="1"/>
        <rFont val="Aptos Narrow"/>
        <family val="2"/>
      </rPr>
      <t xml:space="preserve">
                        rdfs:label         "Etiquetagem"@pt
    EquivalentTo:</t>
    </r>
    <r>
      <rPr>
        <b/>
        <sz val="7"/>
        <color rgb="FFFFC000"/>
        <rFont val="Aptos Narrow"/>
        <family val="2"/>
      </rPr>
      <t xml:space="preserve"> ClasseDominio</t>
    </r>
    <r>
      <rPr>
        <sz val="7"/>
        <color theme="1"/>
        <rFont val="Aptos Narrow"/>
        <family val="2"/>
      </rPr>
      <t xml:space="preserve"> </t>
    </r>
    <r>
      <rPr>
        <sz val="7"/>
        <color theme="8"/>
        <rFont val="Aptos Narrow"/>
        <family val="2"/>
      </rPr>
      <t>and</t>
    </r>
    <r>
      <rPr>
        <sz val="7"/>
        <color theme="1"/>
        <rFont val="Aptos Narrow"/>
        <family val="2"/>
      </rPr>
      <t xml:space="preserve"> ( { </t>
    </r>
    <r>
      <rPr>
        <b/>
        <sz val="7"/>
        <color rgb="FFFF99FF"/>
        <rFont val="Aptos Narrow"/>
        <family val="2"/>
      </rPr>
      <t>Individuo1</t>
    </r>
    <r>
      <rPr>
        <sz val="7"/>
        <color theme="1"/>
        <rFont val="Aptos Narrow"/>
        <family val="2"/>
      </rPr>
      <t xml:space="preserve"> ,  </t>
    </r>
    <r>
      <rPr>
        <b/>
        <sz val="7"/>
        <color rgb="FFFF99FF"/>
        <rFont val="Aptos Narrow"/>
        <family val="2"/>
      </rPr>
      <t>Individuo2</t>
    </r>
    <r>
      <rPr>
        <sz val="7"/>
        <color theme="1"/>
        <rFont val="Aptos Narrow"/>
        <family val="2"/>
      </rPr>
      <t xml:space="preserve"> ,  </t>
    </r>
    <r>
      <rPr>
        <b/>
        <sz val="7"/>
        <color rgb="FFFF99FF"/>
        <rFont val="Aptos Narrow"/>
        <family val="2"/>
      </rPr>
      <t>Individuo3</t>
    </r>
    <r>
      <rPr>
        <sz val="7"/>
        <color theme="1"/>
        <rFont val="Aptos Narrow"/>
        <family val="2"/>
      </rPr>
      <t xml:space="preserve"> , </t>
    </r>
    <r>
      <rPr>
        <b/>
        <sz val="7"/>
        <color rgb="FFFF99FF"/>
        <rFont val="Aptos Narrow"/>
        <family val="2"/>
      </rPr>
      <t>Individuo4</t>
    </r>
    <r>
      <rPr>
        <sz val="7"/>
        <color theme="1"/>
        <rFont val="Aptos Narrow"/>
        <family val="2"/>
      </rPr>
      <t xml:space="preserve"> } )</t>
    </r>
  </si>
  <si>
    <r>
      <t xml:space="preserve">Class: </t>
    </r>
    <r>
      <rPr>
        <b/>
        <sz val="7"/>
        <color rgb="FFFFC000"/>
        <rFont val="Aptos Narrow"/>
        <family val="2"/>
      </rPr>
      <t>Classe.B</t>
    </r>
    <r>
      <rPr>
        <sz val="7"/>
        <color theme="1"/>
        <rFont val="Aptos Narrow"/>
        <family val="2"/>
      </rPr>
      <t xml:space="preserve">
    Annotations:  rdfs:label "Explicação da classe"@pt
    SubClassOf:  </t>
    </r>
    <r>
      <rPr>
        <b/>
        <sz val="7"/>
        <color rgb="FFFFC000"/>
        <rFont val="Aptos Narrow"/>
        <family val="2"/>
      </rPr>
      <t>Classe.A</t>
    </r>
    <r>
      <rPr>
        <sz val="7"/>
        <color theme="1"/>
        <rFont val="Aptos Narrow"/>
        <family val="2"/>
      </rPr>
      <t xml:space="preserve">,
                       </t>
    </r>
    <r>
      <rPr>
        <b/>
        <sz val="7"/>
        <color theme="4"/>
        <rFont val="Aptos Narrow"/>
        <family val="2"/>
      </rPr>
      <t>objprop01</t>
    </r>
    <r>
      <rPr>
        <sz val="7"/>
        <color theme="1"/>
        <rFont val="Aptos Narrow"/>
        <family val="2"/>
      </rPr>
      <t xml:space="preserve"> </t>
    </r>
    <r>
      <rPr>
        <sz val="7"/>
        <color rgb="FF00B0F0"/>
        <rFont val="Aptos Narrow"/>
        <family val="2"/>
      </rPr>
      <t>value</t>
    </r>
    <r>
      <rPr>
        <sz val="7"/>
        <color theme="1"/>
        <rFont val="Aptos Narrow"/>
        <family val="2"/>
      </rPr>
      <t xml:space="preserve"> </t>
    </r>
    <r>
      <rPr>
        <b/>
        <sz val="7"/>
        <color rgb="FFFF99FF"/>
        <rFont val="Aptos Narrow"/>
        <family val="2"/>
      </rPr>
      <t>Individuo</t>
    </r>
  </si>
  <si>
    <r>
      <t xml:space="preserve">Class: </t>
    </r>
    <r>
      <rPr>
        <b/>
        <sz val="7"/>
        <color rgb="FFFFC000"/>
        <rFont val="Aptos Narrow"/>
        <family val="2"/>
      </rPr>
      <t>Classe.B</t>
    </r>
    <r>
      <rPr>
        <sz val="7"/>
        <color theme="1"/>
        <rFont val="Aptos Narrow"/>
        <family val="2"/>
      </rPr>
      <t xml:space="preserve">
    Annotations:  rdfs:label "Explicação da Classe B"@pt
    SubClassOf:  </t>
    </r>
    <r>
      <rPr>
        <b/>
        <sz val="7"/>
        <color rgb="FFFFC000"/>
        <rFont val="Aptos Narrow"/>
        <family val="2"/>
      </rPr>
      <t xml:space="preserve">Classe.A </t>
    </r>
    <r>
      <rPr>
        <sz val="7"/>
        <color theme="1"/>
        <rFont val="Aptos Narrow"/>
        <family val="2"/>
      </rPr>
      <t xml:space="preserve">,
                       </t>
    </r>
    <r>
      <rPr>
        <b/>
        <sz val="7"/>
        <color theme="8" tint="-0.249977111117893"/>
        <rFont val="Aptos Narrow"/>
        <family val="2"/>
      </rPr>
      <t>objprop01</t>
    </r>
    <r>
      <rPr>
        <sz val="7"/>
        <color theme="1"/>
        <rFont val="Aptos Narrow"/>
        <family val="2"/>
      </rPr>
      <t xml:space="preserve"> </t>
    </r>
    <r>
      <rPr>
        <sz val="7"/>
        <color rgb="FF00B0F0"/>
        <rFont val="Aptos Narrow"/>
        <family val="2"/>
      </rPr>
      <t>only</t>
    </r>
    <r>
      <rPr>
        <sz val="7"/>
        <color theme="1"/>
        <rFont val="Aptos Narrow"/>
        <family val="2"/>
      </rPr>
      <t xml:space="preserve"> </t>
    </r>
    <r>
      <rPr>
        <sz val="7"/>
        <color rgb="FFFFC000"/>
        <rFont val="Aptos Narrow"/>
        <family val="2"/>
      </rPr>
      <t>Classe.C</t>
    </r>
    <r>
      <rPr>
        <b/>
        <sz val="7"/>
        <color rgb="FFFFC000"/>
        <rFont val="Aptos Narrow"/>
        <family val="2"/>
      </rPr>
      <t xml:space="preserve"> </t>
    </r>
    <r>
      <rPr>
        <b/>
        <sz val="7"/>
        <color theme="1"/>
        <rFont val="Aptos Narrow"/>
        <family val="2"/>
      </rPr>
      <t>,</t>
    </r>
    <r>
      <rPr>
        <sz val="7"/>
        <color theme="1"/>
        <rFont val="Aptos Narrow"/>
        <family val="2"/>
      </rPr>
      <t xml:space="preserve">
                       </t>
    </r>
    <r>
      <rPr>
        <b/>
        <sz val="7"/>
        <color theme="8" tint="-0.249977111117893"/>
        <rFont val="Aptos Narrow"/>
        <family val="2"/>
      </rPr>
      <t>objprop02</t>
    </r>
    <r>
      <rPr>
        <sz val="7"/>
        <color theme="1"/>
        <rFont val="Aptos Narrow"/>
        <family val="2"/>
      </rPr>
      <t xml:space="preserve"> </t>
    </r>
    <r>
      <rPr>
        <sz val="7"/>
        <color rgb="FF00B0F0"/>
        <rFont val="Aptos Narrow"/>
        <family val="2"/>
      </rPr>
      <t>value</t>
    </r>
    <r>
      <rPr>
        <sz val="7"/>
        <color theme="1"/>
        <rFont val="Aptos Narrow"/>
        <family val="2"/>
      </rPr>
      <t xml:space="preserve"> </t>
    </r>
    <r>
      <rPr>
        <b/>
        <sz val="7"/>
        <color rgb="FFFF99FF"/>
        <rFont val="Aptos Narrow"/>
        <family val="2"/>
      </rPr>
      <t>Individuo</t>
    </r>
  </si>
  <si>
    <r>
      <t xml:space="preserve">Class: </t>
    </r>
    <r>
      <rPr>
        <b/>
        <sz val="7"/>
        <color rgb="FFFFC000"/>
        <rFont val="Aptos Narrow"/>
        <family val="2"/>
      </rPr>
      <t>Classe.B</t>
    </r>
    <r>
      <rPr>
        <sz val="7"/>
        <color theme="1"/>
        <rFont val="Aptos Narrow"/>
        <family val="2"/>
      </rPr>
      <t xml:space="preserve">
    Annotations:  rdfs:label "Explicação da classe"@pt
    SubClassOf:  </t>
    </r>
    <r>
      <rPr>
        <b/>
        <sz val="7"/>
        <color rgb="FFFFC000"/>
        <rFont val="Aptos Narrow"/>
        <family val="2"/>
      </rPr>
      <t>Classe.A</t>
    </r>
    <r>
      <rPr>
        <sz val="7"/>
        <color theme="1"/>
        <rFont val="Aptos Narrow"/>
        <family val="2"/>
      </rPr>
      <t xml:space="preserve">,
                       </t>
    </r>
    <r>
      <rPr>
        <b/>
        <sz val="7"/>
        <color theme="4"/>
        <rFont val="Aptos Narrow"/>
        <family val="2"/>
      </rPr>
      <t>objprop01</t>
    </r>
    <r>
      <rPr>
        <sz val="7"/>
        <color theme="1"/>
        <rFont val="Aptos Narrow"/>
        <family val="2"/>
      </rPr>
      <t xml:space="preserve"> </t>
    </r>
    <r>
      <rPr>
        <sz val="7"/>
        <color rgb="FF00B0F0"/>
        <rFont val="Aptos Narrow"/>
        <family val="2"/>
      </rPr>
      <t>some</t>
    </r>
    <r>
      <rPr>
        <sz val="7"/>
        <color theme="1"/>
        <rFont val="Aptos Narrow"/>
        <family val="2"/>
      </rPr>
      <t xml:space="preserve"> </t>
    </r>
    <r>
      <rPr>
        <sz val="7"/>
        <color rgb="FFFFC000"/>
        <rFont val="Aptos Narrow"/>
        <family val="2"/>
      </rPr>
      <t xml:space="preserve">Classe.C </t>
    </r>
    <r>
      <rPr>
        <b/>
        <sz val="7"/>
        <color theme="1"/>
        <rFont val="Aptos Narrow"/>
        <family val="2"/>
      </rPr>
      <t>,</t>
    </r>
    <r>
      <rPr>
        <sz val="7"/>
        <color theme="1"/>
        <rFont val="Aptos Narrow"/>
        <family val="2"/>
      </rPr>
      <t xml:space="preserve">
                       </t>
    </r>
    <r>
      <rPr>
        <b/>
        <sz val="7"/>
        <color theme="4"/>
        <rFont val="Aptos Narrow"/>
        <family val="2"/>
      </rPr>
      <t>objprop01</t>
    </r>
    <r>
      <rPr>
        <sz val="7"/>
        <color theme="1"/>
        <rFont val="Aptos Narrow"/>
        <family val="2"/>
      </rPr>
      <t xml:space="preserve"> </t>
    </r>
    <r>
      <rPr>
        <sz val="7"/>
        <color rgb="FF00B0F0"/>
        <rFont val="Aptos Narrow"/>
        <family val="2"/>
      </rPr>
      <t>some</t>
    </r>
    <r>
      <rPr>
        <sz val="7"/>
        <color theme="1"/>
        <rFont val="Aptos Narrow"/>
        <family val="2"/>
      </rPr>
      <t xml:space="preserve"> </t>
    </r>
    <r>
      <rPr>
        <sz val="7"/>
        <color rgb="FFFFC000"/>
        <rFont val="Aptos Narrow"/>
        <family val="2"/>
      </rPr>
      <t>Classe.D</t>
    </r>
    <r>
      <rPr>
        <b/>
        <sz val="7"/>
        <color rgb="FFFFC000"/>
        <rFont val="Aptos Narrow"/>
        <family val="2"/>
      </rPr>
      <t xml:space="preserve"> </t>
    </r>
    <r>
      <rPr>
        <b/>
        <sz val="7"/>
        <color theme="1"/>
        <rFont val="Aptos Narrow"/>
        <family val="2"/>
      </rPr>
      <t>,</t>
    </r>
    <r>
      <rPr>
        <sz val="7"/>
        <color theme="1"/>
        <rFont val="Aptos Narrow"/>
        <family val="2"/>
      </rPr>
      <t xml:space="preserve">
                       </t>
    </r>
    <r>
      <rPr>
        <b/>
        <sz val="7"/>
        <color theme="4"/>
        <rFont val="Aptos Narrow"/>
        <family val="2"/>
      </rPr>
      <t>objprop01</t>
    </r>
    <r>
      <rPr>
        <sz val="7"/>
        <color theme="1"/>
        <rFont val="Aptos Narrow"/>
        <family val="2"/>
      </rPr>
      <t xml:space="preserve"> </t>
    </r>
    <r>
      <rPr>
        <sz val="7"/>
        <color rgb="FF00B0F0"/>
        <rFont val="Aptos Narrow"/>
        <family val="2"/>
      </rPr>
      <t>only</t>
    </r>
    <r>
      <rPr>
        <sz val="7"/>
        <color theme="1"/>
        <rFont val="Aptos Narrow"/>
        <family val="2"/>
      </rPr>
      <t xml:space="preserve"> ( </t>
    </r>
    <r>
      <rPr>
        <sz val="7"/>
        <color rgb="FFFFC000"/>
        <rFont val="Aptos Narrow"/>
        <family val="2"/>
      </rPr>
      <t>Classe.C</t>
    </r>
    <r>
      <rPr>
        <sz val="7"/>
        <color theme="1"/>
        <rFont val="Aptos Narrow"/>
        <family val="2"/>
      </rPr>
      <t xml:space="preserve"> </t>
    </r>
    <r>
      <rPr>
        <sz val="7"/>
        <color rgb="FF00B0F0"/>
        <rFont val="Aptos Narrow"/>
        <family val="2"/>
      </rPr>
      <t>or</t>
    </r>
    <r>
      <rPr>
        <sz val="7"/>
        <color theme="1"/>
        <rFont val="Aptos Narrow"/>
        <family val="2"/>
      </rPr>
      <t xml:space="preserve"> </t>
    </r>
    <r>
      <rPr>
        <sz val="7"/>
        <color rgb="FFFFC000"/>
        <rFont val="Aptos Narrow"/>
        <family val="2"/>
      </rPr>
      <t>Classe.D</t>
    </r>
    <r>
      <rPr>
        <sz val="7"/>
        <color theme="1"/>
        <rFont val="Aptos Narrow"/>
        <family val="2"/>
      </rPr>
      <t xml:space="preserve"> ) </t>
    </r>
    <r>
      <rPr>
        <b/>
        <sz val="7"/>
        <color theme="1"/>
        <rFont val="Aptos Narrow"/>
        <family val="2"/>
      </rPr>
      <t>,</t>
    </r>
    <r>
      <rPr>
        <sz val="7"/>
        <color theme="1"/>
        <rFont val="Aptos Narrow"/>
        <family val="2"/>
      </rPr>
      <t xml:space="preserve">
                       </t>
    </r>
    <r>
      <rPr>
        <b/>
        <sz val="7"/>
        <color theme="4"/>
        <rFont val="Aptos Narrow"/>
        <family val="2"/>
      </rPr>
      <t>objprop02</t>
    </r>
    <r>
      <rPr>
        <sz val="7"/>
        <color theme="1"/>
        <rFont val="Aptos Narrow"/>
        <family val="2"/>
      </rPr>
      <t xml:space="preserve"> </t>
    </r>
    <r>
      <rPr>
        <sz val="7"/>
        <color rgb="FF00B0F0"/>
        <rFont val="Aptos Narrow"/>
        <family val="2"/>
      </rPr>
      <t>value</t>
    </r>
    <r>
      <rPr>
        <sz val="7"/>
        <color theme="1"/>
        <rFont val="Aptos Narrow"/>
        <family val="2"/>
      </rPr>
      <t xml:space="preserve"> </t>
    </r>
    <r>
      <rPr>
        <b/>
        <sz val="7"/>
        <color rgb="FFFF99FF"/>
        <rFont val="Aptos Narrow"/>
        <family val="2"/>
      </rPr>
      <t>Individuo</t>
    </r>
  </si>
  <si>
    <t xml:space="preserve">Exemplos de DL Queries </t>
  </si>
  <si>
    <r>
      <rPr>
        <b/>
        <sz val="7"/>
        <color rgb="FFFFC000"/>
        <rFont val="Aptos Narrow"/>
        <family val="2"/>
      </rPr>
      <t>Classe</t>
    </r>
    <r>
      <rPr>
        <sz val="7"/>
        <color theme="1"/>
        <rFont val="Aptos Narrow"/>
        <family val="2"/>
      </rPr>
      <t xml:space="preserve"> </t>
    </r>
    <r>
      <rPr>
        <sz val="7"/>
        <color rgb="FF00B0F0"/>
        <rFont val="Aptos Narrow"/>
        <family val="2"/>
      </rPr>
      <t>and</t>
    </r>
    <r>
      <rPr>
        <sz val="7"/>
        <color theme="1"/>
        <rFont val="Aptos Narrow"/>
        <family val="2"/>
      </rPr>
      <t xml:space="preserve"> </t>
    </r>
    <r>
      <rPr>
        <b/>
        <sz val="7"/>
        <color theme="1"/>
        <rFont val="Aptos Narrow"/>
        <family val="2"/>
      </rPr>
      <t>(</t>
    </r>
    <r>
      <rPr>
        <sz val="7"/>
        <color theme="1"/>
        <rFont val="Aptos Narrow"/>
        <family val="2"/>
      </rPr>
      <t xml:space="preserve"> </t>
    </r>
    <r>
      <rPr>
        <b/>
        <sz val="7"/>
        <color theme="4" tint="-0.249977111117893"/>
        <rFont val="Aptos Narrow"/>
        <family val="2"/>
      </rPr>
      <t>objprop</t>
    </r>
    <r>
      <rPr>
        <sz val="7"/>
        <color theme="1"/>
        <rFont val="Aptos Narrow"/>
        <family val="2"/>
      </rPr>
      <t xml:space="preserve"> </t>
    </r>
    <r>
      <rPr>
        <sz val="7"/>
        <color rgb="FF00B0F0"/>
        <rFont val="Aptos Narrow"/>
        <family val="2"/>
      </rPr>
      <t>value</t>
    </r>
    <r>
      <rPr>
        <sz val="7"/>
        <color theme="1"/>
        <rFont val="Aptos Narrow"/>
        <family val="2"/>
      </rPr>
      <t xml:space="preserve"> </t>
    </r>
    <r>
      <rPr>
        <b/>
        <sz val="7"/>
        <color rgb="FFFF99FF"/>
        <rFont val="Aptos Narrow"/>
        <family val="2"/>
      </rPr>
      <t xml:space="preserve">Indivíduo </t>
    </r>
    <r>
      <rPr>
        <b/>
        <sz val="7"/>
        <rFont val="Aptos Narrow"/>
        <family val="2"/>
      </rPr>
      <t>)</t>
    </r>
  </si>
  <si>
    <r>
      <t xml:space="preserve">Bairro and ( é.localizado  value </t>
    </r>
    <r>
      <rPr>
        <b/>
        <sz val="7"/>
        <color rgb="FFFF99FF"/>
        <rFont val="Aptos Narrow"/>
        <family val="2"/>
      </rPr>
      <t>RA.12</t>
    </r>
    <r>
      <rPr>
        <sz val="7"/>
        <color theme="1"/>
        <rFont val="Aptos Narrow"/>
        <family val="2"/>
      </rPr>
      <t>)</t>
    </r>
  </si>
  <si>
    <r>
      <t xml:space="preserve">Bairro and ( é.localizado   value </t>
    </r>
    <r>
      <rPr>
        <b/>
        <sz val="7"/>
        <color rgb="FFFF99FF"/>
        <rFont val="Aptos Narrow"/>
        <family val="2"/>
      </rPr>
      <t>AP.1</t>
    </r>
    <r>
      <rPr>
        <sz val="7"/>
        <color theme="1"/>
        <rFont val="Aptos Narrow"/>
        <family val="2"/>
      </rPr>
      <t>)</t>
    </r>
  </si>
  <si>
    <r>
      <t xml:space="preserve">Prédio and é.localizado  value </t>
    </r>
    <r>
      <rPr>
        <b/>
        <sz val="7"/>
        <color rgb="FFFF99FF"/>
        <rFont val="Aptos Narrow"/>
        <family val="2"/>
      </rPr>
      <t>Rio.de.Janeiro</t>
    </r>
  </si>
  <si>
    <r>
      <t xml:space="preserve">Ambiente and é.localizado  value </t>
    </r>
    <r>
      <rPr>
        <b/>
        <sz val="7"/>
        <color rgb="FFFF99FF"/>
        <rFont val="Aptos Narrow"/>
        <family val="2"/>
      </rPr>
      <t>Rio.de.Janeiro</t>
    </r>
  </si>
  <si>
    <r>
      <t xml:space="preserve">ObjetoBIM and é.tema value </t>
    </r>
    <r>
      <rPr>
        <b/>
        <sz val="7"/>
        <color rgb="FFFF99FF"/>
        <rFont val="Aptos Narrow"/>
        <family val="2"/>
      </rPr>
      <t>Tema.Saúde</t>
    </r>
  </si>
  <si>
    <r>
      <t xml:space="preserve">ObjetoBIM and é.tema value </t>
    </r>
    <r>
      <rPr>
        <b/>
        <sz val="7"/>
        <color rgb="FFFF99FF"/>
        <rFont val="Aptos Narrow"/>
        <family val="2"/>
      </rPr>
      <t>Tema.Estrutura</t>
    </r>
  </si>
  <si>
    <t xml:space="preserve">  (é.unidade.funcional.sus value UF.EME and Prédio) and é.dentro.de value Copacabana</t>
  </si>
  <si>
    <r>
      <t xml:space="preserve">Norma.Nacional </t>
    </r>
    <r>
      <rPr>
        <b/>
        <sz val="7"/>
        <color rgb="FF00B0F0"/>
        <rFont val="Aptos Narrow"/>
        <family val="2"/>
      </rPr>
      <t>and</t>
    </r>
    <r>
      <rPr>
        <sz val="7"/>
        <color theme="1"/>
        <rFont val="Aptos Narrow"/>
        <family val="2"/>
      </rPr>
      <t xml:space="preserve"> tem.equivalente.omni </t>
    </r>
    <r>
      <rPr>
        <b/>
        <sz val="7"/>
        <color rgb="FF00B0F0"/>
        <rFont val="Aptos Narrow"/>
        <family val="2"/>
      </rPr>
      <t>value</t>
    </r>
    <r>
      <rPr>
        <sz val="7"/>
        <color theme="1"/>
        <rFont val="Aptos Narrow"/>
        <family val="2"/>
      </rPr>
      <t xml:space="preserve"> Omni.41</t>
    </r>
  </si>
  <si>
    <t>SuperClass 2</t>
  </si>
  <si>
    <t>SuperClass 3</t>
  </si>
  <si>
    <t>SuperClass 4</t>
  </si>
  <si>
    <t>Classe 5</t>
  </si>
  <si>
    <t>tem.siscla.equiv</t>
  </si>
  <si>
    <t>de.localização</t>
  </si>
  <si>
    <t>predial</t>
  </si>
  <si>
    <t>é.ambiente</t>
  </si>
  <si>
    <t>Transitive</t>
  </si>
  <si>
    <t>é.setor</t>
  </si>
  <si>
    <t>é.dentro.de</t>
  </si>
  <si>
    <t>Projeto</t>
  </si>
  <si>
    <t>Ambiente</t>
  </si>
  <si>
    <t>Setor</t>
  </si>
  <si>
    <t>Limite</t>
  </si>
  <si>
    <t>De.Construção</t>
  </si>
  <si>
    <t>Edificável</t>
  </si>
  <si>
    <t>Lote</t>
  </si>
  <si>
    <t>Prédio</t>
  </si>
  <si>
    <t>Bloco</t>
  </si>
  <si>
    <t>Edícula</t>
  </si>
  <si>
    <t>De.Organização</t>
  </si>
  <si>
    <t>Funcional</t>
  </si>
  <si>
    <t>Divisão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</si>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</sst>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Aptos Narrow"/>
      <family val="2"/>
    </font>
    <font>
      <b/>
      <sz val="7"/>
      <color theme="1"/>
      <name val="Aptos Narrow"/>
      <family val="2"/>
    </font>
    <font>
      <b/>
      <sz val="7"/>
      <color rgb="FFFFC000"/>
      <name val="Aptos Narrow"/>
      <family val="2"/>
    </font>
    <font>
      <sz val="7"/>
      <color theme="8"/>
      <name val="Aptos Narrow"/>
      <family val="2"/>
    </font>
    <font>
      <b/>
      <sz val="7"/>
      <color rgb="FFFF99FF"/>
      <name val="Aptos Narrow"/>
      <family val="2"/>
    </font>
    <font>
      <b/>
      <sz val="7"/>
      <color theme="4"/>
      <name val="Aptos Narrow"/>
      <family val="2"/>
    </font>
    <font>
      <sz val="7"/>
      <color rgb="FF00B0F0"/>
      <name val="Aptos Narrow"/>
      <family val="2"/>
    </font>
    <font>
      <b/>
      <sz val="7"/>
      <color theme="8" tint="-0.249977111117893"/>
      <name val="Aptos Narrow"/>
      <family val="2"/>
    </font>
    <font>
      <sz val="7"/>
      <color rgb="FFFFC000"/>
      <name val="Aptos Narrow"/>
      <family val="2"/>
    </font>
    <font>
      <b/>
      <sz val="7"/>
      <color theme="4" tint="-0.249977111117893"/>
      <name val="Aptos Narrow"/>
      <family val="2"/>
    </font>
    <font>
      <b/>
      <sz val="7"/>
      <name val="Aptos Narrow"/>
      <family val="2"/>
    </font>
    <font>
      <b/>
      <sz val="7"/>
      <color rgb="FF00B0F0"/>
      <name val="Aptos Narrow"/>
      <family val="2"/>
    </font>
    <font>
      <i/>
      <sz val="6"/>
      <name val="Arial Narrow"/>
      <family val="2"/>
    </font>
    <font>
      <b/>
      <sz val="6"/>
      <name val="Arial Narrow"/>
      <family val="2"/>
    </font>
    <font>
      <sz val="6"/>
      <name val="Arial Narrow"/>
      <family val="2"/>
    </font>
    <font>
      <i/>
      <sz val="6"/>
      <color theme="0"/>
      <name val="Arial Narrow"/>
      <family val="2"/>
    </font>
    <font>
      <sz val="6"/>
      <color theme="1"/>
      <name val="Arial Narrow"/>
      <family val="2"/>
    </font>
    <font>
      <b/>
      <sz val="6"/>
      <color theme="0"/>
      <name val="Arial Narrow"/>
      <family val="2"/>
    </font>
    <font>
      <b/>
      <i/>
      <sz val="6"/>
      <name val="Arial Narrow"/>
      <family val="2"/>
    </font>
    <font>
      <b/>
      <sz val="6"/>
      <color theme="1"/>
      <name val="Arial Narrow"/>
      <family val="2"/>
    </font>
    <font>
      <sz val="6"/>
      <color rgb="FF000000"/>
      <name val="Arial Narrow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arrow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15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/>
    </xf>
    <xf numFmtId="0" fontId="14" fillId="2" borderId="5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/>
    </xf>
    <xf numFmtId="0" fontId="16" fillId="3" borderId="6" xfId="0" applyFont="1" applyFill="1" applyBorder="1" applyAlignment="1">
      <alignment vertical="center"/>
    </xf>
    <xf numFmtId="0" fontId="16" fillId="0" borderId="0" xfId="0" applyFont="1"/>
    <xf numFmtId="0" fontId="14" fillId="2" borderId="7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vertical="center"/>
    </xf>
    <xf numFmtId="0" fontId="16" fillId="3" borderId="9" xfId="0" applyFont="1" applyFill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vertical="center"/>
    </xf>
    <xf numFmtId="0" fontId="19" fillId="11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/>
    </xf>
    <xf numFmtId="0" fontId="20" fillId="15" borderId="1" xfId="0" applyFont="1" applyFill="1" applyBorder="1" applyAlignment="1">
      <alignment vertical="center"/>
    </xf>
    <xf numFmtId="0" fontId="20" fillId="15" borderId="6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21" fillId="16" borderId="1" xfId="0" applyFont="1" applyFill="1" applyBorder="1" applyAlignment="1">
      <alignment vertical="center"/>
    </xf>
    <xf numFmtId="0" fontId="21" fillId="21" borderId="1" xfId="0" applyFont="1" applyFill="1" applyBorder="1" applyAlignment="1">
      <alignment vertical="center"/>
    </xf>
    <xf numFmtId="0" fontId="21" fillId="22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16" fillId="12" borderId="1" xfId="0" applyFont="1" applyFill="1" applyBorder="1" applyAlignment="1">
      <alignment vertical="center"/>
    </xf>
    <xf numFmtId="0" fontId="22" fillId="18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0" fontId="22" fillId="1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6" fillId="2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16" fillId="12" borderId="8" xfId="0" applyFont="1" applyFill="1" applyBorder="1" applyAlignment="1">
      <alignment vertical="center"/>
    </xf>
    <xf numFmtId="0" fontId="22" fillId="17" borderId="8" xfId="0" applyFont="1" applyFill="1" applyBorder="1" applyAlignment="1">
      <alignment vertical="center"/>
    </xf>
    <xf numFmtId="0" fontId="16" fillId="7" borderId="8" xfId="0" applyFont="1" applyFill="1" applyBorder="1" applyAlignment="1">
      <alignment vertical="center" wrapText="1"/>
    </xf>
    <xf numFmtId="0" fontId="16" fillId="7" borderId="8" xfId="0" applyFont="1" applyFill="1" applyBorder="1" applyAlignment="1">
      <alignment vertical="center"/>
    </xf>
    <xf numFmtId="0" fontId="16" fillId="9" borderId="8" xfId="0" applyFont="1" applyFill="1" applyBorder="1" applyAlignment="1">
      <alignment vertical="center"/>
    </xf>
    <xf numFmtId="0" fontId="20" fillId="15" borderId="8" xfId="0" applyFont="1" applyFill="1" applyBorder="1" applyAlignment="1">
      <alignment vertical="center"/>
    </xf>
    <xf numFmtId="0" fontId="20" fillId="15" borderId="9" xfId="0" applyFont="1" applyFill="1" applyBorder="1" applyAlignment="1">
      <alignment vertical="center"/>
    </xf>
    <xf numFmtId="0" fontId="15" fillId="2" borderId="3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vertical="center"/>
    </xf>
    <xf numFmtId="0" fontId="23" fillId="12" borderId="1" xfId="0" applyFont="1" applyFill="1" applyBorder="1" applyAlignment="1">
      <alignment vertical="center"/>
    </xf>
    <xf numFmtId="0" fontId="22" fillId="10" borderId="2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18" fillId="0" borderId="0" xfId="0" applyFont="1"/>
    <xf numFmtId="0" fontId="22" fillId="10" borderId="5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left" vertical="center"/>
    </xf>
    <xf numFmtId="0" fontId="18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left" vertical="center"/>
    </xf>
    <xf numFmtId="0" fontId="22" fillId="20" borderId="1" xfId="0" applyFont="1" applyFill="1" applyBorder="1" applyAlignment="1">
      <alignment horizontal="left" vertical="center"/>
    </xf>
    <xf numFmtId="0" fontId="16" fillId="14" borderId="1" xfId="0" applyFont="1" applyFill="1" applyBorder="1" applyAlignment="1">
      <alignment vertical="center"/>
    </xf>
    <xf numFmtId="0" fontId="22" fillId="10" borderId="7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8" fillId="9" borderId="8" xfId="0" applyFont="1" applyFill="1" applyBorder="1" applyAlignment="1">
      <alignment vertical="center"/>
    </xf>
    <xf numFmtId="0" fontId="18" fillId="9" borderId="8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0">
    <dxf>
      <font>
        <i val="0"/>
        <strike val="0"/>
        <outline val="0"/>
        <shadow val="0"/>
        <u val="none"/>
        <vertAlign val="baseline"/>
        <sz val="6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arrow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arrow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arrow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arrow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T13" totalsRowShown="0" headerRowDxfId="1" dataDxfId="0" headerRowBorderDxfId="149" tableBorderDxfId="148" totalsRowBorderDxfId="147">
  <tableColumns count="20">
    <tableColumn id="1" xr3:uid="{CC4C2CFA-E67E-4336-9BB5-CC95CE209F3A}" name="1" dataDxfId="21"/>
    <tableColumn id="2" xr3:uid="{1E85198B-B82A-4617-B922-C6524B07278C}" name="Raiz" dataDxfId="20"/>
    <tableColumn id="3" xr3:uid="{14BB3795-364E-4135-B30F-1536628A0684}" name="SuperClass 2" dataDxfId="19"/>
    <tableColumn id="4" xr3:uid="{CA86440C-110D-4B26-BA53-58A3B612699A}" name="SuperClass 3" dataDxfId="18"/>
    <tableColumn id="5" xr3:uid="{CFB6B167-F9A9-4C59-BF78-469C27143A56}" name="SuperClass 4" dataDxfId="17"/>
    <tableColumn id="6" xr3:uid="{E9EB2A4A-1C2E-4684-B37C-2B4423D70D33}" name="Classe 5" dataDxfId="16"/>
    <tableColumn id="7" xr3:uid="{25899769-1F4E-4DCE-A55D-78DB109775E4}" name="EquivalentTo: Raiz_x000a_Condições necessárias" dataDxfId="15"/>
    <tableColumn id="8" xr3:uid="{60348FC7-7AFD-4399-9633-F8CDCC05E245}" name="EquivalentTo: Classe2_x000a_Condições necessárias" dataDxfId="14"/>
    <tableColumn id="9" xr3:uid="{392CCFD9-6E98-49E5-B2DB-7DC015141A7A}" name="EquivalentTo: Classe3_x000a_Condições necessárias" dataDxfId="13"/>
    <tableColumn id="10" xr3:uid="{DE6C2295-D3C1-4B68-B910-8BAEB1BAE01F}" name="EquivalentTo: Classe4 _x000a_Condições necessárias" dataDxfId="12"/>
    <tableColumn id="11" xr3:uid="{65DCB7B6-4238-4427-B02F-3BEF502BF71B}" name="EquivalentTo: Classe5_x000a_Condições necess. e sufic." dataDxfId="11"/>
    <tableColumn id="12" xr3:uid="{8BA2A6D5-A321-435C-B6FE-29DC62E231F0}" name="Anotações de ajuda Classe 1" dataDxfId="10">
      <calculatedColumnFormula>_xlfn.CONCAT("Trata-se de: ", SUBSTITUTE(B2,"1.",""))</calculatedColumnFormula>
    </tableColumn>
    <tableColumn id="13" xr3:uid="{51FC484F-3B93-4E17-A843-F396271D4F5D}" name="Anotações de ajuda Classe 2" dataDxfId="9">
      <calculatedColumnFormula>_xlfn.CONCAT(SUBSTITUTE(C2,"."," ")," ")</calculatedColumnFormula>
    </tableColumn>
    <tableColumn id="14" xr3:uid="{7D506B35-635A-421F-9FDF-F5A47788A209}" name="Anotações de ajuda Classe 3" dataDxfId="8">
      <calculatedColumnFormula>_xlfn.CONCAT(SUBSTITUTE(D2,"."," ")," ")</calculatedColumnFormula>
    </tableColumn>
    <tableColumn id="15" xr3:uid="{43516DA5-EE35-4A99-A73B-6E2C92F2BE17}" name="Anotações de ajuda Classe 4" dataDxfId="7">
      <calculatedColumnFormula>_xlfn.CONCAT(SUBSTITUTE(E2,"."," ")," ")</calculatedColumnFormula>
    </tableColumn>
    <tableColumn id="16" xr3:uid="{BFC47198-B351-4C32-9E17-77914984F825}" name="Anotações de ajuda Classe 5" dataDxfId="6">
      <calculatedColumnFormula>_xlfn.CONCAT(L2," ",M2," ",N2," ",O2," ", SUBSTITUTE(F2, ".", " "),". --- ",Q2)</calculatedColumnFormula>
    </tableColumn>
    <tableColumn id="17" xr3:uid="{6BAAEEFE-DA2A-452F-9076-D3CA97DB1856}" name="Anotações de ajuda Classe 6" dataDxfId="5"/>
    <tableColumn id="18" xr3:uid="{627A170C-2776-424D-823A-86498C9B9FEC}" name="Norma" dataDxfId="4"/>
    <tableColumn id="19" xr3:uid="{36A56800-FCDE-46C6-9DD3-AC3ADDFE99D1}" name="Anotações de ajuda Classe 7" dataDxfId="3"/>
    <tableColumn id="20" xr3:uid="{ADAFA88C-78DF-4CAA-AFA5-4B2FE34D2B95}" name="Key" dataDxfId="2">
      <calculatedColumnFormula>_xlfn.CONCAT("Normas-key_",A2)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31" headerRowDxfId="146" dataDxfId="144" totalsRowDxfId="142" headerRowBorderDxfId="145" tableBorderDxfId="143" totalsRowBorderDxfId="141">
  <tableColumns count="22">
    <tableColumn id="1" xr3:uid="{05405BC3-D147-4C3A-A847-226BE3E20B44}" name="1" totalsRowLabel="Total" dataDxfId="79" totalsRowDxfId="80"/>
    <tableColumn id="2" xr3:uid="{30674569-14FD-401E-814B-CC39EC080692}" name="SuperData (1)" dataDxfId="77" totalsRowDxfId="78">
      <calculatedColumnFormula>E2</calculatedColumnFormula>
    </tableColumn>
    <tableColumn id="3" xr3:uid="{42ACD1E1-902E-4432-A297-A8D4E3E6A39B}" name="PropData(2)" dataDxfId="75" totalsRowDxfId="76"/>
    <tableColumn id="4" xr3:uid="{08ECA0E2-2D2F-446A-AAF6-2FD891B13A08}" name=" valData (3)" dataDxfId="73" totalsRowDxfId="74"/>
    <tableColumn id="5" xr3:uid="{6086C35C-A33E-4114-B141-64B11971C1A1}" name="SuperProp (4)" dataDxfId="71" totalsRowDxfId="72"/>
    <tableColumn id="6" xr3:uid="{535DC925-3C97-4408-B83A-988BF345193E}" name="Propriedade(5)" dataDxfId="140" totalsRowDxfId="139"/>
    <tableColumn id="7" xr3:uid="{C4D22B6D-94D1-442A-97D3-E1AFB3FE98FC}" name="Functional (6)" dataDxfId="138" totalsRowDxfId="137"/>
    <tableColumn id="8" xr3:uid="{254C2A3E-98CC-498D-9D66-425CCE933E22}" name="Inv functional  (7)" dataDxfId="136" totalsRowDxfId="135"/>
    <tableColumn id="9" xr3:uid="{CA66A745-BB10-4919-97C1-491E2A8AFF79}" name="Transitive (8)" dataDxfId="134" totalsRowDxfId="133"/>
    <tableColumn id="10" xr3:uid="{F220F0EB-8A04-44B3-9F33-2CE7DEAEA278}" name="Symmetric (9)" dataDxfId="132" totalsRowDxfId="131"/>
    <tableColumn id="11" xr3:uid="{BE3C1D12-0B80-4267-A7C6-AB88FDB359A9}" name="Asymmetric (10)" dataDxfId="130" totalsRowDxfId="129"/>
    <tableColumn id="12" xr3:uid="{5956D0C5-9C90-4122-B08D-5295FEDB05A7}" name="Reflexive (11)" dataDxfId="128" totalsRowDxfId="127"/>
    <tableColumn id="13" xr3:uid="{8BF12E7B-7E6E-4F93-8167-49BB8D845A8B}" name="Irreflexive (12)" dataDxfId="126" totalsRowDxfId="125"/>
    <tableColumn id="14" xr3:uid="{F6A4A8D6-0928-496A-BF0F-0926974BB64E}" name="Inverse of (13)" dataDxfId="124" totalsRowDxfId="123"/>
    <tableColumn id="15" xr3:uid="{71CC311B-405A-40DC-A69E-DD1F21998834}" name="Equivalente a(14)" dataDxfId="122" totalsRowDxfId="121"/>
    <tableColumn id="16" xr3:uid="{D53389E7-5792-4813-AE78-49A25A9EDAF6}" name="Domain  (15)" dataDxfId="120" totalsRowDxfId="119">
      <calculatedColumnFormula>P1</calculatedColumnFormula>
    </tableColumn>
    <tableColumn id="17" xr3:uid="{F9388D82-F1CF-4707-8C27-B9B9F68C7435}" name=" Range (16)" dataDxfId="118" totalsRowDxfId="117">
      <calculatedColumnFormula>Q1</calculatedColumnFormula>
    </tableColumn>
    <tableColumn id="18" xr3:uid="{458CD5C3-8971-431C-9F74-B445CB1B4F29}" name="Anot. Ajuda PROP (17)" dataDxfId="116" totalsRowDxfId="115"/>
    <tableColumn id="19" xr3:uid="{79ADE3D3-2E35-47E2-A082-CFFFD7E257CF}" name="Anot. Ajuda DATA (18)" dataDxfId="114" totalsRowDxfId="113"/>
    <tableColumn id="20" xr3:uid="{B1BB07F3-F9E0-4A1C-8EEB-D0705E508AEE}" name="Functional (19)" dataDxfId="112" totalsRowDxfId="111"/>
    <tableColumn id="21" xr3:uid="{08560BEC-DA9D-4E18-9876-37313CE0655A}" name="Comentário do Valor(20)" dataDxfId="110" totalsRowDxfId="109"/>
    <tableColumn id="22" xr3:uid="{B9A108B1-E631-4A2B-AADF-793AB36493B4}" name="Descrição Textual Livre (21)" totalsRowFunction="count" dataDxfId="108" totalsRowDxfId="107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106" dataDxfId="104" headerRowBorderDxfId="105" tableBorderDxfId="103" totalsRowBorderDxfId="102">
  <tableColumns count="21">
    <tableColumn id="1" xr3:uid="{4F26C7F2-7D06-40CB-B848-F667194D9647}" name="1" dataDxfId="101"/>
    <tableColumn id="2" xr3:uid="{F921A453-730B-4AC8-852C-EFFDCF030CCA}" name="Disjunta 1" dataDxfId="100"/>
    <tableColumn id="3" xr3:uid="{23BEAC2C-6ADF-4C5A-B64D-4A2189CA8ACD}" name="Disjunta 2" dataDxfId="99"/>
    <tableColumn id="4" xr3:uid="{21B9136C-D0D8-484E-A2BE-E4977101D4DB}" name="Disjunta 3" dataDxfId="98"/>
    <tableColumn id="5" xr3:uid="{1A43957A-CCF1-44E5-BCCD-13F81C3A45EC}" name="Disjunta 4" dataDxfId="97"/>
    <tableColumn id="6" xr3:uid="{25855431-7914-4676-BDEF-21EDC5AEA531}" name="Disjunta 5" dataDxfId="96"/>
    <tableColumn id="7" xr3:uid="{B9C6D84B-4C90-464D-8249-79E106486DD3}" name="Disjunta 6" dataDxfId="95"/>
    <tableColumn id="8" xr3:uid="{F3E92F9C-C39B-4C1E-85C9-15118FEFA66F}" name="Disjunta 7" dataDxfId="94"/>
    <tableColumn id="9" xr3:uid="{3CC69936-B860-4ABA-AA56-15BBA0C1C3F5}" name="Disjunta 8" dataDxfId="93"/>
    <tableColumn id="10" xr3:uid="{3FB0F5C3-9FB7-46C3-8C1A-CE12E425D658}" name="Disjunta 9" dataDxfId="92"/>
    <tableColumn id="11" xr3:uid="{5D16196F-CC26-45A8-8B0C-4607A903F65A}" name="Disjunta 10" dataDxfId="91"/>
    <tableColumn id="12" xr3:uid="{41A23864-2363-4896-9F54-55AC6CFCE6CD}" name="Disjunta 11" dataDxfId="90"/>
    <tableColumn id="13" xr3:uid="{DC03A272-46F6-40A7-BA62-43D8BD6241CC}" name="Disjunta 12" dataDxfId="89"/>
    <tableColumn id="14" xr3:uid="{3C362C12-0371-4E21-9F34-4F9FCD93495D}" name="Disjunta 13" dataDxfId="88"/>
    <tableColumn id="15" xr3:uid="{07396994-8990-4C41-96A2-BAB03ABDB677}" name="Disjunta 14" dataDxfId="87"/>
    <tableColumn id="16" xr3:uid="{A03247BB-A7CD-4588-AD22-F4D4AA18275C}" name="Disjunta 15" dataDxfId="86"/>
    <tableColumn id="17" xr3:uid="{875CA327-F02E-49D1-ABB5-F3413E63868F}" name="Disjunta 16" dataDxfId="85"/>
    <tableColumn id="18" xr3:uid="{6843B603-EBBA-43D1-8F1B-214357E4C544}" name="Disjunta 17" dataDxfId="84"/>
    <tableColumn id="19" xr3:uid="{08263685-78DC-449B-9B4F-5565A721B82C}" name="Disjunta 18" dataDxfId="83"/>
    <tableColumn id="20" xr3:uid="{C3656408-6EB9-4B43-8A8E-4D686919DD2A}" name="Disjunta 19" dataDxfId="82"/>
    <tableColumn id="21" xr3:uid="{4D5BB609-CA03-4420-BBFE-E94235011FEA}" name="Disjunta 20" dataDxfId="8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13"/>
  <sheetViews>
    <sheetView zoomScale="205" zoomScaleNormal="205" workbookViewId="0">
      <pane ySplit="1" topLeftCell="A2" activePane="bottomLeft" state="frozen"/>
      <selection activeCell="B22" sqref="B22"/>
      <selection pane="bottomLeft" activeCell="L1" sqref="L1:L1048576"/>
    </sheetView>
  </sheetViews>
  <sheetFormatPr baseColWidth="10" defaultColWidth="11.140625" defaultRowHeight="7.9" customHeight="1" x14ac:dyDescent="0.15"/>
  <cols>
    <col min="1" max="1" width="2.42578125" style="67" customWidth="1"/>
    <col min="2" max="2" width="5.85546875" style="67" customWidth="1"/>
    <col min="3" max="3" width="7.5703125" style="67" customWidth="1"/>
    <col min="4" max="4" width="7.85546875" style="67" customWidth="1"/>
    <col min="5" max="5" width="6.7109375" style="67" customWidth="1"/>
    <col min="6" max="6" width="6.5703125" style="67" customWidth="1"/>
    <col min="7" max="11" width="8.140625" style="13" customWidth="1"/>
    <col min="12" max="12" width="10.85546875" style="67" customWidth="1"/>
    <col min="13" max="13" width="7.28515625" style="67" customWidth="1"/>
    <col min="14" max="14" width="8.42578125" style="67" customWidth="1"/>
    <col min="15" max="15" width="8.28515625" style="67" customWidth="1"/>
    <col min="16" max="16" width="62.140625" style="67" customWidth="1"/>
    <col min="17" max="17" width="28.28515625" style="67" customWidth="1"/>
    <col min="18" max="18" width="8.28515625" style="81" customWidth="1"/>
    <col min="19" max="19" width="14.42578125" style="67" bestFit="1" customWidth="1"/>
    <col min="20" max="20" width="9" style="67" bestFit="1" customWidth="1"/>
    <col min="21" max="16384" width="11.140625" style="67"/>
  </cols>
  <sheetData>
    <row r="1" spans="1:20" ht="43.15" customHeight="1" x14ac:dyDescent="0.15">
      <c r="A1" s="63" t="s">
        <v>121</v>
      </c>
      <c r="B1" s="64" t="s">
        <v>7</v>
      </c>
      <c r="C1" s="64" t="s">
        <v>140</v>
      </c>
      <c r="D1" s="64" t="s">
        <v>141</v>
      </c>
      <c r="E1" s="64" t="s">
        <v>142</v>
      </c>
      <c r="F1" s="64" t="s">
        <v>143</v>
      </c>
      <c r="G1" s="82" t="s">
        <v>27</v>
      </c>
      <c r="H1" s="82" t="s">
        <v>26</v>
      </c>
      <c r="I1" s="82" t="s">
        <v>25</v>
      </c>
      <c r="J1" s="82" t="s">
        <v>24</v>
      </c>
      <c r="K1" s="82" t="s">
        <v>28</v>
      </c>
      <c r="L1" s="65" t="s">
        <v>2</v>
      </c>
      <c r="M1" s="65" t="s">
        <v>8</v>
      </c>
      <c r="N1" s="65" t="s">
        <v>0</v>
      </c>
      <c r="O1" s="65" t="s">
        <v>1</v>
      </c>
      <c r="P1" s="65" t="s">
        <v>4</v>
      </c>
      <c r="Q1" s="65" t="s">
        <v>5</v>
      </c>
      <c r="R1" s="65" t="s">
        <v>21</v>
      </c>
      <c r="S1" s="65" t="s">
        <v>20</v>
      </c>
      <c r="T1" s="66" t="s">
        <v>6</v>
      </c>
    </row>
    <row r="2" spans="1:20" ht="8.25" customHeight="1" x14ac:dyDescent="0.15">
      <c r="A2" s="68">
        <v>2</v>
      </c>
      <c r="B2" s="42" t="s">
        <v>111</v>
      </c>
      <c r="C2" s="42" t="s">
        <v>94</v>
      </c>
      <c r="D2" s="42" t="s">
        <v>95</v>
      </c>
      <c r="E2" s="39" t="s">
        <v>96</v>
      </c>
      <c r="F2" s="69" t="s">
        <v>97</v>
      </c>
      <c r="G2" s="11" t="s">
        <v>19</v>
      </c>
      <c r="H2" s="11" t="s">
        <v>19</v>
      </c>
      <c r="I2" s="11" t="s">
        <v>19</v>
      </c>
      <c r="J2" s="11" t="s">
        <v>19</v>
      </c>
      <c r="K2" s="11" t="s">
        <v>19</v>
      </c>
      <c r="L2" s="70" t="str">
        <f t="shared" ref="L2:L7" si="0">_xlfn.CONCAT("Trata-se de: ", SUBSTITUTE(B2,"1.",""))</f>
        <v>Trata-se de: ABNT</v>
      </c>
      <c r="M2" s="70" t="str">
        <f t="shared" ref="M2:O4" si="1">_xlfn.CONCAT(SUBSTITUTE(C2,"."," ")," ")</f>
        <v xml:space="preserve">NBR Temporal </v>
      </c>
      <c r="N2" s="70" t="str">
        <f t="shared" si="1"/>
        <v xml:space="preserve">NBR Processo </v>
      </c>
      <c r="O2" s="70" t="str">
        <f t="shared" si="1"/>
        <v xml:space="preserve">NBR Etapa </v>
      </c>
      <c r="P2" s="70" t="str">
        <f t="shared" ref="P2:P7" si="2">_xlfn.CONCAT(L2," ",M2," ",N2," ",O2," ", SUBSTITUTE(F2, ".", " "),". --- ",Q2)</f>
        <v>Trata-se de: ABNT NBR Temporal  NBR Processo  NBR Etapa  NBR Evento. --- Consultar Sistema de Classificação Construção NBR 15965</v>
      </c>
      <c r="Q2" s="70" t="str">
        <f t="shared" ref="Q2:Q3" si="3">_xlfn.CONCAT("Consultar Sistema de Classificação Construção ",R2,"")</f>
        <v>Consultar Sistema de Classificação Construção NBR 15965</v>
      </c>
      <c r="R2" s="71" t="s">
        <v>76</v>
      </c>
      <c r="S2" s="71" t="s">
        <v>98</v>
      </c>
      <c r="T2" s="72" t="str">
        <f t="shared" ref="T2" si="4">_xlfn.CONCAT("Normas-key_",A2)</f>
        <v>Normas-key_2</v>
      </c>
    </row>
    <row r="3" spans="1:20" ht="8.25" customHeight="1" x14ac:dyDescent="0.15">
      <c r="A3" s="68">
        <v>3</v>
      </c>
      <c r="B3" s="42" t="s">
        <v>111</v>
      </c>
      <c r="C3" s="42" t="s">
        <v>99</v>
      </c>
      <c r="D3" s="39" t="s">
        <v>100</v>
      </c>
      <c r="E3" s="42" t="s">
        <v>101</v>
      </c>
      <c r="F3" s="73" t="s">
        <v>118</v>
      </c>
      <c r="G3" s="11" t="s">
        <v>19</v>
      </c>
      <c r="H3" s="11" t="s">
        <v>19</v>
      </c>
      <c r="I3" s="11" t="s">
        <v>19</v>
      </c>
      <c r="J3" s="11" t="s">
        <v>19</v>
      </c>
      <c r="K3" s="11" t="s">
        <v>19</v>
      </c>
      <c r="L3" s="70" t="str">
        <f t="shared" si="0"/>
        <v>Trata-se de: ABNT</v>
      </c>
      <c r="M3" s="70" t="str">
        <f t="shared" si="1"/>
        <v xml:space="preserve">NBR Norma </v>
      </c>
      <c r="N3" s="70" t="str">
        <f t="shared" si="1"/>
        <v xml:space="preserve">NBR Parte </v>
      </c>
      <c r="O3" s="70" t="str">
        <f t="shared" si="1"/>
        <v xml:space="preserve">NBR Tema </v>
      </c>
      <c r="P3" s="70" t="str">
        <f t="shared" si="2"/>
        <v>Trata-se de: ABNT NBR Norma  NBR Parte  NBR Tema  NBR Código. --- Consultar Sistema de Classificação Construção NBR 15965</v>
      </c>
      <c r="Q3" s="70" t="str">
        <f t="shared" si="3"/>
        <v>Consultar Sistema de Classificação Construção NBR 15965</v>
      </c>
      <c r="R3" s="71" t="s">
        <v>76</v>
      </c>
      <c r="S3" s="71" t="s">
        <v>98</v>
      </c>
      <c r="T3" s="72" t="str">
        <f t="shared" ref="T3:T7" si="5">_xlfn.CONCAT("Normas-key_",A3)</f>
        <v>Normas-key_3</v>
      </c>
    </row>
    <row r="4" spans="1:20" ht="8.25" customHeight="1" x14ac:dyDescent="0.15">
      <c r="A4" s="68">
        <v>4</v>
      </c>
      <c r="B4" s="42" t="s">
        <v>102</v>
      </c>
      <c r="C4" s="42" t="s">
        <v>90</v>
      </c>
      <c r="D4" s="42" t="s">
        <v>89</v>
      </c>
      <c r="E4" s="42" t="s">
        <v>91</v>
      </c>
      <c r="F4" s="74" t="s">
        <v>119</v>
      </c>
      <c r="G4" s="11" t="s">
        <v>19</v>
      </c>
      <c r="H4" s="11" t="s">
        <v>19</v>
      </c>
      <c r="I4" s="11" t="s">
        <v>19</v>
      </c>
      <c r="J4" s="11" t="s">
        <v>19</v>
      </c>
      <c r="K4" s="11" t="s">
        <v>19</v>
      </c>
      <c r="L4" s="70" t="str">
        <f t="shared" si="0"/>
        <v>Trata-se de: SUS</v>
      </c>
      <c r="M4" s="70" t="str">
        <f t="shared" si="1"/>
        <v xml:space="preserve">SUS Sistema </v>
      </c>
      <c r="N4" s="70" t="str">
        <f t="shared" si="1"/>
        <v xml:space="preserve">SUS SomaSUS </v>
      </c>
      <c r="O4" s="70" t="str">
        <f t="shared" si="1"/>
        <v xml:space="preserve">SUS Tema </v>
      </c>
      <c r="P4" s="70" t="str">
        <f t="shared" si="2"/>
        <v>Trata-se de: SUS SUS Sistema  SUS SomaSUS  SUS Tema  SUS Código. --- Consultar o SUS no Volume Sistema Único de Sáude</v>
      </c>
      <c r="Q4" s="70" t="str">
        <f t="shared" ref="Q4:Q5" si="6">_xlfn.CONCAT("Consultar o ",R4," no Volume ",S4)</f>
        <v>Consultar o SUS no Volume Sistema Único de Sáude</v>
      </c>
      <c r="R4" s="71" t="s">
        <v>102</v>
      </c>
      <c r="S4" s="71" t="s">
        <v>103</v>
      </c>
      <c r="T4" s="72" t="str">
        <f t="shared" si="5"/>
        <v>Normas-key_4</v>
      </c>
    </row>
    <row r="5" spans="1:20" ht="8.25" customHeight="1" x14ac:dyDescent="0.15">
      <c r="A5" s="68">
        <v>5</v>
      </c>
      <c r="B5" s="42" t="s">
        <v>102</v>
      </c>
      <c r="C5" s="42" t="s">
        <v>90</v>
      </c>
      <c r="D5" s="42" t="s">
        <v>92</v>
      </c>
      <c r="E5" s="42" t="s">
        <v>93</v>
      </c>
      <c r="F5" s="39" t="s">
        <v>120</v>
      </c>
      <c r="G5" s="11" t="s">
        <v>19</v>
      </c>
      <c r="H5" s="11" t="s">
        <v>19</v>
      </c>
      <c r="I5" s="11" t="s">
        <v>19</v>
      </c>
      <c r="J5" s="11" t="s">
        <v>19</v>
      </c>
      <c r="K5" s="11" t="s">
        <v>19</v>
      </c>
      <c r="L5" s="70" t="str">
        <f t="shared" si="0"/>
        <v>Trata-se de: SUS</v>
      </c>
      <c r="M5" s="70" t="str">
        <f t="shared" ref="M5:O7" si="7">_xlfn.CONCAT(SUBSTITUTE(C5,"."," ")," ")</f>
        <v xml:space="preserve">SUS Sistema </v>
      </c>
      <c r="N5" s="70" t="str">
        <f t="shared" si="7"/>
        <v xml:space="preserve">RDC50 </v>
      </c>
      <c r="O5" s="70" t="str">
        <f t="shared" si="7"/>
        <v xml:space="preserve">RDC Tema </v>
      </c>
      <c r="P5" s="70" t="str">
        <f t="shared" si="2"/>
        <v>Trata-se de: SUS SUS Sistema  RDC50  RDC Tema  RDC Código. --- Consultar o SUS no Volume Sistema Único de Sáude</v>
      </c>
      <c r="Q5" s="70" t="str">
        <f t="shared" si="6"/>
        <v>Consultar o SUS no Volume Sistema Único de Sáude</v>
      </c>
      <c r="R5" s="71" t="s">
        <v>102</v>
      </c>
      <c r="S5" s="71" t="s">
        <v>103</v>
      </c>
      <c r="T5" s="72" t="str">
        <f t="shared" si="5"/>
        <v>Normas-key_5</v>
      </c>
    </row>
    <row r="6" spans="1:20" ht="8.25" customHeight="1" x14ac:dyDescent="0.15">
      <c r="A6" s="75">
        <v>6</v>
      </c>
      <c r="B6" s="76" t="s">
        <v>104</v>
      </c>
      <c r="C6" s="76" t="s">
        <v>105</v>
      </c>
      <c r="D6" s="76" t="s">
        <v>106</v>
      </c>
      <c r="E6" s="49" t="s">
        <v>107</v>
      </c>
      <c r="F6" s="77" t="s">
        <v>108</v>
      </c>
      <c r="G6" s="15" t="s">
        <v>19</v>
      </c>
      <c r="H6" s="15" t="s">
        <v>19</v>
      </c>
      <c r="I6" s="15" t="s">
        <v>19</v>
      </c>
      <c r="J6" s="15" t="s">
        <v>19</v>
      </c>
      <c r="K6" s="15" t="s">
        <v>19</v>
      </c>
      <c r="L6" s="78" t="str">
        <f t="shared" si="0"/>
        <v>Trata-se de: OmniClass</v>
      </c>
      <c r="M6" s="78" t="str">
        <f t="shared" si="7"/>
        <v xml:space="preserve">CSI Sistema </v>
      </c>
      <c r="N6" s="78" t="str">
        <f t="shared" si="7"/>
        <v xml:space="preserve">CSI Parte </v>
      </c>
      <c r="O6" s="78" t="str">
        <f t="shared" si="7"/>
        <v xml:space="preserve">CSI Tema </v>
      </c>
      <c r="P6" s="78" t="str">
        <f t="shared" si="2"/>
        <v>Trata-se de: OmniClass CSI Sistema  CSI Parte  CSI Tema  CSI Código. --- Consultar Sistema de Classificação Construção Omniclass</v>
      </c>
      <c r="Q6" s="78" t="str">
        <f t="shared" ref="Q6:Q7" si="8">_xlfn.CONCAT("Consultar Sistema de Classificação Construção ",R6,"")</f>
        <v>Consultar Sistema de Classificação Construção Omniclass</v>
      </c>
      <c r="R6" s="79" t="s">
        <v>58</v>
      </c>
      <c r="S6" s="79" t="s">
        <v>109</v>
      </c>
      <c r="T6" s="80" t="str">
        <f t="shared" si="5"/>
        <v>Normas-key_6</v>
      </c>
    </row>
    <row r="7" spans="1:20" ht="8.25" customHeight="1" x14ac:dyDescent="0.15">
      <c r="A7" s="75">
        <v>7</v>
      </c>
      <c r="B7" s="76" t="s">
        <v>151</v>
      </c>
      <c r="C7" s="76" t="s">
        <v>154</v>
      </c>
      <c r="D7" s="42" t="s">
        <v>161</v>
      </c>
      <c r="E7" s="42" t="s">
        <v>162</v>
      </c>
      <c r="F7" s="77" t="s">
        <v>163</v>
      </c>
      <c r="G7" s="15" t="s">
        <v>19</v>
      </c>
      <c r="H7" s="15" t="s">
        <v>19</v>
      </c>
      <c r="I7" s="15" t="s">
        <v>19</v>
      </c>
      <c r="J7" s="15" t="s">
        <v>19</v>
      </c>
      <c r="K7" s="15" t="s">
        <v>19</v>
      </c>
      <c r="L7" s="78" t="str">
        <f t="shared" si="0"/>
        <v>Trata-se de: Projeto</v>
      </c>
      <c r="M7" s="78" t="str">
        <f t="shared" si="7"/>
        <v xml:space="preserve">Limite </v>
      </c>
      <c r="N7" s="78" t="str">
        <f t="shared" si="7"/>
        <v xml:space="preserve">De Organização </v>
      </c>
      <c r="O7" s="78" t="str">
        <f t="shared" si="7"/>
        <v xml:space="preserve">Funcional </v>
      </c>
      <c r="P7" s="78" t="str">
        <f t="shared" si="2"/>
        <v>Trata-se de: Projeto Limite  De Organização  Funcional  Divisão. --- Consultar Sistema de Classificação Construção Omniclass</v>
      </c>
      <c r="Q7" s="78" t="str">
        <f t="shared" si="8"/>
        <v>Consultar Sistema de Classificação Construção Omniclass</v>
      </c>
      <c r="R7" s="79" t="s">
        <v>58</v>
      </c>
      <c r="S7" s="79" t="s">
        <v>109</v>
      </c>
      <c r="T7" s="80" t="str">
        <f t="shared" si="5"/>
        <v>Normas-key_7</v>
      </c>
    </row>
    <row r="8" spans="1:20" ht="8.25" customHeight="1" x14ac:dyDescent="0.15">
      <c r="A8" s="75">
        <v>8</v>
      </c>
      <c r="B8" s="76" t="s">
        <v>151</v>
      </c>
      <c r="C8" s="76" t="s">
        <v>154</v>
      </c>
      <c r="D8" s="42" t="s">
        <v>161</v>
      </c>
      <c r="E8" s="42" t="s">
        <v>162</v>
      </c>
      <c r="F8" s="77" t="s">
        <v>153</v>
      </c>
      <c r="G8" s="15" t="s">
        <v>19</v>
      </c>
      <c r="H8" s="15" t="s">
        <v>19</v>
      </c>
      <c r="I8" s="15" t="s">
        <v>19</v>
      </c>
      <c r="J8" s="15" t="s">
        <v>19</v>
      </c>
      <c r="K8" s="15" t="s">
        <v>19</v>
      </c>
      <c r="L8" s="70" t="str">
        <f>_xlfn.CONCAT("Trata-se de: ", SUBSTITUTE(B8,"1.",""))</f>
        <v>Trata-se de: Projeto</v>
      </c>
      <c r="M8" s="70" t="str">
        <f>_xlfn.CONCAT(SUBSTITUTE(C8,"."," ")," ")</f>
        <v xml:space="preserve">Limite </v>
      </c>
      <c r="N8" s="70" t="str">
        <f>_xlfn.CONCAT(SUBSTITUTE(D8,"."," ")," ")</f>
        <v xml:space="preserve">De Organização </v>
      </c>
      <c r="O8" s="70" t="str">
        <f>_xlfn.CONCAT(SUBSTITUTE(E8,"."," ")," ")</f>
        <v xml:space="preserve">Funcional </v>
      </c>
      <c r="P8" s="70" t="str">
        <f>_xlfn.CONCAT(L8," ",M8," ",N8," ",O8," ", SUBSTITUTE(F8, ".", " "),". --- ",Q8)</f>
        <v>Trata-se de: Projeto Limite  De Organização  Funcional  Setor. --- -</v>
      </c>
      <c r="Q8" s="70" t="s">
        <v>164</v>
      </c>
      <c r="R8" s="71" t="s">
        <v>164</v>
      </c>
      <c r="S8" s="71" t="s">
        <v>151</v>
      </c>
      <c r="T8" s="72" t="str">
        <f>_xlfn.CONCAT("Normas-key_",A8)</f>
        <v>Normas-key_8</v>
      </c>
    </row>
    <row r="9" spans="1:20" ht="8.25" customHeight="1" x14ac:dyDescent="0.15">
      <c r="A9" s="75">
        <v>9</v>
      </c>
      <c r="B9" s="76" t="s">
        <v>151</v>
      </c>
      <c r="C9" s="76" t="s">
        <v>154</v>
      </c>
      <c r="D9" s="42" t="s">
        <v>161</v>
      </c>
      <c r="E9" s="42" t="s">
        <v>162</v>
      </c>
      <c r="F9" s="77" t="s">
        <v>152</v>
      </c>
      <c r="G9" s="15" t="s">
        <v>19</v>
      </c>
      <c r="H9" s="15" t="s">
        <v>19</v>
      </c>
      <c r="I9" s="15" t="s">
        <v>19</v>
      </c>
      <c r="J9" s="15" t="s">
        <v>19</v>
      </c>
      <c r="K9" s="15" t="s">
        <v>19</v>
      </c>
      <c r="L9" s="70" t="str">
        <f>_xlfn.CONCAT("Trata-se de: ", SUBSTITUTE(B9,"1.",""))</f>
        <v>Trata-se de: Projeto</v>
      </c>
      <c r="M9" s="70" t="str">
        <f>_xlfn.CONCAT(SUBSTITUTE(C9,"."," ")," ")</f>
        <v xml:space="preserve">Limite </v>
      </c>
      <c r="N9" s="70" t="str">
        <f>_xlfn.CONCAT(SUBSTITUTE(D9,"."," ")," ")</f>
        <v xml:space="preserve">De Organização </v>
      </c>
      <c r="O9" s="70" t="str">
        <f>_xlfn.CONCAT(SUBSTITUTE(E9,"."," ")," ")</f>
        <v xml:space="preserve">Funcional </v>
      </c>
      <c r="P9" s="70" t="str">
        <f>_xlfn.CONCAT(L9," ",M9," ",N9," ",O9," ", SUBSTITUTE(F9, ".", " "),". --- ",Q9)</f>
        <v>Trata-se de: Projeto Limite  De Organização  Funcional  Ambiente. --- -</v>
      </c>
      <c r="Q9" s="70" t="s">
        <v>164</v>
      </c>
      <c r="R9" s="71" t="s">
        <v>164</v>
      </c>
      <c r="S9" s="71" t="s">
        <v>151</v>
      </c>
      <c r="T9" s="72" t="str">
        <f>_xlfn.CONCAT("Normas-key_",A9)</f>
        <v>Normas-key_9</v>
      </c>
    </row>
    <row r="10" spans="1:20" ht="8.25" customHeight="1" x14ac:dyDescent="0.15">
      <c r="A10" s="75">
        <v>10</v>
      </c>
      <c r="B10" s="76" t="s">
        <v>151</v>
      </c>
      <c r="C10" s="76" t="s">
        <v>154</v>
      </c>
      <c r="D10" s="42" t="s">
        <v>155</v>
      </c>
      <c r="E10" s="42" t="s">
        <v>156</v>
      </c>
      <c r="F10" s="42" t="s">
        <v>157</v>
      </c>
      <c r="G10" s="15" t="s">
        <v>19</v>
      </c>
      <c r="H10" s="15" t="s">
        <v>19</v>
      </c>
      <c r="I10" s="15" t="s">
        <v>19</v>
      </c>
      <c r="J10" s="15" t="s">
        <v>19</v>
      </c>
      <c r="K10" s="15" t="s">
        <v>19</v>
      </c>
      <c r="L10" s="70" t="str">
        <f t="shared" ref="L10:L13" si="9">_xlfn.CONCAT("Trata-se de: ", SUBSTITUTE(B10,"1.",""))</f>
        <v>Trata-se de: Projeto</v>
      </c>
      <c r="M10" s="70" t="str">
        <f t="shared" ref="M10:M13" si="10">_xlfn.CONCAT(SUBSTITUTE(C10,"."," ")," ")</f>
        <v xml:space="preserve">Limite </v>
      </c>
      <c r="N10" s="70" t="str">
        <f t="shared" ref="N10:N13" si="11">_xlfn.CONCAT(SUBSTITUTE(D10,"."," ")," ")</f>
        <v xml:space="preserve">De Construção </v>
      </c>
      <c r="O10" s="70" t="str">
        <f t="shared" ref="O10:O13" si="12">_xlfn.CONCAT(SUBSTITUTE(E10,"."," ")," ")</f>
        <v xml:space="preserve">Edificável </v>
      </c>
      <c r="P10" s="70" t="str">
        <f t="shared" ref="P10:P13" si="13">_xlfn.CONCAT(L10," ",M10," ",N10," ",O10," ", SUBSTITUTE(F10, ".", " "),". --- ",Q10)</f>
        <v>Trata-se de: Projeto Limite  De Construção  Edificável  Lote. --- -</v>
      </c>
      <c r="Q10" s="70" t="s">
        <v>164</v>
      </c>
      <c r="R10" s="71" t="s">
        <v>164</v>
      </c>
      <c r="S10" s="71" t="s">
        <v>151</v>
      </c>
      <c r="T10" s="72" t="str">
        <f t="shared" ref="T10:T13" si="14">_xlfn.CONCAT("Normas-key_",A10)</f>
        <v>Normas-key_10</v>
      </c>
    </row>
    <row r="11" spans="1:20" ht="8.25" customHeight="1" x14ac:dyDescent="0.15">
      <c r="A11" s="75">
        <v>11</v>
      </c>
      <c r="B11" s="76" t="s">
        <v>151</v>
      </c>
      <c r="C11" s="76" t="s">
        <v>154</v>
      </c>
      <c r="D11" s="42" t="s">
        <v>155</v>
      </c>
      <c r="E11" s="42" t="s">
        <v>156</v>
      </c>
      <c r="F11" s="42" t="s">
        <v>158</v>
      </c>
      <c r="G11" s="15" t="s">
        <v>19</v>
      </c>
      <c r="H11" s="15" t="s">
        <v>19</v>
      </c>
      <c r="I11" s="15" t="s">
        <v>19</v>
      </c>
      <c r="J11" s="15" t="s">
        <v>19</v>
      </c>
      <c r="K11" s="15" t="s">
        <v>19</v>
      </c>
      <c r="L11" s="70" t="str">
        <f t="shared" si="9"/>
        <v>Trata-se de: Projeto</v>
      </c>
      <c r="M11" s="70" t="str">
        <f t="shared" si="10"/>
        <v xml:space="preserve">Limite </v>
      </c>
      <c r="N11" s="70" t="str">
        <f t="shared" si="11"/>
        <v xml:space="preserve">De Construção </v>
      </c>
      <c r="O11" s="70" t="str">
        <f t="shared" si="12"/>
        <v xml:space="preserve">Edificável </v>
      </c>
      <c r="P11" s="70" t="str">
        <f t="shared" si="13"/>
        <v>Trata-se de: Projeto Limite  De Construção  Edificável  Prédio. --- -</v>
      </c>
      <c r="Q11" s="70" t="s">
        <v>164</v>
      </c>
      <c r="R11" s="71" t="s">
        <v>164</v>
      </c>
      <c r="S11" s="71" t="s">
        <v>151</v>
      </c>
      <c r="T11" s="72" t="str">
        <f t="shared" si="14"/>
        <v>Normas-key_11</v>
      </c>
    </row>
    <row r="12" spans="1:20" ht="8.25" customHeight="1" x14ac:dyDescent="0.15">
      <c r="A12" s="75">
        <v>12</v>
      </c>
      <c r="B12" s="76" t="s">
        <v>151</v>
      </c>
      <c r="C12" s="76" t="s">
        <v>154</v>
      </c>
      <c r="D12" s="42" t="s">
        <v>155</v>
      </c>
      <c r="E12" s="42" t="s">
        <v>156</v>
      </c>
      <c r="F12" s="42" t="s">
        <v>159</v>
      </c>
      <c r="G12" s="15" t="s">
        <v>19</v>
      </c>
      <c r="H12" s="15" t="s">
        <v>19</v>
      </c>
      <c r="I12" s="15" t="s">
        <v>19</v>
      </c>
      <c r="J12" s="15" t="s">
        <v>19</v>
      </c>
      <c r="K12" s="15" t="s">
        <v>19</v>
      </c>
      <c r="L12" s="70" t="str">
        <f t="shared" si="9"/>
        <v>Trata-se de: Projeto</v>
      </c>
      <c r="M12" s="70" t="str">
        <f t="shared" si="10"/>
        <v xml:space="preserve">Limite </v>
      </c>
      <c r="N12" s="70" t="str">
        <f t="shared" si="11"/>
        <v xml:space="preserve">De Construção </v>
      </c>
      <c r="O12" s="70" t="str">
        <f t="shared" si="12"/>
        <v xml:space="preserve">Edificável </v>
      </c>
      <c r="P12" s="70" t="str">
        <f t="shared" si="13"/>
        <v>Trata-se de: Projeto Limite  De Construção  Edificável  Bloco. --- -</v>
      </c>
      <c r="Q12" s="70" t="s">
        <v>164</v>
      </c>
      <c r="R12" s="71" t="s">
        <v>164</v>
      </c>
      <c r="S12" s="71" t="s">
        <v>151</v>
      </c>
      <c r="T12" s="72" t="str">
        <f t="shared" si="14"/>
        <v>Normas-key_12</v>
      </c>
    </row>
    <row r="13" spans="1:20" ht="8.25" customHeight="1" x14ac:dyDescent="0.15">
      <c r="A13" s="75">
        <v>13</v>
      </c>
      <c r="B13" s="76" t="s">
        <v>151</v>
      </c>
      <c r="C13" s="76" t="s">
        <v>154</v>
      </c>
      <c r="D13" s="42" t="s">
        <v>155</v>
      </c>
      <c r="E13" s="42" t="s">
        <v>156</v>
      </c>
      <c r="F13" s="76" t="s">
        <v>160</v>
      </c>
      <c r="G13" s="15" t="s">
        <v>19</v>
      </c>
      <c r="H13" s="15" t="s">
        <v>19</v>
      </c>
      <c r="I13" s="15" t="s">
        <v>19</v>
      </c>
      <c r="J13" s="15" t="s">
        <v>19</v>
      </c>
      <c r="K13" s="15" t="s">
        <v>19</v>
      </c>
      <c r="L13" s="78" t="str">
        <f t="shared" si="9"/>
        <v>Trata-se de: Projeto</v>
      </c>
      <c r="M13" s="78" t="str">
        <f t="shared" si="10"/>
        <v xml:space="preserve">Limite </v>
      </c>
      <c r="N13" s="78" t="str">
        <f t="shared" si="11"/>
        <v xml:space="preserve">De Construção </v>
      </c>
      <c r="O13" s="78" t="str">
        <f t="shared" si="12"/>
        <v xml:space="preserve">Edificável </v>
      </c>
      <c r="P13" s="78" t="str">
        <f t="shared" si="13"/>
        <v>Trata-se de: Projeto Limite  De Construção  Edificável  Edícula. --- -</v>
      </c>
      <c r="Q13" s="70" t="s">
        <v>164</v>
      </c>
      <c r="R13" s="71" t="s">
        <v>164</v>
      </c>
      <c r="S13" s="71" t="s">
        <v>151</v>
      </c>
      <c r="T13" s="80" t="str">
        <f t="shared" si="14"/>
        <v>Normas-key_13</v>
      </c>
    </row>
  </sheetData>
  <phoneticPr fontId="1" type="noConversion"/>
  <conditionalFormatting sqref="F1">
    <cfRule type="duplicateValues" dxfId="70" priority="21"/>
    <cfRule type="duplicateValues" dxfId="69" priority="22"/>
  </conditionalFormatting>
  <conditionalFormatting sqref="F1 F14:F1048576">
    <cfRule type="duplicateValues" dxfId="68" priority="12"/>
    <cfRule type="duplicateValues" dxfId="67" priority="13"/>
    <cfRule type="duplicateValues" dxfId="66" priority="14"/>
    <cfRule type="duplicateValues" dxfId="65" priority="15"/>
    <cfRule type="duplicateValues" dxfId="64" priority="16"/>
    <cfRule type="duplicateValues" dxfId="63" priority="18"/>
    <cfRule type="duplicateValues" dxfId="62" priority="19"/>
    <cfRule type="duplicateValues" dxfId="61" priority="20"/>
  </conditionalFormatting>
  <conditionalFormatting sqref="F3 G1:K1048576">
    <cfRule type="cellIs" dxfId="60" priority="11" operator="equal">
      <formula>"null"</formula>
    </cfRule>
  </conditionalFormatting>
  <conditionalFormatting sqref="F2 F4:F9">
    <cfRule type="duplicateValues" dxfId="41" priority="85"/>
    <cfRule type="duplicateValues" dxfId="40" priority="86"/>
    <cfRule type="duplicateValues" dxfId="39" priority="87"/>
    <cfRule type="duplicateValues" dxfId="38" priority="88"/>
    <cfRule type="duplicateValues" dxfId="37" priority="89"/>
    <cfRule type="duplicateValues" dxfId="36" priority="90"/>
    <cfRule type="duplicateValues" dxfId="35" priority="91"/>
    <cfRule type="duplicateValues" dxfId="34" priority="92"/>
    <cfRule type="duplicateValues" dxfId="33" priority="93"/>
    <cfRule type="duplicateValues" dxfId="32" priority="94"/>
  </conditionalFormatting>
  <conditionalFormatting sqref="F10:F13">
    <cfRule type="duplicateValues" dxfId="30" priority="9"/>
    <cfRule type="duplicateValues" dxfId="31" priority="10"/>
  </conditionalFormatting>
  <conditionalFormatting sqref="F10:F13">
    <cfRule type="duplicateValues" dxfId="29" priority="6"/>
  </conditionalFormatting>
  <conditionalFormatting sqref="F10:F13">
    <cfRule type="duplicateValues" dxfId="28" priority="1"/>
  </conditionalFormatting>
  <conditionalFormatting sqref="F10:F13">
    <cfRule type="duplicateValues" dxfId="26" priority="4"/>
    <cfRule type="duplicateValues" dxfId="27" priority="5"/>
    <cfRule type="duplicateValues" dxfId="24" priority="7"/>
    <cfRule type="duplicateValues" dxfId="25" priority="8"/>
  </conditionalFormatting>
  <conditionalFormatting sqref="F10:F13">
    <cfRule type="duplicateValues" dxfId="23" priority="3"/>
  </conditionalFormatting>
  <conditionalFormatting sqref="F10:F13">
    <cfRule type="duplicateValues" dxfId="22" priority="2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45"/>
  <sheetViews>
    <sheetView tabSelected="1" zoomScale="175" zoomScaleNormal="175" workbookViewId="0">
      <pane ySplit="1" topLeftCell="A2" activePane="bottomLeft" state="frozen"/>
      <selection activeCell="B22" sqref="B22"/>
      <selection pane="bottomLeft" activeCell="O37" sqref="O37"/>
    </sheetView>
  </sheetViews>
  <sheetFormatPr baseColWidth="10" defaultColWidth="11.140625" defaultRowHeight="9" customHeight="1" x14ac:dyDescent="0.25"/>
  <cols>
    <col min="1" max="1" width="2.85546875" style="17" customWidth="1"/>
    <col min="2" max="2" width="11" style="18" customWidth="1"/>
    <col min="3" max="3" width="10.42578125" style="18" customWidth="1"/>
    <col min="4" max="4" width="9" style="17" bestFit="1" customWidth="1"/>
    <col min="5" max="5" width="9.5703125" style="18" customWidth="1"/>
    <col min="6" max="6" width="9.7109375" style="18" customWidth="1"/>
    <col min="7" max="7" width="7.28515625" style="17" customWidth="1"/>
    <col min="8" max="8" width="8.7109375" style="17" customWidth="1"/>
    <col min="9" max="10" width="6.7109375" style="17" customWidth="1"/>
    <col min="11" max="11" width="8.28515625" style="17" customWidth="1"/>
    <col min="12" max="13" width="7.5703125" style="17" customWidth="1"/>
    <col min="14" max="14" width="7" style="17" customWidth="1"/>
    <col min="15" max="15" width="9" style="17" customWidth="1"/>
    <col min="16" max="16" width="7.28515625" style="18" customWidth="1"/>
    <col min="17" max="17" width="8.7109375" style="18" customWidth="1"/>
    <col min="18" max="18" width="35.28515625" style="18" customWidth="1"/>
    <col min="19" max="19" width="12.7109375" style="18" customWidth="1"/>
    <col min="20" max="20" width="8.5703125" style="18" customWidth="1"/>
    <col min="21" max="21" width="32.28515625" style="18" customWidth="1"/>
    <col min="22" max="22" width="14.5703125" style="18" customWidth="1"/>
    <col min="23" max="16384" width="11.140625" style="30"/>
  </cols>
  <sheetData>
    <row r="1" spans="1:22" s="22" customFormat="1" ht="24.6" customHeight="1" x14ac:dyDescent="0.25">
      <c r="A1" s="19" t="s">
        <v>121</v>
      </c>
      <c r="B1" s="20" t="s">
        <v>10</v>
      </c>
      <c r="C1" s="20" t="s">
        <v>23</v>
      </c>
      <c r="D1" s="20" t="s">
        <v>18</v>
      </c>
      <c r="E1" s="20" t="s">
        <v>9</v>
      </c>
      <c r="F1" s="20" t="s">
        <v>22</v>
      </c>
      <c r="G1" s="53" t="s">
        <v>11</v>
      </c>
      <c r="H1" s="53" t="s">
        <v>110</v>
      </c>
      <c r="I1" s="53" t="s">
        <v>12</v>
      </c>
      <c r="J1" s="53" t="s">
        <v>13</v>
      </c>
      <c r="K1" s="53" t="s">
        <v>14</v>
      </c>
      <c r="L1" s="53" t="s">
        <v>15</v>
      </c>
      <c r="M1" s="53" t="s">
        <v>16</v>
      </c>
      <c r="N1" s="53" t="s">
        <v>17</v>
      </c>
      <c r="O1" s="53" t="s">
        <v>30</v>
      </c>
      <c r="P1" s="20" t="s">
        <v>31</v>
      </c>
      <c r="Q1" s="20" t="s">
        <v>32</v>
      </c>
      <c r="R1" s="20" t="s">
        <v>33</v>
      </c>
      <c r="S1" s="20" t="s">
        <v>34</v>
      </c>
      <c r="T1" s="53" t="s">
        <v>35</v>
      </c>
      <c r="U1" s="20" t="s">
        <v>36</v>
      </c>
      <c r="V1" s="21" t="s">
        <v>37</v>
      </c>
    </row>
    <row r="2" spans="1:22" ht="9" customHeight="1" x14ac:dyDescent="0.25">
      <c r="A2" s="23">
        <v>2</v>
      </c>
      <c r="B2" s="24" t="s">
        <v>122</v>
      </c>
      <c r="C2" s="24" t="str">
        <f t="shared" ref="C2:C3" si="0">F2</f>
        <v>de.classificação</v>
      </c>
      <c r="D2" s="24" t="s">
        <v>3</v>
      </c>
      <c r="E2" s="25" t="s">
        <v>123</v>
      </c>
      <c r="F2" s="25" t="s">
        <v>60</v>
      </c>
      <c r="G2" s="54" t="s">
        <v>19</v>
      </c>
      <c r="H2" s="54" t="s">
        <v>19</v>
      </c>
      <c r="I2" s="54" t="s">
        <v>19</v>
      </c>
      <c r="J2" s="54" t="s">
        <v>19</v>
      </c>
      <c r="K2" s="54" t="s">
        <v>19</v>
      </c>
      <c r="L2" s="54" t="s">
        <v>19</v>
      </c>
      <c r="M2" s="54" t="s">
        <v>19</v>
      </c>
      <c r="N2" s="54" t="s">
        <v>19</v>
      </c>
      <c r="O2" s="54" t="s">
        <v>19</v>
      </c>
      <c r="P2" s="26" t="s">
        <v>102</v>
      </c>
      <c r="Q2" s="26" t="s">
        <v>90</v>
      </c>
      <c r="R2" s="27" t="str">
        <f t="shared" ref="R2:R23" si="1">_xlfn.CONCAT("Propriedade: ",  F2, "    Domínio: ", P2, "     Range: ", Q2)</f>
        <v>Propriedade: de.classificação    Domínio: SUS     Range: SUS.Sistema</v>
      </c>
      <c r="S2" s="27" t="str">
        <f>_xlfn.CONCAT("Valor:  ", C2)</f>
        <v>Valor:  de.classificação</v>
      </c>
      <c r="T2" s="59" t="s">
        <v>19</v>
      </c>
      <c r="U2" s="28" t="str">
        <f>_xlfn.CONCAT("Refere-se a propriedade  ",F2, "  &gt;  ",C2)</f>
        <v>Refere-se a propriedade  de.classificação  &gt;  de.classificação</v>
      </c>
      <c r="V2" s="29" t="str">
        <f>C2</f>
        <v>de.classificação</v>
      </c>
    </row>
    <row r="3" spans="1:22" ht="9" customHeight="1" x14ac:dyDescent="0.25">
      <c r="A3" s="23">
        <v>3</v>
      </c>
      <c r="B3" s="31" t="str">
        <f>E3</f>
        <v>de.classificação</v>
      </c>
      <c r="C3" s="31" t="str">
        <f t="shared" si="0"/>
        <v>códigos.sus</v>
      </c>
      <c r="D3" s="31" t="s">
        <v>3</v>
      </c>
      <c r="E3" s="32" t="str">
        <f>F2</f>
        <v>de.classificação</v>
      </c>
      <c r="F3" s="33" t="s">
        <v>62</v>
      </c>
      <c r="G3" s="55" t="s">
        <v>19</v>
      </c>
      <c r="H3" s="55" t="s">
        <v>19</v>
      </c>
      <c r="I3" s="55" t="s">
        <v>19</v>
      </c>
      <c r="J3" s="55" t="s">
        <v>19</v>
      </c>
      <c r="K3" s="55" t="s">
        <v>19</v>
      </c>
      <c r="L3" s="55" t="s">
        <v>19</v>
      </c>
      <c r="M3" s="55" t="s">
        <v>19</v>
      </c>
      <c r="N3" s="55" t="s">
        <v>19</v>
      </c>
      <c r="O3" s="55" t="s">
        <v>19</v>
      </c>
      <c r="P3" s="34" t="str">
        <f>P2</f>
        <v>SUS</v>
      </c>
      <c r="Q3" s="34" t="str">
        <f>Q2</f>
        <v>SUS.Sistema</v>
      </c>
      <c r="R3" s="27" t="str">
        <f t="shared" si="1"/>
        <v>Propriedade: códigos.sus    Domínio: SUS     Range: SUS.Sistema</v>
      </c>
      <c r="S3" s="27" t="str">
        <f>_xlfn.CONCAT("Valor:  ", C3)</f>
        <v>Valor:  códigos.sus</v>
      </c>
      <c r="T3" s="59" t="s">
        <v>19</v>
      </c>
      <c r="U3" s="28" t="str">
        <f>_xlfn.CONCAT("Refere-se a propriedade  ",F3, "  &gt;  ",C3)</f>
        <v>Refere-se a propriedade  códigos.sus  &gt;  códigos.sus</v>
      </c>
      <c r="V3" s="29" t="str">
        <f>C3</f>
        <v>códigos.sus</v>
      </c>
    </row>
    <row r="4" spans="1:22" ht="9" customHeight="1" x14ac:dyDescent="0.25">
      <c r="A4" s="23">
        <v>4</v>
      </c>
      <c r="B4" s="35" t="str">
        <f>E4</f>
        <v>códigos.sus</v>
      </c>
      <c r="C4" s="36" t="str">
        <f t="shared" ref="C4:C8" si="2">MID(F4,5,100)</f>
        <v>volume</v>
      </c>
      <c r="D4" s="35" t="s">
        <v>3</v>
      </c>
      <c r="E4" s="37" t="str">
        <f>F3</f>
        <v>códigos.sus</v>
      </c>
      <c r="F4" s="38" t="s">
        <v>84</v>
      </c>
      <c r="G4" s="56" t="s">
        <v>19</v>
      </c>
      <c r="H4" s="56" t="s">
        <v>19</v>
      </c>
      <c r="I4" s="56" t="s">
        <v>19</v>
      </c>
      <c r="J4" s="56" t="s">
        <v>19</v>
      </c>
      <c r="K4" s="56" t="s">
        <v>19</v>
      </c>
      <c r="L4" s="56" t="s">
        <v>19</v>
      </c>
      <c r="M4" s="56" t="s">
        <v>19</v>
      </c>
      <c r="N4" s="56" t="s">
        <v>19</v>
      </c>
      <c r="O4" s="56" t="s">
        <v>19</v>
      </c>
      <c r="P4" s="34" t="str">
        <f t="shared" ref="P4:Q18" si="3">P3</f>
        <v>SUS</v>
      </c>
      <c r="Q4" s="39" t="str">
        <f t="shared" si="3"/>
        <v>SUS.Sistema</v>
      </c>
      <c r="R4" s="27" t="str">
        <f t="shared" si="1"/>
        <v>Propriedade: tem.volume    Domínio: SUS     Range: SUS.Sistema</v>
      </c>
      <c r="S4" s="27" t="str">
        <f>_xlfn.CONCAT("Valor:  ", C4)</f>
        <v>Valor:  volume</v>
      </c>
      <c r="T4" s="59" t="s">
        <v>19</v>
      </c>
      <c r="U4" s="28" t="str">
        <f>_xlfn.CONCAT("Refere-se a propriedade  ",F4, "  &gt;  ",C4)</f>
        <v>Refere-se a propriedade  tem.volume  &gt;  volume</v>
      </c>
      <c r="V4" s="29" t="str">
        <f>C4</f>
        <v>volume</v>
      </c>
    </row>
    <row r="5" spans="1:22" ht="9" customHeight="1" x14ac:dyDescent="0.25">
      <c r="A5" s="23">
        <v>5</v>
      </c>
      <c r="B5" s="35" t="str">
        <f t="shared" ref="B5:B8" si="4">E5</f>
        <v>códigos.sus</v>
      </c>
      <c r="C5" s="36" t="str">
        <f t="shared" si="2"/>
        <v>unid.funcional</v>
      </c>
      <c r="D5" s="35" t="s">
        <v>3</v>
      </c>
      <c r="E5" s="37" t="str">
        <f>E4</f>
        <v>códigos.sus</v>
      </c>
      <c r="F5" s="38" t="s">
        <v>117</v>
      </c>
      <c r="G5" s="56" t="s">
        <v>19</v>
      </c>
      <c r="H5" s="56" t="s">
        <v>19</v>
      </c>
      <c r="I5" s="56" t="s">
        <v>19</v>
      </c>
      <c r="J5" s="56" t="s">
        <v>19</v>
      </c>
      <c r="K5" s="56" t="s">
        <v>19</v>
      </c>
      <c r="L5" s="56" t="s">
        <v>19</v>
      </c>
      <c r="M5" s="56" t="s">
        <v>19</v>
      </c>
      <c r="N5" s="56" t="s">
        <v>19</v>
      </c>
      <c r="O5" s="56" t="s">
        <v>19</v>
      </c>
      <c r="P5" s="34" t="str">
        <f t="shared" si="3"/>
        <v>SUS</v>
      </c>
      <c r="Q5" s="39" t="str">
        <f>Q4</f>
        <v>SUS.Sistema</v>
      </c>
      <c r="R5" s="27" t="str">
        <f>_xlfn.CONCAT("Propriedade: ",  F5, "    Domínio: ", P5, "     Range: ", Q5)</f>
        <v>Propriedade: tem.unid.funcional    Domínio: SUS     Range: SUS.Sistema</v>
      </c>
      <c r="S5" s="27" t="str">
        <f>_xlfn.CONCAT("Valor:  ", C5)</f>
        <v>Valor:  unid.funcional</v>
      </c>
      <c r="T5" s="59" t="s">
        <v>19</v>
      </c>
      <c r="U5" s="28" t="str">
        <f>_xlfn.CONCAT("Refere-se a propriedade  ",F5, "  &gt;  ",C5)</f>
        <v>Refere-se a propriedade  tem.unid.funcional  &gt;  unid.funcional</v>
      </c>
      <c r="V5" s="29" t="str">
        <f>C5</f>
        <v>unid.funcional</v>
      </c>
    </row>
    <row r="6" spans="1:22" ht="9" customHeight="1" x14ac:dyDescent="0.25">
      <c r="A6" s="23">
        <v>6</v>
      </c>
      <c r="B6" s="35" t="str">
        <f t="shared" si="4"/>
        <v>códigos.sus</v>
      </c>
      <c r="C6" s="36" t="str">
        <f t="shared" si="2"/>
        <v>setor</v>
      </c>
      <c r="D6" s="35" t="s">
        <v>3</v>
      </c>
      <c r="E6" s="37" t="str">
        <f t="shared" ref="E6:E8" si="5">E5</f>
        <v>códigos.sus</v>
      </c>
      <c r="F6" s="38" t="s">
        <v>85</v>
      </c>
      <c r="G6" s="56" t="s">
        <v>19</v>
      </c>
      <c r="H6" s="56" t="s">
        <v>19</v>
      </c>
      <c r="I6" s="56" t="s">
        <v>19</v>
      </c>
      <c r="J6" s="56" t="s">
        <v>19</v>
      </c>
      <c r="K6" s="56" t="s">
        <v>19</v>
      </c>
      <c r="L6" s="56" t="s">
        <v>19</v>
      </c>
      <c r="M6" s="56" t="s">
        <v>19</v>
      </c>
      <c r="N6" s="56" t="s">
        <v>19</v>
      </c>
      <c r="O6" s="56" t="s">
        <v>19</v>
      </c>
      <c r="P6" s="34" t="str">
        <f t="shared" si="3"/>
        <v>SUS</v>
      </c>
      <c r="Q6" s="39" t="str">
        <f t="shared" si="3"/>
        <v>SUS.Sistema</v>
      </c>
      <c r="R6" s="27" t="str">
        <f>_xlfn.CONCAT("Propriedade: ",  F6, "    Domínio: ", P6, "     Range: ", Q6)</f>
        <v>Propriedade: tem.setor    Domínio: SUS     Range: SUS.Sistema</v>
      </c>
      <c r="S6" s="27" t="str">
        <f>_xlfn.CONCAT("Valor:  ", C6)</f>
        <v>Valor:  setor</v>
      </c>
      <c r="T6" s="59" t="s">
        <v>19</v>
      </c>
      <c r="U6" s="28" t="str">
        <f>_xlfn.CONCAT("Refere-se a propriedade  ",F6, "  &gt;  ",C6)</f>
        <v>Refere-se a propriedade  tem.setor  &gt;  setor</v>
      </c>
      <c r="V6" s="29" t="str">
        <f>C6</f>
        <v>setor</v>
      </c>
    </row>
    <row r="7" spans="1:22" ht="9" customHeight="1" x14ac:dyDescent="0.25">
      <c r="A7" s="23">
        <v>7</v>
      </c>
      <c r="B7" s="35" t="str">
        <f t="shared" si="4"/>
        <v>códigos.sus</v>
      </c>
      <c r="C7" s="36" t="str">
        <f t="shared" si="2"/>
        <v>ambiente</v>
      </c>
      <c r="D7" s="35" t="s">
        <v>3</v>
      </c>
      <c r="E7" s="37" t="str">
        <f t="shared" si="5"/>
        <v>códigos.sus</v>
      </c>
      <c r="F7" s="38" t="s">
        <v>116</v>
      </c>
      <c r="G7" s="56" t="s">
        <v>19</v>
      </c>
      <c r="H7" s="56" t="s">
        <v>19</v>
      </c>
      <c r="I7" s="56" t="s">
        <v>19</v>
      </c>
      <c r="J7" s="56" t="s">
        <v>19</v>
      </c>
      <c r="K7" s="56" t="s">
        <v>19</v>
      </c>
      <c r="L7" s="56" t="s">
        <v>19</v>
      </c>
      <c r="M7" s="56" t="s">
        <v>19</v>
      </c>
      <c r="N7" s="56" t="s">
        <v>19</v>
      </c>
      <c r="O7" s="56" t="s">
        <v>19</v>
      </c>
      <c r="P7" s="34" t="str">
        <f t="shared" si="3"/>
        <v>SUS</v>
      </c>
      <c r="Q7" s="39" t="str">
        <f t="shared" si="3"/>
        <v>SUS.Sistema</v>
      </c>
      <c r="R7" s="27" t="str">
        <f>_xlfn.CONCAT("Propriedade: ",  F7, "    Domínio: ", P7, "     Range: ", Q7)</f>
        <v>Propriedade: tem.ambiente    Domínio: SUS     Range: SUS.Sistema</v>
      </c>
      <c r="S7" s="27" t="str">
        <f>_xlfn.CONCAT("Valor:  ", C7)</f>
        <v>Valor:  ambiente</v>
      </c>
      <c r="T7" s="59" t="s">
        <v>19</v>
      </c>
      <c r="U7" s="28" t="str">
        <f>_xlfn.CONCAT("Refere-se a propriedade  ",F7, "  &gt;  ",C7)</f>
        <v>Refere-se a propriedade  tem.ambiente  &gt;  ambiente</v>
      </c>
      <c r="V7" s="29" t="str">
        <f>C7</f>
        <v>ambiente</v>
      </c>
    </row>
    <row r="8" spans="1:22" ht="9" customHeight="1" x14ac:dyDescent="0.25">
      <c r="A8" s="23">
        <v>8</v>
      </c>
      <c r="B8" s="35" t="str">
        <f t="shared" si="4"/>
        <v>códigos.sus</v>
      </c>
      <c r="C8" s="36" t="str">
        <f t="shared" si="2"/>
        <v>equipamento</v>
      </c>
      <c r="D8" s="35" t="s">
        <v>3</v>
      </c>
      <c r="E8" s="37" t="str">
        <f t="shared" si="5"/>
        <v>códigos.sus</v>
      </c>
      <c r="F8" s="38" t="s">
        <v>115</v>
      </c>
      <c r="G8" s="56" t="s">
        <v>19</v>
      </c>
      <c r="H8" s="56" t="s">
        <v>19</v>
      </c>
      <c r="I8" s="56" t="s">
        <v>19</v>
      </c>
      <c r="J8" s="56" t="s">
        <v>19</v>
      </c>
      <c r="K8" s="56" t="s">
        <v>19</v>
      </c>
      <c r="L8" s="56" t="s">
        <v>19</v>
      </c>
      <c r="M8" s="56" t="s">
        <v>19</v>
      </c>
      <c r="N8" s="56" t="s">
        <v>19</v>
      </c>
      <c r="O8" s="56" t="s">
        <v>19</v>
      </c>
      <c r="P8" s="34" t="str">
        <f t="shared" si="3"/>
        <v>SUS</v>
      </c>
      <c r="Q8" s="39" t="str">
        <f t="shared" si="3"/>
        <v>SUS.Sistema</v>
      </c>
      <c r="R8" s="27" t="str">
        <f>_xlfn.CONCAT("Propriedade: ",  F8, "    Domínio: ", P8, "     Range: ", Q8)</f>
        <v>Propriedade: tem.equipamento    Domínio: SUS     Range: SUS.Sistema</v>
      </c>
      <c r="S8" s="27" t="str">
        <f>_xlfn.CONCAT("Valor:  ", C8)</f>
        <v>Valor:  equipamento</v>
      </c>
      <c r="T8" s="59" t="s">
        <v>19</v>
      </c>
      <c r="U8" s="28" t="str">
        <f>_xlfn.CONCAT("Refere-se a propriedade  ",F8, "  &gt;  ",C8)</f>
        <v>Refere-se a propriedade  tem.equipamento  &gt;  equipamento</v>
      </c>
      <c r="V8" s="29" t="str">
        <f>C8</f>
        <v>equipamento</v>
      </c>
    </row>
    <row r="9" spans="1:22" ht="9" customHeight="1" x14ac:dyDescent="0.25">
      <c r="A9" s="23">
        <v>9</v>
      </c>
      <c r="B9" s="31" t="str">
        <f>E9</f>
        <v>de.classificação</v>
      </c>
      <c r="C9" s="31" t="str">
        <f>F9</f>
        <v>códigos.abnt</v>
      </c>
      <c r="D9" s="31" t="s">
        <v>3</v>
      </c>
      <c r="E9" s="32" t="str">
        <f>F2</f>
        <v>de.classificação</v>
      </c>
      <c r="F9" s="32" t="s">
        <v>61</v>
      </c>
      <c r="G9" s="55" t="s">
        <v>19</v>
      </c>
      <c r="H9" s="55" t="s">
        <v>19</v>
      </c>
      <c r="I9" s="55" t="s">
        <v>19</v>
      </c>
      <c r="J9" s="55" t="s">
        <v>19</v>
      </c>
      <c r="K9" s="55" t="s">
        <v>19</v>
      </c>
      <c r="L9" s="55" t="s">
        <v>19</v>
      </c>
      <c r="M9" s="55" t="s">
        <v>19</v>
      </c>
      <c r="N9" s="55" t="s">
        <v>19</v>
      </c>
      <c r="O9" s="55" t="s">
        <v>19</v>
      </c>
      <c r="P9" s="26" t="s">
        <v>111</v>
      </c>
      <c r="Q9" s="40" t="s">
        <v>99</v>
      </c>
      <c r="R9" s="27" t="str">
        <f t="shared" si="1"/>
        <v>Propriedade: códigos.abnt    Domínio: ABNT     Range: NBR.Norma</v>
      </c>
      <c r="S9" s="27" t="str">
        <f>_xlfn.CONCAT("Valor:  ", C9)</f>
        <v>Valor:  códigos.abnt</v>
      </c>
      <c r="T9" s="59" t="s">
        <v>19</v>
      </c>
      <c r="U9" s="28" t="str">
        <f>_xlfn.CONCAT("Refere-se a propriedade  ",F9, "  &gt;  ",C9)</f>
        <v>Refere-se a propriedade  códigos.abnt  &gt;  códigos.abnt</v>
      </c>
      <c r="V9" s="29" t="str">
        <f>C9</f>
        <v>códigos.abnt</v>
      </c>
    </row>
    <row r="10" spans="1:22" ht="9" customHeight="1" x14ac:dyDescent="0.25">
      <c r="A10" s="23">
        <v>10</v>
      </c>
      <c r="B10" s="35" t="str">
        <f>E10</f>
        <v>códigos.abnt</v>
      </c>
      <c r="C10" s="36" t="str">
        <f t="shared" ref="C10:C18" si="6">MID(F10,5,100)</f>
        <v>norma</v>
      </c>
      <c r="D10" s="35" t="s">
        <v>3</v>
      </c>
      <c r="E10" s="37" t="str">
        <f>F9</f>
        <v>códigos.abnt</v>
      </c>
      <c r="F10" s="41" t="s">
        <v>83</v>
      </c>
      <c r="G10" s="56" t="s">
        <v>19</v>
      </c>
      <c r="H10" s="56" t="s">
        <v>19</v>
      </c>
      <c r="I10" s="56" t="s">
        <v>19</v>
      </c>
      <c r="J10" s="56" t="s">
        <v>19</v>
      </c>
      <c r="K10" s="56" t="s">
        <v>19</v>
      </c>
      <c r="L10" s="56" t="s">
        <v>19</v>
      </c>
      <c r="M10" s="56" t="s">
        <v>19</v>
      </c>
      <c r="N10" s="56" t="s">
        <v>19</v>
      </c>
      <c r="O10" s="56" t="s">
        <v>19</v>
      </c>
      <c r="P10" s="34" t="str">
        <f t="shared" si="3"/>
        <v>ABNT</v>
      </c>
      <c r="Q10" s="42" t="str">
        <f>Q9</f>
        <v>NBR.Norma</v>
      </c>
      <c r="R10" s="27" t="str">
        <f t="shared" si="1"/>
        <v>Propriedade: tem.norma    Domínio: ABNT     Range: NBR.Norma</v>
      </c>
      <c r="S10" s="27" t="str">
        <f>_xlfn.CONCAT("Valor:  ", C10)</f>
        <v>Valor:  norma</v>
      </c>
      <c r="T10" s="59" t="s">
        <v>19</v>
      </c>
      <c r="U10" s="28" t="str">
        <f>_xlfn.CONCAT("Refere-se a propriedade  ",F10, "  &gt;  ",C10)</f>
        <v>Refere-se a propriedade  tem.norma  &gt;  norma</v>
      </c>
      <c r="V10" s="29" t="str">
        <f>C10</f>
        <v>norma</v>
      </c>
    </row>
    <row r="11" spans="1:22" ht="9" customHeight="1" x14ac:dyDescent="0.25">
      <c r="A11" s="23">
        <v>11</v>
      </c>
      <c r="B11" s="35" t="str">
        <f t="shared" ref="B11:B18" si="7">E11</f>
        <v>códigos.abnt</v>
      </c>
      <c r="C11" s="36" t="str">
        <f t="shared" si="6"/>
        <v>parte</v>
      </c>
      <c r="D11" s="35" t="s">
        <v>3</v>
      </c>
      <c r="E11" s="37" t="str">
        <f>E10</f>
        <v>códigos.abnt</v>
      </c>
      <c r="F11" s="41" t="s">
        <v>82</v>
      </c>
      <c r="G11" s="56" t="s">
        <v>19</v>
      </c>
      <c r="H11" s="56" t="s">
        <v>19</v>
      </c>
      <c r="I11" s="56" t="s">
        <v>19</v>
      </c>
      <c r="J11" s="56" t="s">
        <v>19</v>
      </c>
      <c r="K11" s="56" t="s">
        <v>19</v>
      </c>
      <c r="L11" s="56" t="s">
        <v>19</v>
      </c>
      <c r="M11" s="56" t="s">
        <v>19</v>
      </c>
      <c r="N11" s="56" t="s">
        <v>19</v>
      </c>
      <c r="O11" s="56" t="s">
        <v>19</v>
      </c>
      <c r="P11" s="34" t="str">
        <f t="shared" si="3"/>
        <v>ABNT</v>
      </c>
      <c r="Q11" s="42" t="str">
        <f t="shared" si="3"/>
        <v>NBR.Norma</v>
      </c>
      <c r="R11" s="27" t="str">
        <f t="shared" si="1"/>
        <v>Propriedade: tem.parte    Domínio: ABNT     Range: NBR.Norma</v>
      </c>
      <c r="S11" s="27" t="str">
        <f>_xlfn.CONCAT("Valor:  ", C11)</f>
        <v>Valor:  parte</v>
      </c>
      <c r="T11" s="59" t="s">
        <v>19</v>
      </c>
      <c r="U11" s="28" t="str">
        <f>_xlfn.CONCAT("Refere-se a propriedade  ",F11, "  &gt;  ",C11)</f>
        <v>Refere-se a propriedade  tem.parte  &gt;  parte</v>
      </c>
      <c r="V11" s="29" t="str">
        <f>C11</f>
        <v>parte</v>
      </c>
    </row>
    <row r="12" spans="1:22" ht="9" customHeight="1" x14ac:dyDescent="0.25">
      <c r="A12" s="23">
        <v>12</v>
      </c>
      <c r="B12" s="35" t="str">
        <f t="shared" si="7"/>
        <v>códigos.abnt</v>
      </c>
      <c r="C12" s="36" t="str">
        <f t="shared" si="6"/>
        <v>tema</v>
      </c>
      <c r="D12" s="35" t="s">
        <v>3</v>
      </c>
      <c r="E12" s="37" t="str">
        <f t="shared" ref="E12:E18" si="8">E11</f>
        <v>códigos.abnt</v>
      </c>
      <c r="F12" s="41" t="s">
        <v>81</v>
      </c>
      <c r="G12" s="56" t="s">
        <v>19</v>
      </c>
      <c r="H12" s="56" t="s">
        <v>19</v>
      </c>
      <c r="I12" s="56" t="s">
        <v>19</v>
      </c>
      <c r="J12" s="56" t="s">
        <v>19</v>
      </c>
      <c r="K12" s="56" t="s">
        <v>19</v>
      </c>
      <c r="L12" s="56" t="s">
        <v>19</v>
      </c>
      <c r="M12" s="56" t="s">
        <v>19</v>
      </c>
      <c r="N12" s="56" t="s">
        <v>19</v>
      </c>
      <c r="O12" s="56" t="s">
        <v>19</v>
      </c>
      <c r="P12" s="34" t="str">
        <f t="shared" si="3"/>
        <v>ABNT</v>
      </c>
      <c r="Q12" s="42" t="str">
        <f t="shared" si="3"/>
        <v>NBR.Norma</v>
      </c>
      <c r="R12" s="27" t="str">
        <f t="shared" si="1"/>
        <v>Propriedade: tem.tema    Domínio: ABNT     Range: NBR.Norma</v>
      </c>
      <c r="S12" s="27" t="str">
        <f>_xlfn.CONCAT("Valor:  ", C12)</f>
        <v>Valor:  tema</v>
      </c>
      <c r="T12" s="59" t="s">
        <v>19</v>
      </c>
      <c r="U12" s="28" t="str">
        <f>_xlfn.CONCAT("Refere-se a propriedade  ",F12, "  &gt;  ",C12)</f>
        <v>Refere-se a propriedade  tem.tema  &gt;  tema</v>
      </c>
      <c r="V12" s="29" t="str">
        <f>C12</f>
        <v>tema</v>
      </c>
    </row>
    <row r="13" spans="1:22" ht="9" customHeight="1" x14ac:dyDescent="0.25">
      <c r="A13" s="23">
        <v>13</v>
      </c>
      <c r="B13" s="35" t="str">
        <f t="shared" si="7"/>
        <v>códigos.abnt</v>
      </c>
      <c r="C13" s="36" t="str">
        <f t="shared" si="6"/>
        <v>subtema</v>
      </c>
      <c r="D13" s="35" t="s">
        <v>3</v>
      </c>
      <c r="E13" s="37" t="str">
        <f t="shared" si="8"/>
        <v>códigos.abnt</v>
      </c>
      <c r="F13" s="41" t="s">
        <v>124</v>
      </c>
      <c r="G13" s="56" t="s">
        <v>19</v>
      </c>
      <c r="H13" s="56" t="s">
        <v>19</v>
      </c>
      <c r="I13" s="56" t="s">
        <v>19</v>
      </c>
      <c r="J13" s="56" t="s">
        <v>19</v>
      </c>
      <c r="K13" s="56" t="s">
        <v>19</v>
      </c>
      <c r="L13" s="56" t="s">
        <v>19</v>
      </c>
      <c r="M13" s="56" t="s">
        <v>19</v>
      </c>
      <c r="N13" s="56" t="s">
        <v>19</v>
      </c>
      <c r="O13" s="56" t="s">
        <v>19</v>
      </c>
      <c r="P13" s="34" t="str">
        <f t="shared" si="3"/>
        <v>ABNT</v>
      </c>
      <c r="Q13" s="42" t="str">
        <f t="shared" si="3"/>
        <v>NBR.Norma</v>
      </c>
      <c r="R13" s="27" t="str">
        <f t="shared" si="1"/>
        <v>Propriedade: tem.subtema    Domínio: ABNT     Range: NBR.Norma</v>
      </c>
      <c r="S13" s="27" t="str">
        <f>_xlfn.CONCAT("Valor:  ", C13)</f>
        <v>Valor:  subtema</v>
      </c>
      <c r="T13" s="59" t="s">
        <v>19</v>
      </c>
      <c r="U13" s="28" t="str">
        <f>_xlfn.CONCAT("Refere-se a propriedade  ",F13, "  &gt;  ",C13)</f>
        <v>Refere-se a propriedade  tem.subtema  &gt;  subtema</v>
      </c>
      <c r="V13" s="29" t="str">
        <f>C13</f>
        <v>subtema</v>
      </c>
    </row>
    <row r="14" spans="1:22" ht="9" customHeight="1" x14ac:dyDescent="0.25">
      <c r="A14" s="23">
        <v>14</v>
      </c>
      <c r="B14" s="35" t="str">
        <f t="shared" si="7"/>
        <v>códigos.abnt</v>
      </c>
      <c r="C14" s="36" t="str">
        <f t="shared" si="6"/>
        <v>código</v>
      </c>
      <c r="D14" s="35" t="s">
        <v>3</v>
      </c>
      <c r="E14" s="37" t="str">
        <f t="shared" si="8"/>
        <v>códigos.abnt</v>
      </c>
      <c r="F14" s="41" t="s">
        <v>80</v>
      </c>
      <c r="G14" s="57" t="s">
        <v>29</v>
      </c>
      <c r="H14" s="56" t="s">
        <v>19</v>
      </c>
      <c r="I14" s="56" t="s">
        <v>19</v>
      </c>
      <c r="J14" s="56" t="s">
        <v>19</v>
      </c>
      <c r="K14" s="56" t="s">
        <v>19</v>
      </c>
      <c r="L14" s="56" t="s">
        <v>19</v>
      </c>
      <c r="M14" s="56" t="s">
        <v>19</v>
      </c>
      <c r="N14" s="56" t="s">
        <v>19</v>
      </c>
      <c r="O14" s="56" t="s">
        <v>19</v>
      </c>
      <c r="P14" s="34" t="str">
        <f t="shared" si="3"/>
        <v>ABNT</v>
      </c>
      <c r="Q14" s="42" t="str">
        <f t="shared" si="3"/>
        <v>NBR.Norma</v>
      </c>
      <c r="R14" s="27" t="str">
        <f t="shared" si="1"/>
        <v>Propriedade: tem.código    Domínio: ABNT     Range: NBR.Norma</v>
      </c>
      <c r="S14" s="27" t="str">
        <f>_xlfn.CONCAT("Valor:  ", C14)</f>
        <v>Valor:  código</v>
      </c>
      <c r="T14" s="59" t="s">
        <v>19</v>
      </c>
      <c r="U14" s="28" t="str">
        <f>_xlfn.CONCAT("Refere-se a propriedade  ",F14, "  &gt;  ",C14)</f>
        <v>Refere-se a propriedade  tem.código  &gt;  código</v>
      </c>
      <c r="V14" s="29" t="str">
        <f>C14</f>
        <v>código</v>
      </c>
    </row>
    <row r="15" spans="1:22" ht="9" customHeight="1" x14ac:dyDescent="0.25">
      <c r="A15" s="23">
        <v>15</v>
      </c>
      <c r="B15" s="35" t="str">
        <f t="shared" si="7"/>
        <v>códigos.abnt</v>
      </c>
      <c r="C15" s="36" t="str">
        <f t="shared" si="6"/>
        <v>descrição</v>
      </c>
      <c r="D15" s="35" t="s">
        <v>3</v>
      </c>
      <c r="E15" s="37" t="str">
        <f t="shared" si="8"/>
        <v>códigos.abnt</v>
      </c>
      <c r="F15" s="41" t="s">
        <v>79</v>
      </c>
      <c r="G15" s="56" t="s">
        <v>19</v>
      </c>
      <c r="H15" s="56" t="s">
        <v>19</v>
      </c>
      <c r="I15" s="56" t="s">
        <v>19</v>
      </c>
      <c r="J15" s="56" t="s">
        <v>19</v>
      </c>
      <c r="K15" s="56" t="s">
        <v>19</v>
      </c>
      <c r="L15" s="56" t="s">
        <v>19</v>
      </c>
      <c r="M15" s="56" t="s">
        <v>19</v>
      </c>
      <c r="N15" s="56" t="s">
        <v>19</v>
      </c>
      <c r="O15" s="56" t="s">
        <v>19</v>
      </c>
      <c r="P15" s="34" t="str">
        <f t="shared" si="3"/>
        <v>ABNT</v>
      </c>
      <c r="Q15" s="42" t="str">
        <f t="shared" si="3"/>
        <v>NBR.Norma</v>
      </c>
      <c r="R15" s="27" t="str">
        <f t="shared" si="1"/>
        <v>Propriedade: tem.descrição    Domínio: ABNT     Range: NBR.Norma</v>
      </c>
      <c r="S15" s="27" t="str">
        <f>_xlfn.CONCAT("Valor:  ", C15)</f>
        <v>Valor:  descrição</v>
      </c>
      <c r="T15" s="59" t="s">
        <v>19</v>
      </c>
      <c r="U15" s="28" t="str">
        <f>_xlfn.CONCAT("Refere-se a propriedade  ",F15, "  &gt;  ",C15)</f>
        <v>Refere-se a propriedade  tem.descrição  &gt;  descrição</v>
      </c>
      <c r="V15" s="29" t="str">
        <f>C15</f>
        <v>descrição</v>
      </c>
    </row>
    <row r="16" spans="1:22" ht="9" customHeight="1" x14ac:dyDescent="0.25">
      <c r="A16" s="23">
        <v>16</v>
      </c>
      <c r="B16" s="35" t="str">
        <f t="shared" si="7"/>
        <v>códigos.abnt</v>
      </c>
      <c r="C16" s="36" t="str">
        <f t="shared" si="6"/>
        <v>siscla.equiv</v>
      </c>
      <c r="D16" s="35" t="s">
        <v>3</v>
      </c>
      <c r="E16" s="37" t="str">
        <f t="shared" si="8"/>
        <v>códigos.abnt</v>
      </c>
      <c r="F16" s="41" t="s">
        <v>144</v>
      </c>
      <c r="G16" s="56" t="s">
        <v>19</v>
      </c>
      <c r="H16" s="56" t="s">
        <v>19</v>
      </c>
      <c r="I16" s="56" t="s">
        <v>19</v>
      </c>
      <c r="J16" s="56" t="s">
        <v>19</v>
      </c>
      <c r="K16" s="56" t="s">
        <v>19</v>
      </c>
      <c r="L16" s="56" t="s">
        <v>19</v>
      </c>
      <c r="M16" s="56" t="s">
        <v>19</v>
      </c>
      <c r="N16" s="56" t="s">
        <v>19</v>
      </c>
      <c r="O16" s="56" t="s">
        <v>19</v>
      </c>
      <c r="P16" s="34" t="str">
        <f t="shared" si="3"/>
        <v>ABNT</v>
      </c>
      <c r="Q16" s="42" t="str">
        <f t="shared" si="3"/>
        <v>NBR.Norma</v>
      </c>
      <c r="R16" s="27" t="str">
        <f t="shared" si="1"/>
        <v>Propriedade: tem.siscla.equiv    Domínio: ABNT     Range: NBR.Norma</v>
      </c>
      <c r="S16" s="27" t="str">
        <f>_xlfn.CONCAT("Valor:  ", C16)</f>
        <v>Valor:  siscla.equiv</v>
      </c>
      <c r="T16" s="59" t="s">
        <v>19</v>
      </c>
      <c r="U16" s="28" t="str">
        <f>_xlfn.CONCAT("Refere-se a propriedade  ",F16, "  &gt;  ",C16)</f>
        <v>Refere-se a propriedade  tem.siscla.equiv  &gt;  siscla.equiv</v>
      </c>
      <c r="V16" s="29" t="str">
        <f>C16</f>
        <v>siscla.equiv</v>
      </c>
    </row>
    <row r="17" spans="1:22" ht="9" customHeight="1" x14ac:dyDescent="0.25">
      <c r="A17" s="23">
        <v>17</v>
      </c>
      <c r="B17" s="35" t="str">
        <f t="shared" si="7"/>
        <v>códigos.abnt</v>
      </c>
      <c r="C17" s="36" t="str">
        <f t="shared" si="6"/>
        <v>versão</v>
      </c>
      <c r="D17" s="35" t="s">
        <v>3</v>
      </c>
      <c r="E17" s="37" t="str">
        <f t="shared" si="8"/>
        <v>códigos.abnt</v>
      </c>
      <c r="F17" s="41" t="s">
        <v>78</v>
      </c>
      <c r="G17" s="56" t="s">
        <v>19</v>
      </c>
      <c r="H17" s="56" t="s">
        <v>19</v>
      </c>
      <c r="I17" s="56" t="s">
        <v>19</v>
      </c>
      <c r="J17" s="56" t="s">
        <v>19</v>
      </c>
      <c r="K17" s="56" t="s">
        <v>19</v>
      </c>
      <c r="L17" s="56" t="s">
        <v>19</v>
      </c>
      <c r="M17" s="56" t="s">
        <v>19</v>
      </c>
      <c r="N17" s="56" t="s">
        <v>19</v>
      </c>
      <c r="O17" s="56" t="s">
        <v>19</v>
      </c>
      <c r="P17" s="34" t="str">
        <f t="shared" si="3"/>
        <v>ABNT</v>
      </c>
      <c r="Q17" s="42" t="str">
        <f t="shared" si="3"/>
        <v>NBR.Norma</v>
      </c>
      <c r="R17" s="27" t="str">
        <f t="shared" si="1"/>
        <v>Propriedade: tem.versão    Domínio: ABNT     Range: NBR.Norma</v>
      </c>
      <c r="S17" s="27" t="str">
        <f>_xlfn.CONCAT("Valor:  ", C17)</f>
        <v>Valor:  versão</v>
      </c>
      <c r="T17" s="59" t="s">
        <v>19</v>
      </c>
      <c r="U17" s="28" t="str">
        <f>_xlfn.CONCAT("Refere-se a propriedade  ",F17, "  &gt;  ",C17)</f>
        <v>Refere-se a propriedade  tem.versão  &gt;  versão</v>
      </c>
      <c r="V17" s="29" t="str">
        <f>C17</f>
        <v>versão</v>
      </c>
    </row>
    <row r="18" spans="1:22" ht="9" customHeight="1" x14ac:dyDescent="0.25">
      <c r="A18" s="23">
        <v>18</v>
      </c>
      <c r="B18" s="35" t="str">
        <f t="shared" si="7"/>
        <v>códigos.abnt</v>
      </c>
      <c r="C18" s="36" t="str">
        <f t="shared" si="6"/>
        <v>etapa</v>
      </c>
      <c r="D18" s="35" t="s">
        <v>3</v>
      </c>
      <c r="E18" s="37" t="str">
        <f t="shared" si="8"/>
        <v>códigos.abnt</v>
      </c>
      <c r="F18" s="41" t="s">
        <v>77</v>
      </c>
      <c r="G18" s="56" t="s">
        <v>19</v>
      </c>
      <c r="H18" s="56" t="s">
        <v>19</v>
      </c>
      <c r="I18" s="56" t="s">
        <v>19</v>
      </c>
      <c r="J18" s="56" t="s">
        <v>19</v>
      </c>
      <c r="K18" s="56" t="s">
        <v>19</v>
      </c>
      <c r="L18" s="56" t="s">
        <v>19</v>
      </c>
      <c r="M18" s="56" t="s">
        <v>19</v>
      </c>
      <c r="N18" s="56" t="s">
        <v>19</v>
      </c>
      <c r="O18" s="56" t="s">
        <v>19</v>
      </c>
      <c r="P18" s="34" t="str">
        <f t="shared" si="3"/>
        <v>ABNT</v>
      </c>
      <c r="Q18" s="42" t="str">
        <f t="shared" si="3"/>
        <v>NBR.Norma</v>
      </c>
      <c r="R18" s="27" t="str">
        <f t="shared" si="1"/>
        <v>Propriedade: tem.etapa    Domínio: ABNT     Range: NBR.Norma</v>
      </c>
      <c r="S18" s="27" t="str">
        <f>_xlfn.CONCAT("Valor:  ", C18)</f>
        <v>Valor:  etapa</v>
      </c>
      <c r="T18" s="59" t="s">
        <v>19</v>
      </c>
      <c r="U18" s="28" t="str">
        <f>_xlfn.CONCAT("Refere-se a propriedade  ",F18, "  &gt;  ",C18)</f>
        <v>Refere-se a propriedade  tem.etapa  &gt;  etapa</v>
      </c>
      <c r="V18" s="29" t="str">
        <f>C18</f>
        <v>etapa</v>
      </c>
    </row>
    <row r="19" spans="1:22" ht="9" customHeight="1" x14ac:dyDescent="0.25">
      <c r="A19" s="23">
        <v>19</v>
      </c>
      <c r="B19" s="31" t="str">
        <f>E19</f>
        <v>de.classificação</v>
      </c>
      <c r="C19" s="31" t="str">
        <f>F19</f>
        <v>códigos.omni</v>
      </c>
      <c r="D19" s="31" t="s">
        <v>3</v>
      </c>
      <c r="E19" s="32" t="str">
        <f>F2</f>
        <v>de.classificação</v>
      </c>
      <c r="F19" s="32" t="s">
        <v>112</v>
      </c>
      <c r="G19" s="55" t="s">
        <v>19</v>
      </c>
      <c r="H19" s="55" t="s">
        <v>19</v>
      </c>
      <c r="I19" s="55" t="s">
        <v>19</v>
      </c>
      <c r="J19" s="55" t="s">
        <v>19</v>
      </c>
      <c r="K19" s="55" t="s">
        <v>19</v>
      </c>
      <c r="L19" s="55" t="s">
        <v>19</v>
      </c>
      <c r="M19" s="55" t="s">
        <v>19</v>
      </c>
      <c r="N19" s="55" t="s">
        <v>19</v>
      </c>
      <c r="O19" s="55" t="s">
        <v>19</v>
      </c>
      <c r="P19" s="26" t="s">
        <v>104</v>
      </c>
      <c r="Q19" s="40" t="s">
        <v>105</v>
      </c>
      <c r="R19" s="27" t="str">
        <f t="shared" si="1"/>
        <v>Propriedade: códigos.omni    Domínio: OmniClass     Range: CSI.Sistema</v>
      </c>
      <c r="S19" s="27" t="str">
        <f>_xlfn.CONCAT("Valor:  ", C19)</f>
        <v>Valor:  códigos.omni</v>
      </c>
      <c r="T19" s="59" t="s">
        <v>19</v>
      </c>
      <c r="U19" s="28" t="str">
        <f>_xlfn.CONCAT("Refere-se a propriedade  ",F19, "  &gt;  ",C19)</f>
        <v>Refere-se a propriedade  códigos.omni  &gt;  códigos.omni</v>
      </c>
      <c r="V19" s="29" t="str">
        <f>C19</f>
        <v>códigos.omni</v>
      </c>
    </row>
    <row r="20" spans="1:22" ht="9" customHeight="1" x14ac:dyDescent="0.25">
      <c r="A20" s="23">
        <v>20</v>
      </c>
      <c r="B20" s="35" t="str">
        <f>E20</f>
        <v>códigos.omni</v>
      </c>
      <c r="C20" s="36" t="str">
        <f t="shared" ref="C20:C21" si="9">MID(F20,5,100)</f>
        <v>code</v>
      </c>
      <c r="D20" s="35" t="s">
        <v>3</v>
      </c>
      <c r="E20" s="37" t="str">
        <f>F19</f>
        <v>códigos.omni</v>
      </c>
      <c r="F20" s="41" t="s">
        <v>113</v>
      </c>
      <c r="G20" s="56" t="s">
        <v>19</v>
      </c>
      <c r="H20" s="56" t="s">
        <v>19</v>
      </c>
      <c r="I20" s="56" t="s">
        <v>19</v>
      </c>
      <c r="J20" s="56" t="s">
        <v>19</v>
      </c>
      <c r="K20" s="56" t="s">
        <v>19</v>
      </c>
      <c r="L20" s="56" t="s">
        <v>19</v>
      </c>
      <c r="M20" s="56" t="s">
        <v>19</v>
      </c>
      <c r="N20" s="56" t="s">
        <v>19</v>
      </c>
      <c r="O20" s="56" t="s">
        <v>19</v>
      </c>
      <c r="P20" s="34" t="str">
        <f>P19</f>
        <v>OmniClass</v>
      </c>
      <c r="Q20" s="42" t="str">
        <f>Q19</f>
        <v>CSI.Sistema</v>
      </c>
      <c r="R20" s="27" t="str">
        <f t="shared" si="1"/>
        <v>Propriedade: tem.code    Domínio: OmniClass     Range: CSI.Sistema</v>
      </c>
      <c r="S20" s="27" t="str">
        <f>_xlfn.CONCAT("Valor:  ", C20)</f>
        <v>Valor:  code</v>
      </c>
      <c r="T20" s="59" t="s">
        <v>19</v>
      </c>
      <c r="U20" s="28" t="str">
        <f>_xlfn.CONCAT("Refere-se a propriedade  ",F20, "  &gt;  ",C20)</f>
        <v>Refere-se a propriedade  tem.code  &gt;  code</v>
      </c>
      <c r="V20" s="29" t="str">
        <f>C20</f>
        <v>code</v>
      </c>
    </row>
    <row r="21" spans="1:22" ht="9" customHeight="1" x14ac:dyDescent="0.25">
      <c r="A21" s="23">
        <v>21</v>
      </c>
      <c r="B21" s="35" t="str">
        <f>E21</f>
        <v>códigos.omni</v>
      </c>
      <c r="C21" s="36" t="str">
        <f t="shared" si="9"/>
        <v>table</v>
      </c>
      <c r="D21" s="35" t="s">
        <v>3</v>
      </c>
      <c r="E21" s="37" t="str">
        <f>E20</f>
        <v>códigos.omni</v>
      </c>
      <c r="F21" s="41" t="s">
        <v>114</v>
      </c>
      <c r="G21" s="56" t="s">
        <v>19</v>
      </c>
      <c r="H21" s="56" t="s">
        <v>19</v>
      </c>
      <c r="I21" s="56" t="s">
        <v>19</v>
      </c>
      <c r="J21" s="56" t="s">
        <v>19</v>
      </c>
      <c r="K21" s="56" t="s">
        <v>19</v>
      </c>
      <c r="L21" s="56" t="s">
        <v>19</v>
      </c>
      <c r="M21" s="56" t="s">
        <v>19</v>
      </c>
      <c r="N21" s="56" t="s">
        <v>19</v>
      </c>
      <c r="O21" s="56" t="s">
        <v>19</v>
      </c>
      <c r="P21" s="34" t="str">
        <f>P20</f>
        <v>OmniClass</v>
      </c>
      <c r="Q21" s="42" t="str">
        <f>Q20</f>
        <v>CSI.Sistema</v>
      </c>
      <c r="R21" s="27" t="str">
        <f t="shared" si="1"/>
        <v>Propriedade: tem.table    Domínio: OmniClass     Range: CSI.Sistema</v>
      </c>
      <c r="S21" s="27" t="str">
        <f>_xlfn.CONCAT("Valor:  ", C21)</f>
        <v>Valor:  table</v>
      </c>
      <c r="T21" s="59" t="s">
        <v>19</v>
      </c>
      <c r="U21" s="28" t="str">
        <f>_xlfn.CONCAT("Refere-se a propriedade  ",F21, "  &gt;  ",C21)</f>
        <v>Refere-se a propriedade  tem.table  &gt;  table</v>
      </c>
      <c r="V21" s="29" t="str">
        <f>C21</f>
        <v>table</v>
      </c>
    </row>
    <row r="22" spans="1:22" ht="9" customHeight="1" x14ac:dyDescent="0.25">
      <c r="A22" s="23">
        <v>22</v>
      </c>
      <c r="B22" s="24" t="str">
        <f>B2</f>
        <v>BIM.Data</v>
      </c>
      <c r="C22" s="24" t="str">
        <f>F22</f>
        <v>de.estadotemporal</v>
      </c>
      <c r="D22" s="24" t="s">
        <v>3</v>
      </c>
      <c r="E22" s="25" t="str">
        <f>E2</f>
        <v>BIM.Prop</v>
      </c>
      <c r="F22" s="25" t="s">
        <v>75</v>
      </c>
      <c r="G22" s="54" t="s">
        <v>19</v>
      </c>
      <c r="H22" s="54" t="s">
        <v>19</v>
      </c>
      <c r="I22" s="54" t="s">
        <v>19</v>
      </c>
      <c r="J22" s="54" t="s">
        <v>19</v>
      </c>
      <c r="K22" s="54" t="s">
        <v>19</v>
      </c>
      <c r="L22" s="54" t="s">
        <v>19</v>
      </c>
      <c r="M22" s="54" t="s">
        <v>19</v>
      </c>
      <c r="N22" s="54" t="s">
        <v>19</v>
      </c>
      <c r="O22" s="54" t="s">
        <v>19</v>
      </c>
      <c r="P22" s="26" t="str">
        <f>P18</f>
        <v>ABNT</v>
      </c>
      <c r="Q22" s="40" t="s">
        <v>94</v>
      </c>
      <c r="R22" s="27" t="str">
        <f t="shared" si="1"/>
        <v>Propriedade: de.estadotemporal    Domínio: ABNT     Range: NBR.Temporal</v>
      </c>
      <c r="S22" s="27" t="str">
        <f>_xlfn.CONCAT("Valor:  ", C22)</f>
        <v>Valor:  de.estadotemporal</v>
      </c>
      <c r="T22" s="59" t="s">
        <v>19</v>
      </c>
      <c r="U22" s="28" t="str">
        <f>_xlfn.CONCAT("Refere-se a propriedade  ",F22, "  &gt;  ",C22)</f>
        <v>Refere-se a propriedade  de.estadotemporal  &gt;  de.estadotemporal</v>
      </c>
      <c r="V22" s="29" t="str">
        <f>C22</f>
        <v>de.estadotemporal</v>
      </c>
    </row>
    <row r="23" spans="1:22" ht="9" customHeight="1" x14ac:dyDescent="0.25">
      <c r="A23" s="23">
        <v>23</v>
      </c>
      <c r="B23" s="31" t="str">
        <f>E23</f>
        <v>de.estadotemporal</v>
      </c>
      <c r="C23" s="31" t="str">
        <f>F23</f>
        <v>precedências.abnt</v>
      </c>
      <c r="D23" s="31" t="s">
        <v>3</v>
      </c>
      <c r="E23" s="32" t="str">
        <f>F22</f>
        <v>de.estadotemporal</v>
      </c>
      <c r="F23" s="32" t="s">
        <v>74</v>
      </c>
      <c r="G23" s="55" t="s">
        <v>19</v>
      </c>
      <c r="H23" s="55" t="s">
        <v>19</v>
      </c>
      <c r="I23" s="55" t="s">
        <v>19</v>
      </c>
      <c r="J23" s="55" t="s">
        <v>19</v>
      </c>
      <c r="K23" s="55" t="s">
        <v>19</v>
      </c>
      <c r="L23" s="55" t="s">
        <v>19</v>
      </c>
      <c r="M23" s="55" t="s">
        <v>19</v>
      </c>
      <c r="N23" s="55" t="s">
        <v>19</v>
      </c>
      <c r="O23" s="55" t="s">
        <v>19</v>
      </c>
      <c r="P23" s="34" t="str">
        <f>P22</f>
        <v>ABNT</v>
      </c>
      <c r="Q23" s="39" t="str">
        <f>Q22</f>
        <v>NBR.Temporal</v>
      </c>
      <c r="R23" s="27" t="str">
        <f t="shared" si="1"/>
        <v>Propriedade: precedências.abnt    Domínio: ABNT     Range: NBR.Temporal</v>
      </c>
      <c r="S23" s="27" t="str">
        <f>_xlfn.CONCAT("Valor:  ", C23)</f>
        <v>Valor:  precedências.abnt</v>
      </c>
      <c r="T23" s="59" t="s">
        <v>19</v>
      </c>
      <c r="U23" s="28" t="str">
        <f>_xlfn.CONCAT("Refere-se a propriedade  ",F23, "  &gt;  ",C23)</f>
        <v>Refere-se a propriedade  precedências.abnt  &gt;  precedências.abnt</v>
      </c>
      <c r="V23" s="29" t="str">
        <f>C23</f>
        <v>precedências.abnt</v>
      </c>
    </row>
    <row r="24" spans="1:22" ht="9" customHeight="1" x14ac:dyDescent="0.25">
      <c r="A24" s="23">
        <v>24</v>
      </c>
      <c r="B24" s="35" t="str">
        <f t="shared" ref="B24:B26" si="10">E24</f>
        <v>precedências.abnt</v>
      </c>
      <c r="C24" s="36" t="str">
        <f t="shared" ref="C24:C26" si="11">MID(F24,5,100)</f>
        <v>anterior</v>
      </c>
      <c r="D24" s="35" t="s">
        <v>3</v>
      </c>
      <c r="E24" s="37" t="str">
        <f>F23</f>
        <v>precedências.abnt</v>
      </c>
      <c r="F24" s="41" t="s">
        <v>86</v>
      </c>
      <c r="G24" s="56" t="s">
        <v>19</v>
      </c>
      <c r="H24" s="56" t="s">
        <v>19</v>
      </c>
      <c r="I24" s="56" t="s">
        <v>19</v>
      </c>
      <c r="J24" s="56" t="s">
        <v>19</v>
      </c>
      <c r="K24" s="56" t="s">
        <v>19</v>
      </c>
      <c r="L24" s="56" t="s">
        <v>19</v>
      </c>
      <c r="M24" s="56" t="s">
        <v>19</v>
      </c>
      <c r="N24" s="56" t="s">
        <v>19</v>
      </c>
      <c r="O24" s="56" t="s">
        <v>19</v>
      </c>
      <c r="P24" s="34" t="str">
        <f t="shared" ref="P24:Q44" si="12">P23</f>
        <v>ABNT</v>
      </c>
      <c r="Q24" s="39" t="str">
        <f t="shared" si="12"/>
        <v>NBR.Temporal</v>
      </c>
      <c r="R24" s="27" t="s">
        <v>64</v>
      </c>
      <c r="S24" s="27" t="s">
        <v>65</v>
      </c>
      <c r="T24" s="59" t="s">
        <v>19</v>
      </c>
      <c r="U24" s="28" t="s">
        <v>66</v>
      </c>
      <c r="V24" s="29" t="s">
        <v>63</v>
      </c>
    </row>
    <row r="25" spans="1:22" ht="9" customHeight="1" x14ac:dyDescent="0.25">
      <c r="A25" s="23">
        <v>25</v>
      </c>
      <c r="B25" s="35" t="str">
        <f t="shared" si="10"/>
        <v>precedências.abnt</v>
      </c>
      <c r="C25" s="36" t="str">
        <f t="shared" si="11"/>
        <v>posterior</v>
      </c>
      <c r="D25" s="35" t="s">
        <v>3</v>
      </c>
      <c r="E25" s="37" t="str">
        <f>E24</f>
        <v>precedências.abnt</v>
      </c>
      <c r="F25" s="41" t="s">
        <v>87</v>
      </c>
      <c r="G25" s="56" t="s">
        <v>19</v>
      </c>
      <c r="H25" s="56" t="s">
        <v>19</v>
      </c>
      <c r="I25" s="56" t="s">
        <v>19</v>
      </c>
      <c r="J25" s="56" t="s">
        <v>19</v>
      </c>
      <c r="K25" s="56" t="s">
        <v>19</v>
      </c>
      <c r="L25" s="56" t="s">
        <v>19</v>
      </c>
      <c r="M25" s="56" t="s">
        <v>19</v>
      </c>
      <c r="N25" s="56" t="s">
        <v>19</v>
      </c>
      <c r="O25" s="56" t="s">
        <v>19</v>
      </c>
      <c r="P25" s="34" t="str">
        <f t="shared" si="12"/>
        <v>ABNT</v>
      </c>
      <c r="Q25" s="39" t="str">
        <f t="shared" si="12"/>
        <v>NBR.Temporal</v>
      </c>
      <c r="R25" s="27" t="s">
        <v>67</v>
      </c>
      <c r="S25" s="27" t="s">
        <v>68</v>
      </c>
      <c r="T25" s="59" t="s">
        <v>19</v>
      </c>
      <c r="U25" s="28" t="s">
        <v>69</v>
      </c>
      <c r="V25" s="29" t="s">
        <v>59</v>
      </c>
    </row>
    <row r="26" spans="1:22" ht="9" customHeight="1" x14ac:dyDescent="0.25">
      <c r="A26" s="43">
        <v>26</v>
      </c>
      <c r="B26" s="44" t="str">
        <f t="shared" si="10"/>
        <v>precedências.abnt</v>
      </c>
      <c r="C26" s="45" t="str">
        <f t="shared" si="11"/>
        <v>simultâneo</v>
      </c>
      <c r="D26" s="44" t="s">
        <v>3</v>
      </c>
      <c r="E26" s="46" t="str">
        <f>E25</f>
        <v>precedências.abnt</v>
      </c>
      <c r="F26" s="47" t="s">
        <v>88</v>
      </c>
      <c r="G26" s="58" t="s">
        <v>19</v>
      </c>
      <c r="H26" s="58" t="s">
        <v>19</v>
      </c>
      <c r="I26" s="58" t="s">
        <v>19</v>
      </c>
      <c r="J26" s="58" t="s">
        <v>19</v>
      </c>
      <c r="K26" s="58" t="s">
        <v>19</v>
      </c>
      <c r="L26" s="58" t="s">
        <v>19</v>
      </c>
      <c r="M26" s="58" t="s">
        <v>19</v>
      </c>
      <c r="N26" s="58" t="s">
        <v>19</v>
      </c>
      <c r="O26" s="58" t="s">
        <v>19</v>
      </c>
      <c r="P26" s="48" t="str">
        <f t="shared" si="12"/>
        <v>ABNT</v>
      </c>
      <c r="Q26" s="49" t="str">
        <f t="shared" si="12"/>
        <v>NBR.Temporal</v>
      </c>
      <c r="R26" s="50" t="s">
        <v>71</v>
      </c>
      <c r="S26" s="50" t="s">
        <v>72</v>
      </c>
      <c r="T26" s="60" t="s">
        <v>19</v>
      </c>
      <c r="U26" s="51" t="s">
        <v>73</v>
      </c>
      <c r="V26" s="52" t="s">
        <v>70</v>
      </c>
    </row>
    <row r="27" spans="1:22" ht="9" customHeight="1" x14ac:dyDescent="0.25">
      <c r="A27" s="43">
        <v>27</v>
      </c>
      <c r="B27" s="24" t="str">
        <f>B2</f>
        <v>BIM.Data</v>
      </c>
      <c r="C27" s="24" t="str">
        <f>F27</f>
        <v>de.localização</v>
      </c>
      <c r="D27" s="24" t="s">
        <v>3</v>
      </c>
      <c r="E27" s="25" t="str">
        <f>E2</f>
        <v>BIM.Prop</v>
      </c>
      <c r="F27" s="25" t="s">
        <v>145</v>
      </c>
      <c r="G27" s="54" t="s">
        <v>19</v>
      </c>
      <c r="H27" s="54" t="s">
        <v>19</v>
      </c>
      <c r="I27" s="54" t="s">
        <v>19</v>
      </c>
      <c r="J27" s="54" t="s">
        <v>19</v>
      </c>
      <c r="K27" s="54" t="s">
        <v>19</v>
      </c>
      <c r="L27" s="54" t="s">
        <v>19</v>
      </c>
      <c r="M27" s="54" t="s">
        <v>19</v>
      </c>
      <c r="N27" s="54" t="s">
        <v>19</v>
      </c>
      <c r="O27" s="54" t="s">
        <v>19</v>
      </c>
      <c r="P27" s="26" t="s">
        <v>19</v>
      </c>
      <c r="Q27" s="40" t="s">
        <v>19</v>
      </c>
      <c r="R27" s="27" t="str">
        <f t="shared" ref="R27:R28" si="13">_xlfn.CONCAT("Propriedade: ",  F27, "    Domínio: ", P27, "     Range: ", Q27)</f>
        <v>Propriedade: de.localização    Domínio: null     Range: null</v>
      </c>
      <c r="S27" s="27" t="str">
        <f>_xlfn.CONCAT("Valor:  ", C27)</f>
        <v>Valor:  de.localização</v>
      </c>
      <c r="T27" s="59" t="s">
        <v>19</v>
      </c>
      <c r="U27" s="28" t="str">
        <f>_xlfn.CONCAT("Refere-se a propriedade  ",F27, "  &gt;  ",C27)</f>
        <v>Refere-se a propriedade  de.localização  &gt;  de.localização</v>
      </c>
      <c r="V27" s="29" t="str">
        <f>C27</f>
        <v>de.localização</v>
      </c>
    </row>
    <row r="28" spans="1:22" ht="9" customHeight="1" x14ac:dyDescent="0.25">
      <c r="A28" s="43">
        <v>28</v>
      </c>
      <c r="B28" s="31" t="str">
        <f>E28</f>
        <v>de.localização</v>
      </c>
      <c r="C28" s="31" t="str">
        <f>F28</f>
        <v>predial</v>
      </c>
      <c r="D28" s="31" t="s">
        <v>3</v>
      </c>
      <c r="E28" s="32" t="str">
        <f>F27</f>
        <v>de.localização</v>
      </c>
      <c r="F28" s="32" t="s">
        <v>146</v>
      </c>
      <c r="G28" s="55" t="s">
        <v>19</v>
      </c>
      <c r="H28" s="55" t="s">
        <v>19</v>
      </c>
      <c r="I28" s="55" t="s">
        <v>19</v>
      </c>
      <c r="J28" s="55" t="s">
        <v>19</v>
      </c>
      <c r="K28" s="55" t="s">
        <v>19</v>
      </c>
      <c r="L28" s="55" t="s">
        <v>19</v>
      </c>
      <c r="M28" s="55" t="s">
        <v>19</v>
      </c>
      <c r="N28" s="55" t="s">
        <v>19</v>
      </c>
      <c r="O28" s="55" t="s">
        <v>19</v>
      </c>
      <c r="P28" s="39" t="str">
        <f>P27</f>
        <v>null</v>
      </c>
      <c r="Q28" s="39" t="str">
        <f>Q27</f>
        <v>null</v>
      </c>
      <c r="R28" s="27" t="str">
        <f t="shared" si="13"/>
        <v>Propriedade: predial    Domínio: null     Range: null</v>
      </c>
      <c r="S28" s="27" t="str">
        <f>_xlfn.CONCAT("Valor:  ", C28)</f>
        <v>Valor:  predial</v>
      </c>
      <c r="T28" s="59" t="s">
        <v>19</v>
      </c>
      <c r="U28" s="28" t="str">
        <f>_xlfn.CONCAT("Refere-se a propriedade  ",F28, "  &gt;  ",C28)</f>
        <v>Refere-se a propriedade  predial  &gt;  predial</v>
      </c>
      <c r="V28" s="29" t="str">
        <f>C28</f>
        <v>predial</v>
      </c>
    </row>
    <row r="29" spans="1:22" ht="9" customHeight="1" x14ac:dyDescent="0.25">
      <c r="A29" s="43">
        <v>29</v>
      </c>
      <c r="B29" s="35" t="str">
        <f t="shared" ref="B29:B31" si="14">E29</f>
        <v>predial</v>
      </c>
      <c r="C29" s="61" t="str">
        <f t="shared" ref="C29:C31" si="15">MID(F29,3,100)</f>
        <v>setor</v>
      </c>
      <c r="D29" s="35" t="s">
        <v>3</v>
      </c>
      <c r="E29" s="37" t="str">
        <f>F28</f>
        <v>predial</v>
      </c>
      <c r="F29" s="62" t="s">
        <v>149</v>
      </c>
      <c r="G29" s="56" t="s">
        <v>19</v>
      </c>
      <c r="H29" s="56" t="s">
        <v>19</v>
      </c>
      <c r="I29" s="56" t="s">
        <v>19</v>
      </c>
      <c r="J29" s="56" t="s">
        <v>19</v>
      </c>
      <c r="K29" s="56" t="s">
        <v>19</v>
      </c>
      <c r="L29" s="56" t="s">
        <v>19</v>
      </c>
      <c r="M29" s="56" t="s">
        <v>19</v>
      </c>
      <c r="N29" s="56" t="s">
        <v>19</v>
      </c>
      <c r="O29" s="56" t="s">
        <v>19</v>
      </c>
      <c r="P29" s="39" t="str">
        <f t="shared" ref="P29" si="16">P28</f>
        <v>null</v>
      </c>
      <c r="Q29" s="39" t="str">
        <f t="shared" ref="P29:Q29" si="17">Q28</f>
        <v>null</v>
      </c>
      <c r="R29" s="27" t="s">
        <v>64</v>
      </c>
      <c r="S29" s="27" t="s">
        <v>65</v>
      </c>
      <c r="T29" s="59" t="s">
        <v>19</v>
      </c>
      <c r="U29" s="28" t="s">
        <v>66</v>
      </c>
      <c r="V29" s="29" t="s">
        <v>63</v>
      </c>
    </row>
    <row r="30" spans="1:22" ht="9" customHeight="1" x14ac:dyDescent="0.25">
      <c r="A30" s="43">
        <v>30</v>
      </c>
      <c r="B30" s="35" t="str">
        <f t="shared" si="14"/>
        <v>predial</v>
      </c>
      <c r="C30" s="61" t="str">
        <f t="shared" si="15"/>
        <v>ambiente</v>
      </c>
      <c r="D30" s="35" t="s">
        <v>3</v>
      </c>
      <c r="E30" s="37" t="str">
        <f>E29</f>
        <v>predial</v>
      </c>
      <c r="F30" s="62" t="s">
        <v>147</v>
      </c>
      <c r="G30" s="56" t="s">
        <v>19</v>
      </c>
      <c r="H30" s="56" t="s">
        <v>19</v>
      </c>
      <c r="I30" s="56" t="s">
        <v>19</v>
      </c>
      <c r="J30" s="56" t="s">
        <v>19</v>
      </c>
      <c r="K30" s="56" t="s">
        <v>19</v>
      </c>
      <c r="L30" s="56" t="s">
        <v>19</v>
      </c>
      <c r="M30" s="56" t="s">
        <v>19</v>
      </c>
      <c r="N30" s="56" t="s">
        <v>19</v>
      </c>
      <c r="O30" s="56" t="s">
        <v>19</v>
      </c>
      <c r="P30" s="39" t="str">
        <f t="shared" ref="P30" si="18">P29</f>
        <v>null</v>
      </c>
      <c r="Q30" s="39" t="str">
        <f t="shared" ref="P30:Q30" si="19">Q29</f>
        <v>null</v>
      </c>
      <c r="R30" s="27" t="s">
        <v>67</v>
      </c>
      <c r="S30" s="27" t="s">
        <v>68</v>
      </c>
      <c r="T30" s="59" t="s">
        <v>19</v>
      </c>
      <c r="U30" s="28" t="s">
        <v>69</v>
      </c>
      <c r="V30" s="29" t="s">
        <v>59</v>
      </c>
    </row>
    <row r="31" spans="1:22" ht="9" customHeight="1" x14ac:dyDescent="0.25">
      <c r="A31" s="43">
        <v>31</v>
      </c>
      <c r="B31" s="44" t="str">
        <f t="shared" si="14"/>
        <v>predial</v>
      </c>
      <c r="C31" s="61" t="str">
        <f t="shared" si="15"/>
        <v>dentro.de</v>
      </c>
      <c r="D31" s="44" t="s">
        <v>3</v>
      </c>
      <c r="E31" s="46" t="str">
        <f>E30</f>
        <v>predial</v>
      </c>
      <c r="F31" s="62" t="s">
        <v>150</v>
      </c>
      <c r="G31" s="58" t="s">
        <v>19</v>
      </c>
      <c r="H31" s="58" t="s">
        <v>19</v>
      </c>
      <c r="I31" s="56" t="s">
        <v>148</v>
      </c>
      <c r="J31" s="58" t="s">
        <v>19</v>
      </c>
      <c r="K31" s="58" t="s">
        <v>19</v>
      </c>
      <c r="L31" s="58" t="s">
        <v>19</v>
      </c>
      <c r="M31" s="58" t="s">
        <v>19</v>
      </c>
      <c r="N31" s="58" t="s">
        <v>19</v>
      </c>
      <c r="O31" s="58" t="s">
        <v>19</v>
      </c>
      <c r="P31" s="49" t="str">
        <f t="shared" ref="P31" si="20">P30</f>
        <v>null</v>
      </c>
      <c r="Q31" s="49" t="str">
        <f t="shared" ref="P31:Q31" si="21">Q30</f>
        <v>null</v>
      </c>
      <c r="R31" s="50" t="s">
        <v>71</v>
      </c>
      <c r="S31" s="50" t="s">
        <v>72</v>
      </c>
      <c r="T31" s="60" t="s">
        <v>19</v>
      </c>
      <c r="U31" s="51" t="s">
        <v>73</v>
      </c>
      <c r="V31" s="52" t="s">
        <v>70</v>
      </c>
    </row>
    <row r="32" spans="1:22" ht="9" customHeight="1" x14ac:dyDescent="0.25">
      <c r="G32" s="18"/>
      <c r="H32" s="18"/>
      <c r="I32" s="18"/>
      <c r="J32" s="18"/>
      <c r="K32" s="18"/>
      <c r="L32" s="18"/>
      <c r="M32" s="18"/>
      <c r="N32" s="18"/>
      <c r="O32" s="18"/>
    </row>
    <row r="33" spans="7:15" ht="9" customHeight="1" x14ac:dyDescent="0.25">
      <c r="G33" s="18"/>
      <c r="H33" s="18"/>
      <c r="I33" s="18"/>
      <c r="J33" s="18"/>
      <c r="K33" s="18"/>
      <c r="L33" s="18"/>
      <c r="M33" s="18"/>
      <c r="N33" s="18"/>
      <c r="O33" s="18"/>
    </row>
    <row r="34" spans="7:15" ht="9" customHeight="1" x14ac:dyDescent="0.25">
      <c r="G34" s="18"/>
      <c r="H34" s="18"/>
      <c r="I34" s="18"/>
      <c r="J34" s="18"/>
      <c r="K34" s="18"/>
      <c r="L34" s="18"/>
      <c r="M34" s="18"/>
      <c r="N34" s="18"/>
      <c r="O34" s="18"/>
    </row>
    <row r="35" spans="7:15" ht="9" customHeight="1" x14ac:dyDescent="0.25">
      <c r="G35" s="18"/>
      <c r="H35" s="18"/>
      <c r="I35" s="18"/>
      <c r="J35" s="18"/>
      <c r="K35" s="18"/>
      <c r="L35" s="18"/>
      <c r="M35" s="18"/>
      <c r="N35" s="18"/>
      <c r="O35" s="18"/>
    </row>
    <row r="36" spans="7:15" ht="9" customHeight="1" x14ac:dyDescent="0.25">
      <c r="G36" s="18"/>
      <c r="H36" s="18"/>
      <c r="I36" s="18"/>
      <c r="J36" s="18"/>
      <c r="K36" s="18"/>
      <c r="L36" s="18"/>
      <c r="M36" s="18"/>
      <c r="N36" s="18"/>
      <c r="O36" s="18"/>
    </row>
    <row r="37" spans="7:15" ht="9" customHeight="1" x14ac:dyDescent="0.25">
      <c r="G37" s="18"/>
      <c r="H37" s="18"/>
      <c r="I37" s="18"/>
      <c r="J37" s="18"/>
      <c r="K37" s="18"/>
      <c r="L37" s="18"/>
      <c r="M37" s="18"/>
      <c r="N37" s="18"/>
      <c r="O37" s="18"/>
    </row>
    <row r="38" spans="7:15" ht="9" customHeight="1" x14ac:dyDescent="0.25">
      <c r="G38" s="18"/>
      <c r="H38" s="18"/>
      <c r="I38" s="18"/>
      <c r="J38" s="18"/>
      <c r="K38" s="18"/>
      <c r="L38" s="18"/>
      <c r="M38" s="18"/>
      <c r="N38" s="18"/>
      <c r="O38" s="18"/>
    </row>
    <row r="39" spans="7:15" ht="9" customHeight="1" x14ac:dyDescent="0.25">
      <c r="G39" s="18"/>
      <c r="H39" s="18"/>
      <c r="I39" s="18"/>
      <c r="J39" s="18"/>
      <c r="K39" s="18"/>
      <c r="L39" s="18"/>
      <c r="M39" s="18"/>
      <c r="N39" s="18"/>
      <c r="O39" s="18"/>
    </row>
    <row r="40" spans="7:15" ht="9" customHeight="1" x14ac:dyDescent="0.25">
      <c r="G40" s="18"/>
      <c r="H40" s="18"/>
      <c r="I40" s="18"/>
      <c r="J40" s="18"/>
      <c r="K40" s="18"/>
      <c r="L40" s="18"/>
      <c r="M40" s="18"/>
      <c r="N40" s="18"/>
      <c r="O40" s="18"/>
    </row>
    <row r="41" spans="7:15" ht="9" customHeight="1" x14ac:dyDescent="0.25">
      <c r="G41" s="18"/>
      <c r="H41" s="18"/>
      <c r="I41" s="18"/>
      <c r="J41" s="18"/>
      <c r="K41" s="18"/>
      <c r="L41" s="18"/>
      <c r="M41" s="18"/>
      <c r="N41" s="18"/>
      <c r="O41" s="18"/>
    </row>
    <row r="42" spans="7:15" ht="9" customHeight="1" x14ac:dyDescent="0.25">
      <c r="G42" s="18"/>
      <c r="H42" s="18"/>
      <c r="I42" s="18"/>
      <c r="J42" s="18"/>
      <c r="K42" s="18"/>
      <c r="L42" s="18"/>
      <c r="M42" s="18"/>
      <c r="N42" s="18"/>
      <c r="O42" s="18"/>
    </row>
    <row r="43" spans="7:15" ht="9" customHeight="1" x14ac:dyDescent="0.25">
      <c r="G43" s="18"/>
      <c r="H43" s="18"/>
      <c r="I43" s="18"/>
      <c r="J43" s="18"/>
      <c r="K43" s="18"/>
      <c r="L43" s="18"/>
      <c r="M43" s="18"/>
      <c r="N43" s="18"/>
      <c r="O43" s="18"/>
    </row>
    <row r="44" spans="7:15" ht="9" customHeight="1" x14ac:dyDescent="0.25">
      <c r="G44" s="18"/>
      <c r="H44" s="18"/>
      <c r="I44" s="18"/>
      <c r="J44" s="18"/>
      <c r="K44" s="18"/>
      <c r="L44" s="18"/>
      <c r="M44" s="18"/>
      <c r="N44" s="18"/>
      <c r="O44" s="18"/>
    </row>
    <row r="45" spans="7:15" ht="9" customHeight="1" x14ac:dyDescent="0.25">
      <c r="G45" s="18"/>
      <c r="H45" s="18"/>
      <c r="I45" s="18"/>
      <c r="J45" s="18"/>
      <c r="K45" s="18"/>
      <c r="L45" s="18"/>
      <c r="M45" s="18"/>
      <c r="N45" s="18"/>
      <c r="O45" s="18"/>
    </row>
  </sheetData>
  <phoneticPr fontId="1" type="noConversion"/>
  <conditionalFormatting sqref="B2 D2:E2 B10:B18 E10:E18 B20:B21 E20:E22 E27">
    <cfRule type="cellIs" dxfId="59" priority="17" operator="equal">
      <formula>"null"</formula>
    </cfRule>
  </conditionalFormatting>
  <conditionalFormatting sqref="B4:B8">
    <cfRule type="cellIs" dxfId="58" priority="11" operator="equal">
      <formula>"null"</formula>
    </cfRule>
  </conditionalFormatting>
  <conditionalFormatting sqref="B24:B26">
    <cfRule type="cellIs" dxfId="57" priority="9" operator="equal">
      <formula>"null"</formula>
    </cfRule>
  </conditionalFormatting>
  <conditionalFormatting sqref="Q23:Q26 D3:D31 P28:Q31">
    <cfRule type="cellIs" dxfId="56" priority="16" operator="equal">
      <formula>"null"</formula>
    </cfRule>
  </conditionalFormatting>
  <conditionalFormatting sqref="E3">
    <cfRule type="cellIs" dxfId="55" priority="14" operator="equal">
      <formula>"null"</formula>
    </cfRule>
  </conditionalFormatting>
  <conditionalFormatting sqref="E4:E8">
    <cfRule type="cellIs" dxfId="54" priority="15" operator="equal">
      <formula>"null"</formula>
    </cfRule>
  </conditionalFormatting>
  <conditionalFormatting sqref="E9">
    <cfRule type="cellIs" dxfId="53" priority="12" operator="equal">
      <formula>"null"</formula>
    </cfRule>
  </conditionalFormatting>
  <conditionalFormatting sqref="E19">
    <cfRule type="cellIs" dxfId="52" priority="7" operator="equal">
      <formula>"null"</formula>
    </cfRule>
  </conditionalFormatting>
  <conditionalFormatting sqref="E23">
    <cfRule type="cellIs" dxfId="51" priority="8" operator="equal">
      <formula>"null"</formula>
    </cfRule>
  </conditionalFormatting>
  <conditionalFormatting sqref="E24:E26">
    <cfRule type="cellIs" dxfId="50" priority="13" operator="equal">
      <formula>"null"</formula>
    </cfRule>
  </conditionalFormatting>
  <conditionalFormatting sqref="T2:T31 G1:O31">
    <cfRule type="cellIs" dxfId="49" priority="18" operator="equal">
      <formula>"null"</formula>
    </cfRule>
  </conditionalFormatting>
  <conditionalFormatting sqref="G46:O1048576">
    <cfRule type="cellIs" dxfId="48" priority="30" operator="equal">
      <formula>"null"</formula>
    </cfRule>
  </conditionalFormatting>
  <conditionalFormatting sqref="Q1 Q4:Q8">
    <cfRule type="cellIs" dxfId="47" priority="10" operator="equal">
      <formula>"null"</formula>
    </cfRule>
  </conditionalFormatting>
  <conditionalFormatting sqref="Q46:Q1048576">
    <cfRule type="cellIs" dxfId="46" priority="28" operator="equal">
      <formula>"null"</formula>
    </cfRule>
  </conditionalFormatting>
  <conditionalFormatting sqref="B29:B31">
    <cfRule type="cellIs" dxfId="45" priority="2" operator="equal">
      <formula>"null"</formula>
    </cfRule>
  </conditionalFormatting>
  <conditionalFormatting sqref="E28">
    <cfRule type="cellIs" dxfId="44" priority="1" operator="equal">
      <formula>"null"</formula>
    </cfRule>
  </conditionalFormatting>
  <conditionalFormatting sqref="E29:E31">
    <cfRule type="cellIs" dxfId="43" priority="3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9 C19" formula="1"/>
    <ignoredError sqref="P9:Q9 P2:Q2 P19:Q19 P22:Q22 P27:Q2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12" sqref="C12"/>
    </sheetView>
  </sheetViews>
  <sheetFormatPr baseColWidth="10" defaultColWidth="11.140625" defaultRowHeight="7.9" customHeight="1" x14ac:dyDescent="0.15"/>
  <cols>
    <col min="1" max="1" width="2.85546875" style="17" bestFit="1" customWidth="1"/>
    <col min="2" max="10" width="6.5703125" style="18" customWidth="1"/>
    <col min="11" max="21" width="6.5703125" style="13" customWidth="1"/>
    <col min="22" max="16384" width="11.140625" style="13"/>
  </cols>
  <sheetData>
    <row r="1" spans="1:21" s="9" customFormat="1" ht="26.25" customHeight="1" x14ac:dyDescent="0.15">
      <c r="A1" s="6" t="s">
        <v>121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  <c r="Q1" s="7" t="s">
        <v>53</v>
      </c>
      <c r="R1" s="7" t="s">
        <v>54</v>
      </c>
      <c r="S1" s="7" t="s">
        <v>55</v>
      </c>
      <c r="T1" s="7" t="s">
        <v>56</v>
      </c>
      <c r="U1" s="8" t="s">
        <v>57</v>
      </c>
    </row>
    <row r="2" spans="1:21" ht="13.5" customHeight="1" x14ac:dyDescent="0.15">
      <c r="A2" s="10">
        <v>2</v>
      </c>
      <c r="B2" s="11" t="s">
        <v>19</v>
      </c>
      <c r="C2" s="11" t="s">
        <v>19</v>
      </c>
      <c r="D2" s="11" t="s">
        <v>19</v>
      </c>
      <c r="E2" s="11" t="s">
        <v>19</v>
      </c>
      <c r="F2" s="11" t="s">
        <v>19</v>
      </c>
      <c r="G2" s="11" t="s">
        <v>19</v>
      </c>
      <c r="H2" s="11" t="s">
        <v>19</v>
      </c>
      <c r="I2" s="11" t="s">
        <v>19</v>
      </c>
      <c r="J2" s="11" t="s">
        <v>19</v>
      </c>
      <c r="K2" s="11" t="s">
        <v>19</v>
      </c>
      <c r="L2" s="11" t="s">
        <v>19</v>
      </c>
      <c r="M2" s="11" t="s">
        <v>19</v>
      </c>
      <c r="N2" s="11" t="s">
        <v>19</v>
      </c>
      <c r="O2" s="11" t="s">
        <v>19</v>
      </c>
      <c r="P2" s="11" t="s">
        <v>19</v>
      </c>
      <c r="Q2" s="11" t="s">
        <v>19</v>
      </c>
      <c r="R2" s="11" t="s">
        <v>19</v>
      </c>
      <c r="S2" s="11" t="s">
        <v>19</v>
      </c>
      <c r="T2" s="11" t="s">
        <v>19</v>
      </c>
      <c r="U2" s="12" t="s">
        <v>19</v>
      </c>
    </row>
    <row r="3" spans="1:21" ht="13.5" customHeight="1" x14ac:dyDescent="0.15">
      <c r="A3" s="14">
        <v>3</v>
      </c>
      <c r="B3" s="15" t="s">
        <v>19</v>
      </c>
      <c r="C3" s="15" t="s">
        <v>19</v>
      </c>
      <c r="D3" s="15" t="s">
        <v>19</v>
      </c>
      <c r="E3" s="15" t="s">
        <v>19</v>
      </c>
      <c r="F3" s="15" t="s">
        <v>19</v>
      </c>
      <c r="G3" s="15" t="s">
        <v>19</v>
      </c>
      <c r="H3" s="15" t="s">
        <v>19</v>
      </c>
      <c r="I3" s="15" t="s">
        <v>19</v>
      </c>
      <c r="J3" s="15" t="s">
        <v>19</v>
      </c>
      <c r="K3" s="15" t="s">
        <v>19</v>
      </c>
      <c r="L3" s="15" t="s">
        <v>19</v>
      </c>
      <c r="M3" s="15" t="s">
        <v>19</v>
      </c>
      <c r="N3" s="15" t="s">
        <v>19</v>
      </c>
      <c r="O3" s="15" t="s">
        <v>19</v>
      </c>
      <c r="P3" s="15" t="s">
        <v>19</v>
      </c>
      <c r="Q3" s="15" t="s">
        <v>19</v>
      </c>
      <c r="R3" s="15" t="s">
        <v>19</v>
      </c>
      <c r="S3" s="15" t="s">
        <v>19</v>
      </c>
      <c r="T3" s="15" t="s">
        <v>19</v>
      </c>
      <c r="U3" s="16" t="s">
        <v>19</v>
      </c>
    </row>
  </sheetData>
  <phoneticPr fontId="1" type="noConversion"/>
  <conditionalFormatting sqref="A1:XFD1048576">
    <cfRule type="cellIs" dxfId="42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zoomScale="160" zoomScaleNormal="160" workbookViewId="0">
      <selection activeCell="B4" sqref="B4"/>
    </sheetView>
  </sheetViews>
  <sheetFormatPr baseColWidth="10" defaultRowHeight="15" x14ac:dyDescent="0.25"/>
  <cols>
    <col min="1" max="1" width="2.42578125" style="5" bestFit="1" customWidth="1"/>
    <col min="2" max="2" width="61.5703125" customWidth="1"/>
  </cols>
  <sheetData>
    <row r="1" spans="1:2" x14ac:dyDescent="0.25">
      <c r="A1" s="4">
        <v>1</v>
      </c>
      <c r="B1" s="1" t="s">
        <v>125</v>
      </c>
    </row>
    <row r="2" spans="1:2" ht="36" x14ac:dyDescent="0.25">
      <c r="A2" s="4">
        <v>2</v>
      </c>
      <c r="B2" s="2" t="s">
        <v>126</v>
      </c>
    </row>
    <row r="3" spans="1:2" ht="36" x14ac:dyDescent="0.25">
      <c r="A3" s="4">
        <v>3</v>
      </c>
      <c r="B3" s="2" t="s">
        <v>127</v>
      </c>
    </row>
    <row r="4" spans="1:2" ht="45" x14ac:dyDescent="0.25">
      <c r="A4" s="4">
        <v>4</v>
      </c>
      <c r="B4" s="2" t="s">
        <v>128</v>
      </c>
    </row>
    <row r="5" spans="1:2" ht="63" x14ac:dyDescent="0.25">
      <c r="A5" s="4">
        <v>5</v>
      </c>
      <c r="B5" s="2" t="s">
        <v>129</v>
      </c>
    </row>
    <row r="6" spans="1:2" x14ac:dyDescent="0.25">
      <c r="A6" s="4">
        <v>6</v>
      </c>
      <c r="B6" s="1" t="s">
        <v>130</v>
      </c>
    </row>
    <row r="7" spans="1:2" x14ac:dyDescent="0.25">
      <c r="A7" s="4">
        <v>7</v>
      </c>
      <c r="B7" s="3" t="s">
        <v>131</v>
      </c>
    </row>
    <row r="8" spans="1:2" x14ac:dyDescent="0.25">
      <c r="A8" s="4">
        <v>8</v>
      </c>
      <c r="B8" s="2" t="s">
        <v>132</v>
      </c>
    </row>
    <row r="9" spans="1:2" x14ac:dyDescent="0.25">
      <c r="A9" s="4">
        <v>9</v>
      </c>
      <c r="B9" s="2" t="s">
        <v>133</v>
      </c>
    </row>
    <row r="10" spans="1:2" x14ac:dyDescent="0.25">
      <c r="A10" s="4">
        <v>10</v>
      </c>
      <c r="B10" s="3" t="s">
        <v>134</v>
      </c>
    </row>
    <row r="11" spans="1:2" x14ac:dyDescent="0.25">
      <c r="A11" s="4">
        <v>11</v>
      </c>
      <c r="B11" s="3" t="s">
        <v>135</v>
      </c>
    </row>
    <row r="12" spans="1:2" x14ac:dyDescent="0.25">
      <c r="A12" s="4">
        <v>12</v>
      </c>
      <c r="B12" s="3" t="s">
        <v>136</v>
      </c>
    </row>
    <row r="13" spans="1:2" x14ac:dyDescent="0.25">
      <c r="A13" s="4">
        <v>13</v>
      </c>
      <c r="B13" s="3" t="s">
        <v>137</v>
      </c>
    </row>
    <row r="14" spans="1:2" x14ac:dyDescent="0.25">
      <c r="A14" s="4">
        <v>14</v>
      </c>
      <c r="B14" s="3" t="s">
        <v>138</v>
      </c>
    </row>
    <row r="15" spans="1:2" x14ac:dyDescent="0.25">
      <c r="A15" s="4">
        <v>15</v>
      </c>
      <c r="B15" s="3" t="s">
        <v>139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AsClasses</vt:lpstr>
      <vt:lpstr>AsProprie</vt:lpstr>
      <vt:lpstr>AsDisjunt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2024-03-16T12:31:32Z</dcterms:modified>
</cp:coreProperties>
</file>