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85403AC0-334C-4E80-8595-F573DC863F3E}" xr6:coauthVersionLast="47" xr6:coauthVersionMax="47" xr10:uidLastSave="{00000000-0000-0000-0000-000000000000}"/>
  <bookViews>
    <workbookView xWindow="-120" yWindow="-120" windowWidth="29040" windowHeight="15990" activeTab="3" xr2:uid="{82C81399-C775-48F3-A336-58DE5F35A6D9}"/>
  </bookViews>
  <sheets>
    <sheet name="Projeto" sheetId="2" r:id="rId1"/>
    <sheet name="Anotar" sheetId="3" r:id="rId2"/>
    <sheet name="Classes" sheetId="4" r:id="rId3"/>
    <sheet name="Proprie" sheetId="5" r:id="rId4"/>
    <sheet name="Disjunt" sheetId="6" r:id="rId5"/>
    <sheet name="Interop" sheetId="7" r:id="rId6"/>
    <sheet name="FatosI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" i="5"/>
  <c r="W2" i="4"/>
  <c r="U22" i="5"/>
  <c r="T22" i="5"/>
  <c r="G22" i="5"/>
  <c r="V22" i="5" s="1"/>
  <c r="E22" i="5"/>
  <c r="C22" i="5"/>
  <c r="T19" i="5"/>
  <c r="T20" i="5" s="1"/>
  <c r="T21" i="5" s="1"/>
  <c r="U21" i="5"/>
  <c r="G21" i="5"/>
  <c r="V21" i="5" s="1"/>
  <c r="E21" i="5"/>
  <c r="C21" i="5"/>
  <c r="U20" i="5"/>
  <c r="G20" i="5"/>
  <c r="V20" i="5" s="1"/>
  <c r="E20" i="5"/>
  <c r="C20" i="5"/>
  <c r="V19" i="5"/>
  <c r="U19" i="5"/>
  <c r="G19" i="5"/>
  <c r="U18" i="5"/>
  <c r="G18" i="5"/>
  <c r="V18" i="5" s="1"/>
  <c r="U17" i="5"/>
  <c r="G17" i="5"/>
  <c r="V17" i="5" s="1"/>
  <c r="U16" i="5"/>
  <c r="G16" i="5"/>
  <c r="V16" i="5" s="1"/>
  <c r="U15" i="5"/>
  <c r="G15" i="5"/>
  <c r="V15" i="5" s="1"/>
  <c r="U14" i="5"/>
  <c r="G14" i="5"/>
  <c r="V14" i="5" s="1"/>
  <c r="U13" i="5"/>
  <c r="G13" i="5"/>
  <c r="V13" i="5" s="1"/>
  <c r="C13" i="5"/>
  <c r="C14" i="5" s="1"/>
  <c r="C15" i="5" s="1"/>
  <c r="C16" i="5" s="1"/>
  <c r="C17" i="5" s="1"/>
  <c r="C18" i="5" s="1"/>
  <c r="C19" i="5" s="1"/>
  <c r="U12" i="5"/>
  <c r="G12" i="5"/>
  <c r="V12" i="5" s="1"/>
  <c r="C12" i="5"/>
  <c r="U11" i="5"/>
  <c r="G11" i="5"/>
  <c r="V11" i="5" s="1"/>
  <c r="U10" i="5"/>
  <c r="G10" i="5"/>
  <c r="V10" i="5" s="1"/>
  <c r="U9" i="5"/>
  <c r="G9" i="5"/>
  <c r="V9" i="5" s="1"/>
  <c r="U8" i="5"/>
  <c r="G8" i="5"/>
  <c r="V8" i="5" s="1"/>
  <c r="C8" i="5"/>
  <c r="C9" i="5" s="1"/>
  <c r="C10" i="5" s="1"/>
  <c r="U7" i="5"/>
  <c r="G7" i="5"/>
  <c r="V7" i="5" s="1"/>
  <c r="U6" i="5"/>
  <c r="G6" i="5"/>
  <c r="V6" i="5" s="1"/>
  <c r="U5" i="5"/>
  <c r="G5" i="5"/>
  <c r="V5" i="5" s="1"/>
  <c r="U4" i="5"/>
  <c r="G4" i="5"/>
  <c r="V4" i="5" s="1"/>
  <c r="B4" i="5"/>
  <c r="B5" i="5" s="1"/>
  <c r="U3" i="5"/>
  <c r="T3" i="5"/>
  <c r="T4" i="5" s="1"/>
  <c r="T5" i="5" s="1"/>
  <c r="S3" i="5"/>
  <c r="S4" i="5" s="1"/>
  <c r="S5" i="5" s="1"/>
  <c r="G3" i="5"/>
  <c r="V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C3" i="5"/>
  <c r="C4" i="5" s="1"/>
  <c r="C5" i="5" s="1"/>
  <c r="C6" i="5" s="1"/>
  <c r="B3" i="5"/>
  <c r="U2" i="5"/>
  <c r="G2" i="5"/>
  <c r="V2" i="5" s="1"/>
  <c r="V2" i="4"/>
  <c r="U2" i="4"/>
  <c r="T2" i="4"/>
  <c r="S2" i="4"/>
  <c r="O2" i="4"/>
  <c r="N2" i="4"/>
  <c r="M2" i="4"/>
  <c r="L2" i="4"/>
  <c r="T6" i="5" l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7" i="5"/>
  <c r="S7" i="5"/>
  <c r="S6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B6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7" i="5"/>
  <c r="B18" i="2"/>
  <c r="B6" i="2"/>
  <c r="B5" i="2"/>
</calcChain>
</file>

<file path=xl/sharedStrings.xml><?xml version="1.0" encoding="utf-8"?>
<sst xmlns="http://schemas.openxmlformats.org/spreadsheetml/2006/main" count="7008" uniqueCount="765">
  <si>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</si>
  <si>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</si>
  <si>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</si>
  <si>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</si>
  <si>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</si>
  <si>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</si>
  <si>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</si>
  <si>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</si>
  <si>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</si>
  <si>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</si>
  <si>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</si>
  <si>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</si>
  <si>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</si>
  <si>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</si>
  <si>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</si>
  <si>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</si>
  <si>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</si>
  <si>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</si>
  <si>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</si>
  <si>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</si>
  <si>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</si>
  <si>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</si>
  <si>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</si>
  <si>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</si>
  <si>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</si>
  <si>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</si>
  <si>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</si>
  <si>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</si>
  <si>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</si>
  <si>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</si>
  <si>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</si>
  <si>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</si>
  <si>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</si>
  <si>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</si>
  <si>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</si>
  <si>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</si>
  <si>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</si>
  <si>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</si>
  <si>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</si>
  <si>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</si>
  <si>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</si>
  <si>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</si>
  <si>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</si>
  <si>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</si>
  <si>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</si>
  <si>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</si>
  <si>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</si>
  <si>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</si>
  <si>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</si>
  <si>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</si>
  <si>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</si>
  <si>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</si>
  <si>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</si>
  <si>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</si>
  <si>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</si>
  <si>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</si>
  <si>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</si>
  <si>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</si>
  <si>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</si>
  <si>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</si>
  <si>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</si>
  <si>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</si>
  <si>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</si>
  <si>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</si>
  <si>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</si>
  <si>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</si>
  <si>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</si>
  <si>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</si>
  <si>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</si>
  <si>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</si>
  <si>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</si>
  <si>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</si>
  <si>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</si>
  <si>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</si>
  <si>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</si>
  <si>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</si>
  <si>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</si>
  <si>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</si>
  <si>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</si>
  <si>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</si>
  <si>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</si>
  <si>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</si>
  <si>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</si>
  <si>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</si>
  <si>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</si>
  <si>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</si>
  <si>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</si>
  <si>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</si>
  <si>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</si>
  <si>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</si>
  <si>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</si>
  <si>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</si>
  <si>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</si>
  <si>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</si>
  <si>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</si>
  <si>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</si>
  <si>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</si>
  <si>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</si>
  <si>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</si>
  <si>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</si>
  <si>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</si>
  <si>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</si>
  <si>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</si>
  <si>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</si>
  <si>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</si>
  <si>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</si>
  <si>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</si>
  <si>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</si>
  <si>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</si>
  <si>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</si>
  <si>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</si>
  <si>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</si>
  <si>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</si>
  <si>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</si>
  <si>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</si>
  <si>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</si>
  <si>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</si>
  <si>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</si>
  <si>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</si>
  <si>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</si>
  <si>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</si>
  <si>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</si>
  <si>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</si>
  <si>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</si>
  <si>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</si>
  <si>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</si>
  <si>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</si>
  <si>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</si>
  <si>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</si>
  <si>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</si>
  <si>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</si>
  <si>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</si>
  <si>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</si>
  <si>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</si>
  <si>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</si>
  <si>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</si>
  <si>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</si>
  <si>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</si>
  <si>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</si>
  <si>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</si>
  <si>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</si>
  <si>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</si>
  <si>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</si>
  <si>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</si>
  <si>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</si>
  <si>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</si>
  <si>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</si>
  <si>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</si>
  <si>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</si>
  <si>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</si>
  <si>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</si>
  <si>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</si>
  <si>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</si>
  <si>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</si>
  <si>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</si>
  <si>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</si>
  <si>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</si>
  <si>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</si>
  <si>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</si>
  <si>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</si>
  <si>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</si>
  <si>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</si>
  <si>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</si>
  <si>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</si>
  <si>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</si>
  <si>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</si>
  <si>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</si>
  <si>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</si>
  <si>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</si>
  <si>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</si>
  <si>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</si>
  <si>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</si>
  <si>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</si>
  <si>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</si>
  <si>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</si>
  <si>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</si>
  <si>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</si>
  <si>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</si>
  <si>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</si>
  <si>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</si>
  <si>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</si>
  <si>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</si>
  <si>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</si>
  <si>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</si>
  <si>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</si>
  <si>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</si>
  <si>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</si>
  <si>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</si>
  <si>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</si>
  <si>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</si>
  <si>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</si>
  <si>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</si>
  <si>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</si>
  <si>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</si>
  <si>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</si>
  <si>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</si>
  <si>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</si>
  <si>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</si>
  <si>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</si>
  <si>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</si>
  <si>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</si>
  <si>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</si>
  <si>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</si>
  <si>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</si>
  <si>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</si>
  <si>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</si>
  <si>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</si>
  <si>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</si>
  <si>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</si>
  <si>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</si>
  <si>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</si>
  <si>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</si>
  <si>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</si>
  <si>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</si>
  <si>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</si>
  <si>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</si>
  <si>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</si>
  <si>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</si>
  <si>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</si>
  <si>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</si>
  <si>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</si>
  <si>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</si>
  <si>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</si>
  <si>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</si>
  <si>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</si>
  <si>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</si>
  <si>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</si>
  <si>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</si>
  <si>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</si>
  <si>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</si>
  <si>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</si>
  <si>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</si>
  <si>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</si>
  <si>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</si>
  <si>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</si>
  <si>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</si>
  <si>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</si>
  <si>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</si>
  <si>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</si>
  <si>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</si>
  <si>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</si>
  <si>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</si>
  <si>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</si>
  <si>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</si>
  <si>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</si>
  <si>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</si>
  <si>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</si>
  <si>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</si>
  <si>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</si>
  <si>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</si>
  <si>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</si>
  <si>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</si>
  <si>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</si>
  <si>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</si>
  <si>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</si>
  <si>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</si>
  <si>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</si>
  <si>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</si>
  <si>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</si>
  <si>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</si>
  <si>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</si>
  <si>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</si>
  <si>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</si>
  <si>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</si>
  <si>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</si>
  <si>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</si>
  <si>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</si>
  <si>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</si>
  <si>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</si>
  <si>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</si>
  <si>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</si>
  <si>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</si>
  <si>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</si>
  <si>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</si>
  <si>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</si>
  <si>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</si>
  <si>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</si>
  <si>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</si>
  <si>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</si>
  <si>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</si>
  <si>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</si>
  <si>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</si>
  <si>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</si>
  <si>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</si>
  <si>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</si>
  <si>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</si>
  <si>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</si>
  <si>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</si>
  <si>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</si>
  <si>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</si>
  <si>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</si>
  <si>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</si>
  <si>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</si>
  <si>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</si>
  <si>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</si>
  <si>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</si>
  <si>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</si>
  <si>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</si>
  <si>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</si>
  <si>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</si>
  <si>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</si>
  <si>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</si>
  <si>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</si>
  <si>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</si>
  <si>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</si>
  <si>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</si>
  <si>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</si>
  <si>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</si>
  <si>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</si>
  <si>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</si>
  <si>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</si>
  <si>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</si>
  <si>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</si>
  <si>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</si>
  <si>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</si>
  <si>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</si>
  <si>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</si>
  <si>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</si>
  <si>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</si>
  <si>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</si>
  <si>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</si>
  <si>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</si>
  <si>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</si>
  <si>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</si>
  <si>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</si>
  <si>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</si>
  <si>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</si>
  <si>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</si>
  <si>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</si>
  <si>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</si>
  <si>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</si>
  <si>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</si>
  <si>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</si>
  <si>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</si>
  <si>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</si>
  <si>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</si>
  <si>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</si>
  <si>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</si>
  <si>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</si>
  <si>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</si>
  <si>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</si>
  <si>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</si>
  <si>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</si>
  <si>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</si>
  <si>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</si>
  <si>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</si>
  <si>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</si>
  <si>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</si>
  <si>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</si>
  <si>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</si>
  <si>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</si>
  <si>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</si>
  <si>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</si>
  <si>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</si>
  <si>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</si>
  <si>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</si>
  <si>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</si>
  <si>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</si>
  <si>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</si>
  <si>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</si>
  <si>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</si>
  <si>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</si>
  <si>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</si>
  <si>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</si>
  <si>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</si>
  <si>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</si>
  <si>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</si>
  <si>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</si>
  <si>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</si>
  <si>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</si>
  <si>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</si>
  <si>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</si>
  <si>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</si>
  <si>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</si>
  <si>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</si>
  <si>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</si>
  <si>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</si>
  <si>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</si>
  <si>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</si>
  <si>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</si>
  <si>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</si>
  <si>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</si>
  <si>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</si>
  <si>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</si>
  <si>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</si>
  <si>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</si>
  <si>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</si>
  <si>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</si>
  <si>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</si>
  <si>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</si>
  <si>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</si>
  <si>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</si>
  <si>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</si>
  <si>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</si>
  <si>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</si>
  <si>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</si>
  <si>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</si>
  <si>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</si>
  <si>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</si>
  <si>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</si>
  <si>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</si>
  <si>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</si>
  <si>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</si>
  <si>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</si>
  <si>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</si>
  <si>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</si>
  <si>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</si>
  <si>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</si>
  <si>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</si>
  <si>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</si>
  <si>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</si>
  <si>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</si>
  <si>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</si>
  <si>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</si>
  <si>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</si>
  <si>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</si>
  <si>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</si>
  <si>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</si>
  <si>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</si>
  <si>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</si>
  <si>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</si>
  <si>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</si>
  <si>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</si>
  <si>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</si>
  <si>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</si>
  <si>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</si>
  <si>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</si>
  <si>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</si>
  <si>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</si>
  <si>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</si>
  <si>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</si>
  <si>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</si>
  <si>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</si>
  <si>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</si>
  <si>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</si>
  <si>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</si>
  <si>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</si>
  <si>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</si>
  <si>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</si>
  <si>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</si>
  <si>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</si>
  <si>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</si>
  <si>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</si>
  <si>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</si>
  <si>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</si>
  <si>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</si>
  <si>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</si>
  <si>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</si>
  <si>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</si>
  <si>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</si>
  <si>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</si>
  <si>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</si>
  <si>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</si>
  <si>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</si>
  <si>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</si>
  <si>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</si>
  <si>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</si>
  <si>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</si>
  <si>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</si>
  <si>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</si>
  <si>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</si>
  <si>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</si>
  <si>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</si>
  <si>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</si>
  <si>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</si>
  <si>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</si>
  <si>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</si>
  <si>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</si>
  <si>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</si>
  <si>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</si>
  <si>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</si>
  <si>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</si>
  <si>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</si>
  <si>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</si>
  <si>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</si>
  <si>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</si>
  <si>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</si>
  <si>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</si>
  <si>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</si>
  <si>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</si>
  <si>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</si>
  <si>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</si>
  <si>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</si>
  <si>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</si>
  <si>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</si>
  <si>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</si>
  <si>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</si>
  <si>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</si>
  <si>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</si>
  <si>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</si>
  <si>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</si>
  <si>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</si>
  <si>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</si>
  <si>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</si>
  <si>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</si>
  <si>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</si>
  <si>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</si>
  <si>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</si>
  <si>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</si>
  <si>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</si>
  <si>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</si>
  <si>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</si>
  <si>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</si>
  <si>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</si>
  <si>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</si>
  <si>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</si>
  <si>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</si>
  <si>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</si>
  <si>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</si>
  <si>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</si>
  <si>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</si>
  <si>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</si>
  <si>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</si>
  <si>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</si>
  <si>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</si>
  <si>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</si>
  <si>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</si>
  <si>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</si>
  <si>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</si>
  <si>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</si>
  <si>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</si>
  <si>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</si>
  <si>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</si>
  <si>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</si>
  <si>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</si>
  <si>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</si>
  <si>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</si>
  <si>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</si>
  <si>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</si>
  <si>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</si>
  <si>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</si>
  <si>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</si>
  <si>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</si>
  <si>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</si>
  <si>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</si>
  <si>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</si>
  <si>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</si>
  <si>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</si>
  <si>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</si>
  <si>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</si>
  <si>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</si>
  <si>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</si>
  <si>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</si>
  <si>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</si>
  <si>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</si>
  <si>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</si>
  <si>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</si>
  <si>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</si>
  <si>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</si>
  <si>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</si>
  <si>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</si>
  <si>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</si>
  <si>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</si>
  <si>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</si>
  <si>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</si>
  <si>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</si>
  <si>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</si>
  <si>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</si>
  <si>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</si>
  <si>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</si>
  <si>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</si>
  <si>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</si>
  <si>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</si>
  <si>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</si>
  <si>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</si>
  <si>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</si>
  <si>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</si>
  <si>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</si>
  <si>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</si>
  <si>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</si>
  <si>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</si>
  <si>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</si>
  <si>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</si>
  <si>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</si>
  <si>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</si>
  <si>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</si>
  <si>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</si>
  <si>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</si>
  <si>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</si>
  <si>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</si>
  <si>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</si>
  <si>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</si>
  <si>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</si>
  <si>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</si>
  <si>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</si>
  <si>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</si>
  <si>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</si>
  <si>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</si>
  <si>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</si>
  <si>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</si>
  <si>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</si>
  <si>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</si>
  <si>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</si>
  <si>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</si>
  <si>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</si>
  <si>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</si>
  <si>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</si>
  <si>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</si>
  <si>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</si>
  <si>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</si>
  <si>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</si>
  <si>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</si>
  <si>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</si>
  <si>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</si>
  <si>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</si>
  <si>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</si>
  <si>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</si>
  <si>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</si>
  <si>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</si>
  <si>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</si>
  <si>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</si>
  <si>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</si>
  <si>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</si>
  <si>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</si>
  <si>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</si>
  <si>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</si>
  <si>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</si>
  <si>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</si>
  <si>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</si>
  <si>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</si>
  <si>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</si>
  <si>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</si>
  <si>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</si>
  <si>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</si>
  <si>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</si>
  <si>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</si>
  <si>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</si>
  <si>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</si>
  <si>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</si>
  <si>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</si>
  <si>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</si>
  <si>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</si>
  <si>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</si>
  <si>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</si>
  <si>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</si>
  <si>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</si>
  <si>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</si>
  <si>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</si>
  <si>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</si>
  <si>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</si>
  <si>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</si>
  <si>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</si>
  <si>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</si>
  <si>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</si>
  <si>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</si>
  <si>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</si>
  <si>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</si>
  <si>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</si>
  <si>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</si>
  <si>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</si>
  <si>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</si>
  <si>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</si>
  <si>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</si>
  <si>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</si>
  <si>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</si>
  <si>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</si>
  <si>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</si>
  <si>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</si>
  <si>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</si>
  <si>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1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</si>
  <si>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</si>
  <si>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</si>
  <si>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</si>
  <si>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</si>
  <si>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</si>
  <si>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</si>
  <si>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</si>
  <si>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</si>
  <si>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</si>
  <si>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</si>
  <si>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</si>
  <si>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</si>
  <si>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</si>
  <si>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</si>
  <si>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</si>
  <si>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</si>
  <si>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</si>
  <si>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</si>
  <si>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</si>
  <si>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</si>
  <si>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</si>
  <si>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</si>
  <si>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</si>
  <si>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</si>
  <si>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</si>
  <si>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Normativa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</si>
  <si>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</si>
  <si>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</si>
  <si>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</si>
  <si>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</si>
  <si>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</si>
  <si>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</si>
  <si>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</si>
  <si>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</si>
  <si>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</si>
  <si>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</si>
  <si>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</si>
  <si>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</si>
  <si>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</si>
  <si>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</si>
  <si>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</si>
  <si>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</si>
  <si>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</si>
  <si>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</si>
  <si>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</si>
  <si>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</si>
  <si>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</si>
  <si>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</si>
  <si>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</si>
  <si>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</si>
  <si>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</si>
  <si>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</si>
  <si>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</si>
  <si>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tem_descrição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</si>
  <si>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</si>
  <si>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</si>
  <si>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</si>
  <si>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</si>
  <si>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</si>
  <si>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</si>
  <si>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</si>
  <si>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</si>
  <si>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</si>
  <si>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</si>
  <si>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</si>
  <si>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</si>
  <si>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</si>
  <si>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</si>
  <si>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</si>
  <si>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</si>
  <si>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</si>
  <si>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</si>
  <si>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</si>
  <si>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</si>
  <si>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Equivalente IFC</t>
  </si>
  <si>
    <t>Equivalente OST</t>
  </si>
  <si>
    <t>Norma</t>
  </si>
  <si>
    <t>Parte</t>
  </si>
  <si>
    <t>Código</t>
  </si>
  <si>
    <t>p_identificar</t>
  </si>
  <si>
    <t>tem_nome</t>
  </si>
  <si>
    <t>tem_código</t>
  </si>
  <si>
    <t>tem_id</t>
  </si>
  <si>
    <t>Functional</t>
  </si>
  <si>
    <t>tem_uri</t>
  </si>
  <si>
    <t>p_definir</t>
  </si>
  <si>
    <t>é_ambiente</t>
  </si>
  <si>
    <t>xsd:boolean</t>
  </si>
  <si>
    <t>é_equipamento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</si>
  <si>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</si>
  <si>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</si>
  <si>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</si>
  <si>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</si>
  <si>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</si>
  <si>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</si>
  <si>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</si>
  <si>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é_setor</t>
  </si>
  <si>
    <t>é_divisão</t>
  </si>
  <si>
    <t>é_departamento</t>
  </si>
  <si>
    <t>é_tema</t>
  </si>
  <si>
    <t>é_vol</t>
  </si>
  <si>
    <t>é_parte</t>
  </si>
  <si>
    <t>é_norma</t>
  </si>
  <si>
    <t>é_escopo</t>
  </si>
  <si>
    <t>Interop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</si>
</sst>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2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9" tint="0.59999389629810485"/>
        <bgColor rgb="FFD1D1D1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3" tint="0.749992370372631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vertical="center"/>
    </xf>
    <xf numFmtId="0" fontId="4" fillId="25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 wrapText="1"/>
    </xf>
    <xf numFmtId="0" fontId="9" fillId="26" borderId="1" xfId="0" applyFont="1" applyFill="1" applyBorder="1" applyAlignment="1">
      <alignment horizontal="left" vertical="center" wrapText="1"/>
    </xf>
    <xf numFmtId="0" fontId="4" fillId="27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5" fillId="28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5" fillId="29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30" borderId="1" xfId="0" applyFont="1" applyFill="1" applyBorder="1" applyAlignment="1">
      <alignment vertical="center"/>
    </xf>
    <xf numFmtId="0" fontId="5" fillId="31" borderId="1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8"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45705.408169212962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C99D-312C-4495-8727-80B69A4F743F}">
  <dimension ref="A1:H2"/>
  <sheetViews>
    <sheetView zoomScale="310" zoomScaleNormal="310" workbookViewId="0">
      <pane ySplit="1" topLeftCell="A2" activePane="bottomLeft" state="frozen"/>
      <selection pane="bottomLeft" activeCell="G7" sqref="G7"/>
    </sheetView>
  </sheetViews>
  <sheetFormatPr defaultRowHeight="11.25" x14ac:dyDescent="0.2"/>
  <cols>
    <col min="1" max="1" width="3.33203125" bestFit="1" customWidth="1"/>
    <col min="2" max="5" width="9.1640625" bestFit="1" customWidth="1"/>
    <col min="6" max="6" width="12.1640625" bestFit="1" customWidth="1"/>
    <col min="7" max="8" width="9.1640625" bestFit="1" customWidth="1"/>
  </cols>
  <sheetData>
    <row r="1" spans="1:8" ht="16.5" x14ac:dyDescent="0.2">
      <c r="A1" s="23" t="s">
        <v>651</v>
      </c>
      <c r="B1" s="24" t="s">
        <v>652</v>
      </c>
      <c r="C1" s="24" t="s">
        <v>653</v>
      </c>
      <c r="D1" s="24" t="s">
        <v>654</v>
      </c>
      <c r="E1" s="24" t="s">
        <v>655</v>
      </c>
      <c r="F1" s="24" t="s">
        <v>656</v>
      </c>
      <c r="G1" s="24" t="s">
        <v>657</v>
      </c>
      <c r="H1" s="24" t="s">
        <v>658</v>
      </c>
    </row>
    <row r="2" spans="1:8" ht="9" customHeight="1" x14ac:dyDescent="0.2">
      <c r="A2" s="23" t="s">
        <v>659</v>
      </c>
      <c r="B2" s="25" t="s">
        <v>660</v>
      </c>
      <c r="C2" s="25" t="s">
        <v>661</v>
      </c>
      <c r="D2" s="25" t="s">
        <v>662</v>
      </c>
      <c r="E2" s="25" t="s">
        <v>663</v>
      </c>
      <c r="F2" s="25" t="s">
        <v>664</v>
      </c>
      <c r="G2" s="25" t="s">
        <v>665</v>
      </c>
      <c r="H2" s="25" t="s">
        <v>666</v>
      </c>
    </row>
  </sheetData>
  <conditionalFormatting sqref="B1:H1 A1:A2">
    <cfRule type="cellIs" dxfId="27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175" zoomScaleNormal="175" workbookViewId="0">
      <pane ySplit="1" topLeftCell="A2" activePane="bottomLeft" state="frozen"/>
      <selection pane="bottomLeft" sqref="A1:XFD1048576"/>
    </sheetView>
  </sheetViews>
  <sheetFormatPr defaultRowHeight="11.25" x14ac:dyDescent="0.2"/>
  <cols>
    <col min="1" max="1" width="2.5" bestFit="1" customWidth="1"/>
    <col min="2" max="6" width="6.83203125" style="69" customWidth="1"/>
    <col min="7" max="11" width="8.6640625" bestFit="1" customWidth="1"/>
    <col min="12" max="15" width="7.33203125" customWidth="1"/>
    <col min="16" max="16" width="38.5" customWidth="1"/>
    <col min="17" max="17" width="42.33203125" customWidth="1"/>
    <col min="18" max="23" width="8.6640625" customWidth="1"/>
  </cols>
  <sheetData>
    <row r="1" spans="1:23" ht="57.75" x14ac:dyDescent="0.2">
      <c r="A1" s="26" t="s">
        <v>651</v>
      </c>
      <c r="B1" s="66" t="s">
        <v>667</v>
      </c>
      <c r="C1" s="66" t="s">
        <v>668</v>
      </c>
      <c r="D1" s="66" t="s">
        <v>669</v>
      </c>
      <c r="E1" s="66" t="s">
        <v>670</v>
      </c>
      <c r="F1" s="66" t="s">
        <v>671</v>
      </c>
      <c r="G1" s="27" t="s">
        <v>672</v>
      </c>
      <c r="H1" s="27" t="s">
        <v>673</v>
      </c>
      <c r="I1" s="27" t="s">
        <v>674</v>
      </c>
      <c r="J1" s="27" t="s">
        <v>675</v>
      </c>
      <c r="K1" s="27" t="s">
        <v>676</v>
      </c>
      <c r="L1" s="28" t="s">
        <v>677</v>
      </c>
      <c r="M1" s="29" t="s">
        <v>678</v>
      </c>
      <c r="N1" s="29" t="s">
        <v>679</v>
      </c>
      <c r="O1" s="28" t="s">
        <v>680</v>
      </c>
      <c r="P1" s="28" t="s">
        <v>681</v>
      </c>
      <c r="Q1" s="28" t="s">
        <v>682</v>
      </c>
      <c r="R1" s="30" t="s">
        <v>764</v>
      </c>
      <c r="S1" s="28" t="s">
        <v>660</v>
      </c>
      <c r="T1" s="28" t="s">
        <v>683</v>
      </c>
      <c r="U1" s="28" t="s">
        <v>663</v>
      </c>
      <c r="V1" s="28" t="s">
        <v>662</v>
      </c>
      <c r="W1" s="31" t="s">
        <v>684</v>
      </c>
    </row>
    <row r="2" spans="1:23" ht="9" customHeight="1" x14ac:dyDescent="0.2">
      <c r="A2" s="55">
        <v>2</v>
      </c>
      <c r="B2" s="67" t="s">
        <v>685</v>
      </c>
      <c r="C2" s="67" t="s">
        <v>686</v>
      </c>
      <c r="D2" s="68" t="s">
        <v>736</v>
      </c>
      <c r="E2" s="67" t="s">
        <v>737</v>
      </c>
      <c r="F2" s="56" t="s">
        <v>738</v>
      </c>
      <c r="G2" s="57" t="s">
        <v>333</v>
      </c>
      <c r="H2" s="57" t="s">
        <v>333</v>
      </c>
      <c r="I2" s="57" t="s">
        <v>333</v>
      </c>
      <c r="J2" s="57" t="s">
        <v>333</v>
      </c>
      <c r="K2" s="57" t="s">
        <v>333</v>
      </c>
      <c r="L2" s="58" t="str">
        <f t="shared" ref="L2:N2" si="0">CONCATENATE("", C2)</f>
        <v>ABNT</v>
      </c>
      <c r="M2" s="58" t="str">
        <f t="shared" si="0"/>
        <v>Norma</v>
      </c>
      <c r="N2" s="58" t="str">
        <f t="shared" si="0"/>
        <v>Parte</v>
      </c>
      <c r="O2" s="58" t="str">
        <f t="shared" ref="O2" si="1">F2</f>
        <v>Código</v>
      </c>
      <c r="P2" s="58" t="s">
        <v>687</v>
      </c>
      <c r="Q2" s="58" t="s">
        <v>688</v>
      </c>
      <c r="R2" s="59" t="s">
        <v>689</v>
      </c>
      <c r="S2" s="60" t="str">
        <f t="shared" ref="S2:U2" si="2">SUBSTITUTE(C2, "_", " ")</f>
        <v>ABNT</v>
      </c>
      <c r="T2" s="60" t="str">
        <f t="shared" si="2"/>
        <v>Norma</v>
      </c>
      <c r="U2" s="58" t="str">
        <f t="shared" si="2"/>
        <v>Parte</v>
      </c>
      <c r="V2" s="61" t="str">
        <f>C2</f>
        <v>ABNT</v>
      </c>
      <c r="W2" s="32" t="str">
        <f>CONCATENATE("Key.",C2,".",A2)</f>
        <v>Key.ABNT.2</v>
      </c>
    </row>
  </sheetData>
  <conditionalFormatting sqref="F1">
    <cfRule type="duplicateValues" dxfId="26" priority="31"/>
    <cfRule type="duplicateValues" dxfId="25" priority="32"/>
    <cfRule type="duplicateValues" dxfId="24" priority="33"/>
    <cfRule type="duplicateValues" dxfId="23" priority="34"/>
    <cfRule type="duplicateValues" dxfId="22" priority="35"/>
  </conditionalFormatting>
  <conditionalFormatting sqref="F2">
    <cfRule type="cellIs" dxfId="21" priority="37" operator="equal">
      <formula>"null"</formula>
    </cfRule>
    <cfRule type="duplicateValues" dxfId="20" priority="59"/>
  </conditionalFormatting>
  <conditionalFormatting sqref="G1:O2 U2">
    <cfRule type="cellIs" dxfId="19" priority="30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7591-DCF5-4691-9814-21F842D3F13D}">
  <dimension ref="A1:V22"/>
  <sheetViews>
    <sheetView tabSelected="1" zoomScale="190" zoomScaleNormal="190" workbookViewId="0">
      <pane ySplit="1" topLeftCell="A2" activePane="bottomLeft" state="frozen"/>
      <selection pane="bottomLeft" sqref="A1:XFD1048576"/>
    </sheetView>
  </sheetViews>
  <sheetFormatPr defaultRowHeight="11.25" x14ac:dyDescent="0.2"/>
  <cols>
    <col min="1" max="1" width="3" bestFit="1" customWidth="1"/>
    <col min="2" max="2" width="6.6640625" customWidth="1"/>
    <col min="3" max="3" width="9.5" bestFit="1" customWidth="1"/>
    <col min="4" max="4" width="12.6640625" customWidth="1"/>
    <col min="5" max="5" width="7.5" customWidth="1"/>
    <col min="6" max="6" width="12.33203125" customWidth="1"/>
    <col min="7" max="7" width="10.33203125" customWidth="1"/>
    <col min="8" max="8" width="8.1640625" customWidth="1"/>
    <col min="9" max="9" width="5" bestFit="1" customWidth="1"/>
    <col min="10" max="10" width="5.6640625" bestFit="1" customWidth="1"/>
    <col min="11" max="11" width="6.6640625" bestFit="1" customWidth="1"/>
    <col min="12" max="12" width="6.83203125" bestFit="1" customWidth="1"/>
    <col min="13" max="13" width="4.5" bestFit="1" customWidth="1"/>
    <col min="14" max="14" width="5.5" bestFit="1" customWidth="1"/>
    <col min="15" max="16" width="6.33203125" bestFit="1" customWidth="1"/>
    <col min="17" max="17" width="5.33203125" bestFit="1" customWidth="1"/>
    <col min="18" max="18" width="5.6640625" bestFit="1" customWidth="1"/>
    <col min="19" max="19" width="5.33203125" bestFit="1" customWidth="1"/>
    <col min="20" max="20" width="6" bestFit="1" customWidth="1"/>
    <col min="21" max="21" width="22.83203125" customWidth="1"/>
    <col min="22" max="22" width="24.6640625" customWidth="1"/>
  </cols>
  <sheetData>
    <row r="1" spans="1:22" ht="31.5" customHeight="1" x14ac:dyDescent="0.2">
      <c r="A1" s="43" t="s">
        <v>331</v>
      </c>
      <c r="B1" s="43" t="s">
        <v>690</v>
      </c>
      <c r="C1" s="44" t="s">
        <v>691</v>
      </c>
      <c r="D1" s="44" t="s">
        <v>692</v>
      </c>
      <c r="E1" s="43" t="s">
        <v>690</v>
      </c>
      <c r="F1" s="44" t="s">
        <v>693</v>
      </c>
      <c r="G1" s="44" t="s">
        <v>694</v>
      </c>
      <c r="H1" s="44" t="s">
        <v>695</v>
      </c>
      <c r="I1" s="44" t="s">
        <v>696</v>
      </c>
      <c r="J1" s="44" t="s">
        <v>697</v>
      </c>
      <c r="K1" s="44" t="s">
        <v>698</v>
      </c>
      <c r="L1" s="44" t="s">
        <v>699</v>
      </c>
      <c r="M1" s="44" t="s">
        <v>700</v>
      </c>
      <c r="N1" s="44" t="s">
        <v>701</v>
      </c>
      <c r="O1" s="44" t="s">
        <v>702</v>
      </c>
      <c r="P1" s="44" t="s">
        <v>703</v>
      </c>
      <c r="Q1" s="44" t="s">
        <v>704</v>
      </c>
      <c r="R1" s="44" t="s">
        <v>705</v>
      </c>
      <c r="S1" s="44" t="s">
        <v>706</v>
      </c>
      <c r="T1" s="44" t="s">
        <v>707</v>
      </c>
      <c r="U1" s="44" t="s">
        <v>708</v>
      </c>
      <c r="V1" s="44" t="s">
        <v>709</v>
      </c>
    </row>
    <row r="2" spans="1:22" s="63" customFormat="1" ht="9" customHeight="1" x14ac:dyDescent="0.2">
      <c r="A2" s="45">
        <v>2</v>
      </c>
      <c r="B2" s="46" t="s">
        <v>710</v>
      </c>
      <c r="C2" s="42" t="s">
        <v>739</v>
      </c>
      <c r="D2" s="42" t="s">
        <v>740</v>
      </c>
      <c r="E2" s="33" t="s">
        <v>711</v>
      </c>
      <c r="F2" s="62" t="str">
        <f>SUBSTITUTE(C2,"p_","d_")</f>
        <v>d_identificar</v>
      </c>
      <c r="G2" s="37" t="str">
        <f t="shared" ref="G2:G19" si="0">MID(D2,FIND("_",D2,1)+1,100)</f>
        <v>nome</v>
      </c>
      <c r="H2" s="38" t="s">
        <v>712</v>
      </c>
      <c r="I2" s="48" t="s">
        <v>333</v>
      </c>
      <c r="J2" s="34" t="s">
        <v>333</v>
      </c>
      <c r="K2" s="34" t="s">
        <v>333</v>
      </c>
      <c r="L2" s="34" t="s">
        <v>333</v>
      </c>
      <c r="M2" s="34" t="s">
        <v>333</v>
      </c>
      <c r="N2" s="34" t="s">
        <v>333</v>
      </c>
      <c r="O2" s="34" t="s">
        <v>333</v>
      </c>
      <c r="P2" s="34" t="s">
        <v>333</v>
      </c>
      <c r="Q2" s="34" t="s">
        <v>333</v>
      </c>
      <c r="R2" s="34" t="s">
        <v>333</v>
      </c>
      <c r="S2" s="35" t="s">
        <v>650</v>
      </c>
      <c r="T2" s="35" t="s">
        <v>686</v>
      </c>
      <c r="U2" s="39" t="str">
        <f t="shared" ref="U2:U19" si="1">_xlfn.CONCAT("Propriedade de objeto: ",D2)</f>
        <v>Propriedade de objeto: tem_nome</v>
      </c>
      <c r="V2" s="39" t="str">
        <f t="shared" ref="V2:V19" si="2">_xlfn.CONCAT("Valor ",H2, " da Dataprop: ",G2)</f>
        <v>Valor xsd:string da Dataprop: nome</v>
      </c>
    </row>
    <row r="3" spans="1:22" s="63" customFormat="1" ht="9" customHeight="1" x14ac:dyDescent="0.2">
      <c r="A3" s="45">
        <v>3</v>
      </c>
      <c r="B3" s="46" t="str">
        <f t="shared" ref="B3:C18" si="3">B2</f>
        <v>BIMProp</v>
      </c>
      <c r="C3" s="41" t="str">
        <f t="shared" si="3"/>
        <v>p_identificar</v>
      </c>
      <c r="D3" s="64" t="s">
        <v>741</v>
      </c>
      <c r="E3" s="33" t="str">
        <f t="shared" ref="E3:E22" si="4">E2</f>
        <v>BIMData</v>
      </c>
      <c r="F3" s="36" t="str">
        <f t="shared" ref="F3:F22" si="5">SUBSTITUTE(C3,"p_","d_")</f>
        <v>d_identificar</v>
      </c>
      <c r="G3" s="40" t="str">
        <f t="shared" si="0"/>
        <v>código</v>
      </c>
      <c r="H3" s="7" t="s">
        <v>712</v>
      </c>
      <c r="I3" s="47" t="s">
        <v>333</v>
      </c>
      <c r="J3" s="34" t="s">
        <v>333</v>
      </c>
      <c r="K3" s="34" t="s">
        <v>333</v>
      </c>
      <c r="L3" s="34" t="s">
        <v>333</v>
      </c>
      <c r="M3" s="34" t="s">
        <v>333</v>
      </c>
      <c r="N3" s="34" t="s">
        <v>333</v>
      </c>
      <c r="O3" s="34" t="s">
        <v>333</v>
      </c>
      <c r="P3" s="34" t="s">
        <v>333</v>
      </c>
      <c r="Q3" s="34" t="s">
        <v>333</v>
      </c>
      <c r="R3" s="34" t="s">
        <v>333</v>
      </c>
      <c r="S3" s="35" t="str">
        <f t="shared" ref="S3:T18" si="6">S2</f>
        <v>BIM</v>
      </c>
      <c r="T3" s="35" t="str">
        <f t="shared" si="6"/>
        <v>ABNT</v>
      </c>
      <c r="U3" s="39" t="str">
        <f t="shared" si="1"/>
        <v>Propriedade de objeto: tem_código</v>
      </c>
      <c r="V3" s="39" t="str">
        <f t="shared" si="2"/>
        <v>Valor xsd:string da Dataprop: código</v>
      </c>
    </row>
    <row r="4" spans="1:22" s="63" customFormat="1" ht="9" customHeight="1" x14ac:dyDescent="0.2">
      <c r="A4" s="45">
        <v>4</v>
      </c>
      <c r="B4" s="46" t="str">
        <f t="shared" si="3"/>
        <v>BIMProp</v>
      </c>
      <c r="C4" s="41" t="str">
        <f t="shared" si="3"/>
        <v>p_identificar</v>
      </c>
      <c r="D4" s="64" t="s">
        <v>742</v>
      </c>
      <c r="E4" s="33" t="str">
        <f t="shared" si="4"/>
        <v>BIMData</v>
      </c>
      <c r="F4" s="36" t="str">
        <f t="shared" si="5"/>
        <v>d_identificar</v>
      </c>
      <c r="G4" s="40" t="str">
        <f t="shared" si="0"/>
        <v>id</v>
      </c>
      <c r="H4" s="7" t="s">
        <v>712</v>
      </c>
      <c r="I4" s="47" t="s">
        <v>333</v>
      </c>
      <c r="J4" s="34" t="s">
        <v>743</v>
      </c>
      <c r="K4" s="34" t="s">
        <v>333</v>
      </c>
      <c r="L4" s="34" t="s">
        <v>333</v>
      </c>
      <c r="M4" s="34" t="s">
        <v>333</v>
      </c>
      <c r="N4" s="34" t="s">
        <v>333</v>
      </c>
      <c r="O4" s="34" t="s">
        <v>333</v>
      </c>
      <c r="P4" s="34" t="s">
        <v>333</v>
      </c>
      <c r="Q4" s="34" t="s">
        <v>333</v>
      </c>
      <c r="R4" s="34" t="s">
        <v>333</v>
      </c>
      <c r="S4" s="35" t="str">
        <f t="shared" si="6"/>
        <v>BIM</v>
      </c>
      <c r="T4" s="35" t="str">
        <f t="shared" si="6"/>
        <v>ABNT</v>
      </c>
      <c r="U4" s="39" t="str">
        <f t="shared" si="1"/>
        <v>Propriedade de objeto: tem_id</v>
      </c>
      <c r="V4" s="39" t="str">
        <f t="shared" si="2"/>
        <v>Valor xsd:string da Dataprop: id</v>
      </c>
    </row>
    <row r="5" spans="1:22" s="63" customFormat="1" ht="9" customHeight="1" x14ac:dyDescent="0.2">
      <c r="A5" s="45">
        <v>5</v>
      </c>
      <c r="B5" s="46" t="str">
        <f t="shared" si="3"/>
        <v>BIMProp</v>
      </c>
      <c r="C5" s="41" t="str">
        <f t="shared" si="3"/>
        <v>p_identificar</v>
      </c>
      <c r="D5" s="64" t="s">
        <v>744</v>
      </c>
      <c r="E5" s="33" t="str">
        <f t="shared" si="4"/>
        <v>BIMData</v>
      </c>
      <c r="F5" s="36" t="str">
        <f t="shared" si="5"/>
        <v>d_identificar</v>
      </c>
      <c r="G5" s="40" t="str">
        <f t="shared" si="0"/>
        <v>uri</v>
      </c>
      <c r="H5" s="7" t="s">
        <v>712</v>
      </c>
      <c r="I5" s="47" t="s">
        <v>333</v>
      </c>
      <c r="J5" s="34" t="s">
        <v>743</v>
      </c>
      <c r="K5" s="34" t="s">
        <v>333</v>
      </c>
      <c r="L5" s="34" t="s">
        <v>333</v>
      </c>
      <c r="M5" s="34" t="s">
        <v>333</v>
      </c>
      <c r="N5" s="34" t="s">
        <v>333</v>
      </c>
      <c r="O5" s="34" t="s">
        <v>333</v>
      </c>
      <c r="P5" s="34" t="s">
        <v>333</v>
      </c>
      <c r="Q5" s="34" t="s">
        <v>333</v>
      </c>
      <c r="R5" s="34" t="s">
        <v>333</v>
      </c>
      <c r="S5" s="35" t="str">
        <f t="shared" si="6"/>
        <v>BIM</v>
      </c>
      <c r="T5" s="35" t="str">
        <f t="shared" si="6"/>
        <v>ABNT</v>
      </c>
      <c r="U5" s="39" t="str">
        <f t="shared" si="1"/>
        <v>Propriedade de objeto: tem_uri</v>
      </c>
      <c r="V5" s="39" t="str">
        <f t="shared" si="2"/>
        <v>Valor xsd:string da Dataprop: uri</v>
      </c>
    </row>
    <row r="6" spans="1:22" s="63" customFormat="1" ht="9" customHeight="1" x14ac:dyDescent="0.2">
      <c r="A6" s="45">
        <v>6</v>
      </c>
      <c r="B6" s="46" t="str">
        <f t="shared" si="3"/>
        <v>BIMProp</v>
      </c>
      <c r="C6" s="41" t="str">
        <f t="shared" si="3"/>
        <v>p_identificar</v>
      </c>
      <c r="D6" s="64" t="s">
        <v>713</v>
      </c>
      <c r="E6" s="33" t="str">
        <f t="shared" si="4"/>
        <v>BIMData</v>
      </c>
      <c r="F6" s="36" t="str">
        <f t="shared" si="5"/>
        <v>d_identificar</v>
      </c>
      <c r="G6" s="40" t="str">
        <f t="shared" si="0"/>
        <v>descrição</v>
      </c>
      <c r="H6" s="7" t="s">
        <v>712</v>
      </c>
      <c r="I6" s="47" t="s">
        <v>333</v>
      </c>
      <c r="J6" s="34" t="s">
        <v>333</v>
      </c>
      <c r="K6" s="34" t="s">
        <v>333</v>
      </c>
      <c r="L6" s="34" t="s">
        <v>333</v>
      </c>
      <c r="M6" s="34" t="s">
        <v>333</v>
      </c>
      <c r="N6" s="34" t="s">
        <v>333</v>
      </c>
      <c r="O6" s="34" t="s">
        <v>333</v>
      </c>
      <c r="P6" s="34" t="s">
        <v>333</v>
      </c>
      <c r="Q6" s="34" t="s">
        <v>333</v>
      </c>
      <c r="R6" s="34" t="s">
        <v>333</v>
      </c>
      <c r="S6" s="35" t="str">
        <f t="shared" si="6"/>
        <v>BIM</v>
      </c>
      <c r="T6" s="35" t="str">
        <f t="shared" si="6"/>
        <v>ABNT</v>
      </c>
      <c r="U6" s="39" t="str">
        <f t="shared" si="1"/>
        <v>Propriedade de objeto: tem_descrição</v>
      </c>
      <c r="V6" s="39" t="str">
        <f t="shared" si="2"/>
        <v>Valor xsd:string da Dataprop: descrição</v>
      </c>
    </row>
    <row r="7" spans="1:22" s="63" customFormat="1" ht="9" customHeight="1" x14ac:dyDescent="0.2">
      <c r="A7" s="45">
        <v>7</v>
      </c>
      <c r="B7" s="46" t="str">
        <f>B5</f>
        <v>BIMProp</v>
      </c>
      <c r="C7" s="42" t="s">
        <v>745</v>
      </c>
      <c r="D7" s="65" t="s">
        <v>746</v>
      </c>
      <c r="E7" s="33" t="str">
        <f t="shared" si="4"/>
        <v>BIMData</v>
      </c>
      <c r="F7" s="62" t="str">
        <f t="shared" si="5"/>
        <v>d_definir</v>
      </c>
      <c r="G7" s="37" t="str">
        <f t="shared" si="0"/>
        <v>ambiente</v>
      </c>
      <c r="H7" s="38" t="s">
        <v>747</v>
      </c>
      <c r="I7" s="48" t="s">
        <v>333</v>
      </c>
      <c r="J7" s="34" t="s">
        <v>333</v>
      </c>
      <c r="K7" s="34" t="s">
        <v>333</v>
      </c>
      <c r="L7" s="34" t="s">
        <v>333</v>
      </c>
      <c r="M7" s="34" t="s">
        <v>333</v>
      </c>
      <c r="N7" s="34" t="s">
        <v>333</v>
      </c>
      <c r="O7" s="34" t="s">
        <v>333</v>
      </c>
      <c r="P7" s="34" t="s">
        <v>333</v>
      </c>
      <c r="Q7" s="34" t="s">
        <v>333</v>
      </c>
      <c r="R7" s="34" t="s">
        <v>333</v>
      </c>
      <c r="S7" s="35" t="str">
        <f>S5</f>
        <v>BIM</v>
      </c>
      <c r="T7" s="35" t="str">
        <f>T5</f>
        <v>ABNT</v>
      </c>
      <c r="U7" s="39" t="str">
        <f t="shared" si="1"/>
        <v>Propriedade de objeto: é_ambiente</v>
      </c>
      <c r="V7" s="39" t="str">
        <f t="shared" si="2"/>
        <v>Valor xsd:boolean da Dataprop: ambiente</v>
      </c>
    </row>
    <row r="8" spans="1:22" s="63" customFormat="1" ht="9" customHeight="1" x14ac:dyDescent="0.2">
      <c r="A8" s="45">
        <v>8</v>
      </c>
      <c r="B8" s="46" t="str">
        <f>B6</f>
        <v>BIMProp</v>
      </c>
      <c r="C8" s="41" t="str">
        <f t="shared" si="3"/>
        <v>p_definir</v>
      </c>
      <c r="D8" s="64" t="s">
        <v>748</v>
      </c>
      <c r="E8" s="33" t="str">
        <f t="shared" si="4"/>
        <v>BIMData</v>
      </c>
      <c r="F8" s="36" t="str">
        <f t="shared" si="5"/>
        <v>d_definir</v>
      </c>
      <c r="G8" s="40" t="str">
        <f t="shared" si="0"/>
        <v>equipamento</v>
      </c>
      <c r="H8" s="7" t="s">
        <v>747</v>
      </c>
      <c r="I8" s="47" t="s">
        <v>333</v>
      </c>
      <c r="J8" s="34" t="s">
        <v>333</v>
      </c>
      <c r="K8" s="34" t="s">
        <v>333</v>
      </c>
      <c r="L8" s="34" t="s">
        <v>333</v>
      </c>
      <c r="M8" s="34" t="s">
        <v>333</v>
      </c>
      <c r="N8" s="34" t="s">
        <v>333</v>
      </c>
      <c r="O8" s="34" t="s">
        <v>333</v>
      </c>
      <c r="P8" s="34" t="s">
        <v>333</v>
      </c>
      <c r="Q8" s="34" t="s">
        <v>333</v>
      </c>
      <c r="R8" s="34" t="s">
        <v>333</v>
      </c>
      <c r="S8" s="35" t="str">
        <f>S6</f>
        <v>BIM</v>
      </c>
      <c r="T8" s="35" t="str">
        <f>T6</f>
        <v>ABNT</v>
      </c>
      <c r="U8" s="39" t="str">
        <f t="shared" si="1"/>
        <v>Propriedade de objeto: é_equipamento</v>
      </c>
      <c r="V8" s="39" t="str">
        <f t="shared" si="2"/>
        <v>Valor xsd:boolean da Dataprop: equipamento</v>
      </c>
    </row>
    <row r="9" spans="1:22" s="63" customFormat="1" ht="9" customHeight="1" x14ac:dyDescent="0.2">
      <c r="A9" s="45">
        <v>9</v>
      </c>
      <c r="B9" s="46" t="str">
        <f t="shared" si="3"/>
        <v>BIMProp</v>
      </c>
      <c r="C9" s="41" t="str">
        <f t="shared" si="3"/>
        <v>p_definir</v>
      </c>
      <c r="D9" s="64" t="s">
        <v>749</v>
      </c>
      <c r="E9" s="33" t="str">
        <f t="shared" si="4"/>
        <v>BIMData</v>
      </c>
      <c r="F9" s="36" t="str">
        <f t="shared" si="5"/>
        <v>d_definir</v>
      </c>
      <c r="G9" s="40" t="str">
        <f t="shared" si="0"/>
        <v>dispositivo</v>
      </c>
      <c r="H9" s="7" t="s">
        <v>747</v>
      </c>
      <c r="I9" s="47" t="s">
        <v>333</v>
      </c>
      <c r="J9" s="34" t="s">
        <v>333</v>
      </c>
      <c r="K9" s="34" t="s">
        <v>333</v>
      </c>
      <c r="L9" s="34" t="s">
        <v>333</v>
      </c>
      <c r="M9" s="34" t="s">
        <v>333</v>
      </c>
      <c r="N9" s="34" t="s">
        <v>333</v>
      </c>
      <c r="O9" s="34" t="s">
        <v>333</v>
      </c>
      <c r="P9" s="34" t="s">
        <v>333</v>
      </c>
      <c r="Q9" s="34" t="s">
        <v>333</v>
      </c>
      <c r="R9" s="34" t="s">
        <v>333</v>
      </c>
      <c r="S9" s="35" t="str">
        <f t="shared" si="6"/>
        <v>BIM</v>
      </c>
      <c r="T9" s="35" t="str">
        <f t="shared" si="6"/>
        <v>ABNT</v>
      </c>
      <c r="U9" s="39" t="str">
        <f t="shared" si="1"/>
        <v>Propriedade de objeto: é_dispositivo</v>
      </c>
      <c r="V9" s="39" t="str">
        <f t="shared" si="2"/>
        <v>Valor xsd:boolean da Dataprop: dispositivo</v>
      </c>
    </row>
    <row r="10" spans="1:22" s="63" customFormat="1" ht="9" customHeight="1" x14ac:dyDescent="0.2">
      <c r="A10" s="45">
        <v>10</v>
      </c>
      <c r="B10" s="46" t="str">
        <f t="shared" si="3"/>
        <v>BIMProp</v>
      </c>
      <c r="C10" s="41" t="str">
        <f t="shared" si="3"/>
        <v>p_definir</v>
      </c>
      <c r="D10" s="64" t="s">
        <v>750</v>
      </c>
      <c r="E10" s="33" t="str">
        <f t="shared" si="4"/>
        <v>BIMData</v>
      </c>
      <c r="F10" s="36" t="str">
        <f t="shared" si="5"/>
        <v>d_definir</v>
      </c>
      <c r="G10" s="40" t="str">
        <f t="shared" si="0"/>
        <v>mobiliário</v>
      </c>
      <c r="H10" s="7" t="s">
        <v>747</v>
      </c>
      <c r="I10" s="47" t="s">
        <v>333</v>
      </c>
      <c r="J10" s="34" t="s">
        <v>333</v>
      </c>
      <c r="K10" s="34" t="s">
        <v>333</v>
      </c>
      <c r="L10" s="34" t="s">
        <v>333</v>
      </c>
      <c r="M10" s="34" t="s">
        <v>333</v>
      </c>
      <c r="N10" s="34" t="s">
        <v>333</v>
      </c>
      <c r="O10" s="34" t="s">
        <v>333</v>
      </c>
      <c r="P10" s="34" t="s">
        <v>333</v>
      </c>
      <c r="Q10" s="34" t="s">
        <v>333</v>
      </c>
      <c r="R10" s="34" t="s">
        <v>333</v>
      </c>
      <c r="S10" s="35" t="str">
        <f t="shared" si="6"/>
        <v>BIM</v>
      </c>
      <c r="T10" s="35" t="str">
        <f t="shared" si="6"/>
        <v>ABNT</v>
      </c>
      <c r="U10" s="39" t="str">
        <f t="shared" si="1"/>
        <v>Propriedade de objeto: é_mobiliário</v>
      </c>
      <c r="V10" s="39" t="str">
        <f t="shared" si="2"/>
        <v>Valor xsd:boolean da Dataprop: mobiliário</v>
      </c>
    </row>
    <row r="11" spans="1:22" s="63" customFormat="1" ht="9" customHeight="1" x14ac:dyDescent="0.2">
      <c r="A11" s="45">
        <v>11</v>
      </c>
      <c r="B11" s="46" t="str">
        <f t="shared" si="3"/>
        <v>BIMProp</v>
      </c>
      <c r="C11" s="42" t="s">
        <v>751</v>
      </c>
      <c r="D11" s="65" t="s">
        <v>752</v>
      </c>
      <c r="E11" s="33" t="str">
        <f t="shared" si="4"/>
        <v>BIMData</v>
      </c>
      <c r="F11" s="62" t="str">
        <f t="shared" si="5"/>
        <v>d_administrar</v>
      </c>
      <c r="G11" s="37" t="str">
        <f t="shared" si="0"/>
        <v>público</v>
      </c>
      <c r="H11" s="38" t="s">
        <v>747</v>
      </c>
      <c r="I11" s="48" t="s">
        <v>333</v>
      </c>
      <c r="J11" s="34" t="s">
        <v>333</v>
      </c>
      <c r="K11" s="34" t="s">
        <v>333</v>
      </c>
      <c r="L11" s="34" t="s">
        <v>333</v>
      </c>
      <c r="M11" s="34" t="s">
        <v>333</v>
      </c>
      <c r="N11" s="34" t="s">
        <v>333</v>
      </c>
      <c r="O11" s="34" t="s">
        <v>333</v>
      </c>
      <c r="P11" s="34" t="s">
        <v>333</v>
      </c>
      <c r="Q11" s="34" t="s">
        <v>333</v>
      </c>
      <c r="R11" s="34" t="s">
        <v>333</v>
      </c>
      <c r="S11" s="35" t="str">
        <f t="shared" si="6"/>
        <v>BIM</v>
      </c>
      <c r="T11" s="35" t="str">
        <f t="shared" si="6"/>
        <v>ABNT</v>
      </c>
      <c r="U11" s="39" t="str">
        <f t="shared" si="1"/>
        <v>Propriedade de objeto: é_público</v>
      </c>
      <c r="V11" s="39" t="str">
        <f t="shared" si="2"/>
        <v>Valor xsd:boolean da Dataprop: público</v>
      </c>
    </row>
    <row r="12" spans="1:22" s="63" customFormat="1" ht="9" customHeight="1" x14ac:dyDescent="0.2">
      <c r="A12" s="45">
        <v>12</v>
      </c>
      <c r="B12" s="46" t="str">
        <f t="shared" si="3"/>
        <v>BIMProp</v>
      </c>
      <c r="C12" s="41" t="str">
        <f t="shared" si="3"/>
        <v>p_administrar</v>
      </c>
      <c r="D12" s="64" t="s">
        <v>753</v>
      </c>
      <c r="E12" s="33" t="str">
        <f t="shared" si="4"/>
        <v>BIMData</v>
      </c>
      <c r="F12" s="36" t="str">
        <f t="shared" si="5"/>
        <v>d_administrar</v>
      </c>
      <c r="G12" s="40" t="str">
        <f t="shared" si="0"/>
        <v>órgão</v>
      </c>
      <c r="H12" s="7" t="s">
        <v>712</v>
      </c>
      <c r="I12" s="47" t="s">
        <v>333</v>
      </c>
      <c r="J12" s="34" t="s">
        <v>333</v>
      </c>
      <c r="K12" s="34" t="s">
        <v>333</v>
      </c>
      <c r="L12" s="34" t="s">
        <v>333</v>
      </c>
      <c r="M12" s="34" t="s">
        <v>333</v>
      </c>
      <c r="N12" s="34" t="s">
        <v>333</v>
      </c>
      <c r="O12" s="34" t="s">
        <v>333</v>
      </c>
      <c r="P12" s="34" t="s">
        <v>333</v>
      </c>
      <c r="Q12" s="34" t="s">
        <v>333</v>
      </c>
      <c r="R12" s="34" t="s">
        <v>333</v>
      </c>
      <c r="S12" s="35" t="str">
        <f t="shared" si="6"/>
        <v>BIM</v>
      </c>
      <c r="T12" s="35" t="str">
        <f t="shared" si="6"/>
        <v>ABNT</v>
      </c>
      <c r="U12" s="39" t="str">
        <f t="shared" si="1"/>
        <v>Propriedade de objeto: é_órgão</v>
      </c>
      <c r="V12" s="39" t="str">
        <f t="shared" si="2"/>
        <v>Valor xsd:string da Dataprop: órgão</v>
      </c>
    </row>
    <row r="13" spans="1:22" s="63" customFormat="1" ht="9" customHeight="1" x14ac:dyDescent="0.2">
      <c r="A13" s="45">
        <v>13</v>
      </c>
      <c r="B13" s="46" t="str">
        <f t="shared" si="3"/>
        <v>BIMProp</v>
      </c>
      <c r="C13" s="41" t="str">
        <f t="shared" si="3"/>
        <v>p_administrar</v>
      </c>
      <c r="D13" s="64" t="s">
        <v>754</v>
      </c>
      <c r="E13" s="33" t="str">
        <f t="shared" si="4"/>
        <v>BIMData</v>
      </c>
      <c r="F13" s="36" t="str">
        <f t="shared" si="5"/>
        <v>d_administrar</v>
      </c>
      <c r="G13" s="40" t="str">
        <f t="shared" si="0"/>
        <v>unid_administrativa</v>
      </c>
      <c r="H13" s="7" t="s">
        <v>712</v>
      </c>
      <c r="I13" s="47" t="s">
        <v>333</v>
      </c>
      <c r="J13" s="34" t="s">
        <v>333</v>
      </c>
      <c r="K13" s="34" t="s">
        <v>333</v>
      </c>
      <c r="L13" s="34" t="s">
        <v>333</v>
      </c>
      <c r="M13" s="34" t="s">
        <v>333</v>
      </c>
      <c r="N13" s="34" t="s">
        <v>333</v>
      </c>
      <c r="O13" s="34" t="s">
        <v>333</v>
      </c>
      <c r="P13" s="34" t="s">
        <v>333</v>
      </c>
      <c r="Q13" s="34" t="s">
        <v>333</v>
      </c>
      <c r="R13" s="34" t="s">
        <v>333</v>
      </c>
      <c r="S13" s="35" t="str">
        <f t="shared" si="6"/>
        <v>BIM</v>
      </c>
      <c r="T13" s="35" t="str">
        <f t="shared" si="6"/>
        <v>ABNT</v>
      </c>
      <c r="U13" s="39" t="str">
        <f t="shared" si="1"/>
        <v>Propriedade de objeto: é_unid_administrativa</v>
      </c>
      <c r="V13" s="39" t="str">
        <f t="shared" si="2"/>
        <v>Valor xsd:string da Dataprop: unid_administrativa</v>
      </c>
    </row>
    <row r="14" spans="1:22" s="63" customFormat="1" ht="9" customHeight="1" x14ac:dyDescent="0.2">
      <c r="A14" s="45">
        <v>14</v>
      </c>
      <c r="B14" s="46" t="str">
        <f t="shared" si="3"/>
        <v>BIMProp</v>
      </c>
      <c r="C14" s="41" t="str">
        <f t="shared" si="3"/>
        <v>p_administrar</v>
      </c>
      <c r="D14" s="64" t="s">
        <v>755</v>
      </c>
      <c r="E14" s="33" t="str">
        <f t="shared" si="4"/>
        <v>BIMData</v>
      </c>
      <c r="F14" s="36" t="str">
        <f t="shared" si="5"/>
        <v>d_administrar</v>
      </c>
      <c r="G14" s="40" t="str">
        <f t="shared" si="0"/>
        <v>unid_funcional</v>
      </c>
      <c r="H14" s="7" t="s">
        <v>712</v>
      </c>
      <c r="I14" s="47" t="s">
        <v>333</v>
      </c>
      <c r="J14" s="34" t="s">
        <v>333</v>
      </c>
      <c r="K14" s="34" t="s">
        <v>333</v>
      </c>
      <c r="L14" s="34" t="s">
        <v>333</v>
      </c>
      <c r="M14" s="34" t="s">
        <v>333</v>
      </c>
      <c r="N14" s="34" t="s">
        <v>333</v>
      </c>
      <c r="O14" s="34" t="s">
        <v>333</v>
      </c>
      <c r="P14" s="34" t="s">
        <v>333</v>
      </c>
      <c r="Q14" s="34" t="s">
        <v>333</v>
      </c>
      <c r="R14" s="34" t="s">
        <v>333</v>
      </c>
      <c r="S14" s="35" t="str">
        <f t="shared" si="6"/>
        <v>BIM</v>
      </c>
      <c r="T14" s="35" t="str">
        <f t="shared" si="6"/>
        <v>ABNT</v>
      </c>
      <c r="U14" s="39" t="str">
        <f t="shared" si="1"/>
        <v>Propriedade de objeto: é_unid_funcional</v>
      </c>
      <c r="V14" s="39" t="str">
        <f t="shared" si="2"/>
        <v>Valor xsd:string da Dataprop: unid_funcional</v>
      </c>
    </row>
    <row r="15" spans="1:22" s="63" customFormat="1" ht="9" customHeight="1" x14ac:dyDescent="0.2">
      <c r="A15" s="45">
        <v>15</v>
      </c>
      <c r="B15" s="46" t="str">
        <f t="shared" si="3"/>
        <v>BIMProp</v>
      </c>
      <c r="C15" s="41" t="str">
        <f t="shared" si="3"/>
        <v>p_administrar</v>
      </c>
      <c r="D15" s="64" t="s">
        <v>756</v>
      </c>
      <c r="E15" s="33" t="str">
        <f t="shared" si="4"/>
        <v>BIMData</v>
      </c>
      <c r="F15" s="36" t="str">
        <f t="shared" si="5"/>
        <v>d_administrar</v>
      </c>
      <c r="G15" s="40" t="str">
        <f t="shared" si="0"/>
        <v>setor</v>
      </c>
      <c r="H15" s="7" t="s">
        <v>712</v>
      </c>
      <c r="I15" s="47" t="s">
        <v>333</v>
      </c>
      <c r="J15" s="34" t="s">
        <v>333</v>
      </c>
      <c r="K15" s="34" t="s">
        <v>333</v>
      </c>
      <c r="L15" s="34" t="s">
        <v>333</v>
      </c>
      <c r="M15" s="34" t="s">
        <v>333</v>
      </c>
      <c r="N15" s="34" t="s">
        <v>333</v>
      </c>
      <c r="O15" s="34" t="s">
        <v>333</v>
      </c>
      <c r="P15" s="34" t="s">
        <v>333</v>
      </c>
      <c r="Q15" s="34" t="s">
        <v>333</v>
      </c>
      <c r="R15" s="34" t="s">
        <v>333</v>
      </c>
      <c r="S15" s="35" t="str">
        <f t="shared" si="6"/>
        <v>BIM</v>
      </c>
      <c r="T15" s="35" t="str">
        <f t="shared" si="6"/>
        <v>ABNT</v>
      </c>
      <c r="U15" s="39" t="str">
        <f t="shared" si="1"/>
        <v>Propriedade de objeto: é_setor</v>
      </c>
      <c r="V15" s="39" t="str">
        <f t="shared" si="2"/>
        <v>Valor xsd:string da Dataprop: setor</v>
      </c>
    </row>
    <row r="16" spans="1:22" s="63" customFormat="1" ht="9" customHeight="1" x14ac:dyDescent="0.2">
      <c r="A16" s="45">
        <v>16</v>
      </c>
      <c r="B16" s="46" t="str">
        <f t="shared" si="3"/>
        <v>BIMProp</v>
      </c>
      <c r="C16" s="41" t="str">
        <f t="shared" si="3"/>
        <v>p_administrar</v>
      </c>
      <c r="D16" s="64" t="s">
        <v>757</v>
      </c>
      <c r="E16" s="33" t="str">
        <f t="shared" si="4"/>
        <v>BIMData</v>
      </c>
      <c r="F16" s="36" t="str">
        <f t="shared" si="5"/>
        <v>d_administrar</v>
      </c>
      <c r="G16" s="40" t="str">
        <f t="shared" si="0"/>
        <v>divisão</v>
      </c>
      <c r="H16" s="7" t="s">
        <v>712</v>
      </c>
      <c r="I16" s="47" t="s">
        <v>333</v>
      </c>
      <c r="J16" s="34" t="s">
        <v>333</v>
      </c>
      <c r="K16" s="34" t="s">
        <v>333</v>
      </c>
      <c r="L16" s="34" t="s">
        <v>333</v>
      </c>
      <c r="M16" s="34" t="s">
        <v>333</v>
      </c>
      <c r="N16" s="34" t="s">
        <v>333</v>
      </c>
      <c r="O16" s="34" t="s">
        <v>333</v>
      </c>
      <c r="P16" s="34" t="s">
        <v>333</v>
      </c>
      <c r="Q16" s="34" t="s">
        <v>333</v>
      </c>
      <c r="R16" s="34" t="s">
        <v>333</v>
      </c>
      <c r="S16" s="35" t="str">
        <f t="shared" si="6"/>
        <v>BIM</v>
      </c>
      <c r="T16" s="35" t="str">
        <f t="shared" si="6"/>
        <v>ABNT</v>
      </c>
      <c r="U16" s="39" t="str">
        <f t="shared" si="1"/>
        <v>Propriedade de objeto: é_divisão</v>
      </c>
      <c r="V16" s="39" t="str">
        <f t="shared" si="2"/>
        <v>Valor xsd:string da Dataprop: divisão</v>
      </c>
    </row>
    <row r="17" spans="1:22" s="63" customFormat="1" ht="9" customHeight="1" x14ac:dyDescent="0.2">
      <c r="A17" s="45">
        <v>17</v>
      </c>
      <c r="B17" s="46" t="str">
        <f t="shared" si="3"/>
        <v>BIMProp</v>
      </c>
      <c r="C17" s="41" t="str">
        <f t="shared" si="3"/>
        <v>p_administrar</v>
      </c>
      <c r="D17" s="64" t="s">
        <v>758</v>
      </c>
      <c r="E17" s="33" t="str">
        <f t="shared" si="4"/>
        <v>BIMData</v>
      </c>
      <c r="F17" s="36" t="str">
        <f t="shared" si="5"/>
        <v>d_administrar</v>
      </c>
      <c r="G17" s="40" t="str">
        <f t="shared" si="0"/>
        <v>departamento</v>
      </c>
      <c r="H17" s="7" t="s">
        <v>712</v>
      </c>
      <c r="I17" s="47" t="s">
        <v>333</v>
      </c>
      <c r="J17" s="34" t="s">
        <v>333</v>
      </c>
      <c r="K17" s="34" t="s">
        <v>333</v>
      </c>
      <c r="L17" s="34" t="s">
        <v>333</v>
      </c>
      <c r="M17" s="34" t="s">
        <v>333</v>
      </c>
      <c r="N17" s="34" t="s">
        <v>333</v>
      </c>
      <c r="O17" s="34" t="s">
        <v>333</v>
      </c>
      <c r="P17" s="34" t="s">
        <v>333</v>
      </c>
      <c r="Q17" s="34" t="s">
        <v>333</v>
      </c>
      <c r="R17" s="34" t="s">
        <v>333</v>
      </c>
      <c r="S17" s="35" t="str">
        <f t="shared" si="6"/>
        <v>BIM</v>
      </c>
      <c r="T17" s="35" t="str">
        <f t="shared" si="6"/>
        <v>ABNT</v>
      </c>
      <c r="U17" s="39" t="str">
        <f t="shared" si="1"/>
        <v>Propriedade de objeto: é_departamento</v>
      </c>
      <c r="V17" s="39" t="str">
        <f t="shared" si="2"/>
        <v>Valor xsd:string da Dataprop: departamento</v>
      </c>
    </row>
    <row r="18" spans="1:22" s="63" customFormat="1" ht="9" customHeight="1" x14ac:dyDescent="0.2">
      <c r="A18" s="45">
        <v>18</v>
      </c>
      <c r="B18" s="46" t="str">
        <f t="shared" si="3"/>
        <v>BIMProp</v>
      </c>
      <c r="C18" s="41" t="str">
        <f>C17</f>
        <v>p_administrar</v>
      </c>
      <c r="D18" s="64" t="s">
        <v>759</v>
      </c>
      <c r="E18" s="33" t="str">
        <f t="shared" si="4"/>
        <v>BIMData</v>
      </c>
      <c r="F18" s="36" t="str">
        <f t="shared" si="5"/>
        <v>d_administrar</v>
      </c>
      <c r="G18" s="40" t="str">
        <f t="shared" si="0"/>
        <v>tema</v>
      </c>
      <c r="H18" s="7" t="s">
        <v>712</v>
      </c>
      <c r="I18" s="47" t="s">
        <v>333</v>
      </c>
      <c r="J18" s="34" t="s">
        <v>333</v>
      </c>
      <c r="K18" s="34" t="s">
        <v>333</v>
      </c>
      <c r="L18" s="34" t="s">
        <v>333</v>
      </c>
      <c r="M18" s="34" t="s">
        <v>333</v>
      </c>
      <c r="N18" s="34" t="s">
        <v>333</v>
      </c>
      <c r="O18" s="34" t="s">
        <v>333</v>
      </c>
      <c r="P18" s="34" t="s">
        <v>333</v>
      </c>
      <c r="Q18" s="34" t="s">
        <v>333</v>
      </c>
      <c r="R18" s="34" t="s">
        <v>333</v>
      </c>
      <c r="S18" s="35" t="str">
        <f t="shared" si="6"/>
        <v>BIM</v>
      </c>
      <c r="T18" s="35" t="str">
        <f t="shared" si="6"/>
        <v>ABNT</v>
      </c>
      <c r="U18" s="39" t="str">
        <f t="shared" si="1"/>
        <v>Propriedade de objeto: é_tema</v>
      </c>
      <c r="V18" s="39" t="str">
        <f t="shared" si="2"/>
        <v>Valor xsd:string da Dataprop: tema</v>
      </c>
    </row>
    <row r="19" spans="1:22" s="63" customFormat="1" ht="9" customHeight="1" x14ac:dyDescent="0.2">
      <c r="A19" s="45">
        <v>19</v>
      </c>
      <c r="B19" s="46" t="s">
        <v>710</v>
      </c>
      <c r="C19" s="41" t="str">
        <f>C18</f>
        <v>p_administrar</v>
      </c>
      <c r="D19" s="64" t="s">
        <v>760</v>
      </c>
      <c r="E19" s="33" t="str">
        <f t="shared" si="4"/>
        <v>BIMData</v>
      </c>
      <c r="F19" s="36" t="str">
        <f t="shared" si="5"/>
        <v>d_administrar</v>
      </c>
      <c r="G19" s="40" t="str">
        <f t="shared" si="0"/>
        <v>vol</v>
      </c>
      <c r="H19" s="7" t="s">
        <v>712</v>
      </c>
      <c r="I19" s="47" t="s">
        <v>333</v>
      </c>
      <c r="J19" s="34" t="s">
        <v>333</v>
      </c>
      <c r="K19" s="34" t="s">
        <v>333</v>
      </c>
      <c r="L19" s="34" t="s">
        <v>333</v>
      </c>
      <c r="M19" s="34" t="s">
        <v>333</v>
      </c>
      <c r="N19" s="34" t="s">
        <v>333</v>
      </c>
      <c r="O19" s="34" t="s">
        <v>333</v>
      </c>
      <c r="P19" s="34" t="s">
        <v>333</v>
      </c>
      <c r="Q19" s="34" t="s">
        <v>333</v>
      </c>
      <c r="R19" s="34" t="s">
        <v>333</v>
      </c>
      <c r="S19" s="35" t="s">
        <v>650</v>
      </c>
      <c r="T19" s="35" t="str">
        <f t="shared" ref="T19" si="7">T18</f>
        <v>ABNT</v>
      </c>
      <c r="U19" s="39" t="str">
        <f t="shared" si="1"/>
        <v>Propriedade de objeto: é_vol</v>
      </c>
      <c r="V19" s="39" t="str">
        <f t="shared" si="2"/>
        <v>Valor xsd:string da Dataprop: vol</v>
      </c>
    </row>
    <row r="20" spans="1:22" s="63" customFormat="1" ht="9" customHeight="1" x14ac:dyDescent="0.2">
      <c r="A20" s="45">
        <v>20</v>
      </c>
      <c r="B20" s="46" t="s">
        <v>710</v>
      </c>
      <c r="C20" s="41" t="str">
        <f>C19</f>
        <v>p_administrar</v>
      </c>
      <c r="D20" s="64" t="s">
        <v>762</v>
      </c>
      <c r="E20" s="33" t="str">
        <f t="shared" si="4"/>
        <v>BIMData</v>
      </c>
      <c r="F20" s="36" t="str">
        <f t="shared" si="5"/>
        <v>d_administrar</v>
      </c>
      <c r="G20" s="40" t="str">
        <f t="shared" ref="G20" si="8">MID(D20,FIND("_",D20,1)+1,100)</f>
        <v>norma</v>
      </c>
      <c r="H20" s="7" t="s">
        <v>712</v>
      </c>
      <c r="I20" s="47" t="s">
        <v>333</v>
      </c>
      <c r="J20" s="34" t="s">
        <v>333</v>
      </c>
      <c r="K20" s="34" t="s">
        <v>333</v>
      </c>
      <c r="L20" s="34" t="s">
        <v>333</v>
      </c>
      <c r="M20" s="34" t="s">
        <v>333</v>
      </c>
      <c r="N20" s="34" t="s">
        <v>333</v>
      </c>
      <c r="O20" s="34" t="s">
        <v>333</v>
      </c>
      <c r="P20" s="34" t="s">
        <v>333</v>
      </c>
      <c r="Q20" s="34" t="s">
        <v>333</v>
      </c>
      <c r="R20" s="34" t="s">
        <v>333</v>
      </c>
      <c r="S20" s="35" t="s">
        <v>650</v>
      </c>
      <c r="T20" s="35" t="str">
        <f t="shared" ref="T20" si="9">T19</f>
        <v>ABNT</v>
      </c>
      <c r="U20" s="39" t="str">
        <f t="shared" ref="U20" si="10">_xlfn.CONCAT("Propriedade de objeto: ",D20)</f>
        <v>Propriedade de objeto: é_norma</v>
      </c>
      <c r="V20" s="39" t="str">
        <f t="shared" ref="V20" si="11">_xlfn.CONCAT("Valor ",H20, " da Dataprop: ",G20)</f>
        <v>Valor xsd:string da Dataprop: norma</v>
      </c>
    </row>
    <row r="21" spans="1:22" s="63" customFormat="1" ht="9" customHeight="1" x14ac:dyDescent="0.2">
      <c r="A21" s="45">
        <v>21</v>
      </c>
      <c r="B21" s="46" t="s">
        <v>710</v>
      </c>
      <c r="C21" s="41" t="str">
        <f>C20</f>
        <v>p_administrar</v>
      </c>
      <c r="D21" s="64" t="s">
        <v>761</v>
      </c>
      <c r="E21" s="33" t="str">
        <f t="shared" si="4"/>
        <v>BIMData</v>
      </c>
      <c r="F21" s="36" t="str">
        <f t="shared" si="5"/>
        <v>d_administrar</v>
      </c>
      <c r="G21" s="40" t="str">
        <f t="shared" ref="G21" si="12">MID(D21,FIND("_",D21,1)+1,100)</f>
        <v>parte</v>
      </c>
      <c r="H21" s="7" t="s">
        <v>712</v>
      </c>
      <c r="I21" s="47" t="s">
        <v>333</v>
      </c>
      <c r="J21" s="34" t="s">
        <v>333</v>
      </c>
      <c r="K21" s="34" t="s">
        <v>333</v>
      </c>
      <c r="L21" s="34" t="s">
        <v>333</v>
      </c>
      <c r="M21" s="34" t="s">
        <v>333</v>
      </c>
      <c r="N21" s="34" t="s">
        <v>333</v>
      </c>
      <c r="O21" s="34" t="s">
        <v>333</v>
      </c>
      <c r="P21" s="34" t="s">
        <v>333</v>
      </c>
      <c r="Q21" s="34" t="s">
        <v>333</v>
      </c>
      <c r="R21" s="34" t="s">
        <v>333</v>
      </c>
      <c r="S21" s="35" t="s">
        <v>650</v>
      </c>
      <c r="T21" s="35" t="str">
        <f t="shared" ref="T21:T22" si="13">T20</f>
        <v>ABNT</v>
      </c>
      <c r="U21" s="39" t="str">
        <f t="shared" ref="U21" si="14">_xlfn.CONCAT("Propriedade de objeto: ",D21)</f>
        <v>Propriedade de objeto: é_parte</v>
      </c>
      <c r="V21" s="39" t="str">
        <f t="shared" ref="V21" si="15">_xlfn.CONCAT("Valor ",H21, " da Dataprop: ",G21)</f>
        <v>Valor xsd:string da Dataprop: parte</v>
      </c>
    </row>
    <row r="22" spans="1:22" s="63" customFormat="1" ht="9" customHeight="1" x14ac:dyDescent="0.2">
      <c r="A22" s="45">
        <v>22</v>
      </c>
      <c r="B22" s="46" t="s">
        <v>710</v>
      </c>
      <c r="C22" s="41" t="str">
        <f>C21</f>
        <v>p_administrar</v>
      </c>
      <c r="D22" s="64" t="s">
        <v>763</v>
      </c>
      <c r="E22" s="33" t="str">
        <f t="shared" si="4"/>
        <v>BIMData</v>
      </c>
      <c r="F22" s="36" t="str">
        <f t="shared" si="5"/>
        <v>d_administrar</v>
      </c>
      <c r="G22" s="40" t="str">
        <f t="shared" ref="G22" si="16">MID(D22,FIND("_",D22,1)+1,100)</f>
        <v>escopo</v>
      </c>
      <c r="H22" s="7" t="s">
        <v>712</v>
      </c>
      <c r="I22" s="47" t="s">
        <v>333</v>
      </c>
      <c r="J22" s="34" t="s">
        <v>333</v>
      </c>
      <c r="K22" s="34" t="s">
        <v>333</v>
      </c>
      <c r="L22" s="34" t="s">
        <v>333</v>
      </c>
      <c r="M22" s="34" t="s">
        <v>333</v>
      </c>
      <c r="N22" s="34" t="s">
        <v>333</v>
      </c>
      <c r="O22" s="34" t="s">
        <v>333</v>
      </c>
      <c r="P22" s="34" t="s">
        <v>333</v>
      </c>
      <c r="Q22" s="34" t="s">
        <v>333</v>
      </c>
      <c r="R22" s="34" t="s">
        <v>333</v>
      </c>
      <c r="S22" s="35" t="s">
        <v>650</v>
      </c>
      <c r="T22" s="35" t="str">
        <f t="shared" si="13"/>
        <v>ABNT</v>
      </c>
      <c r="U22" s="39" t="str">
        <f t="shared" ref="U22" si="17">_xlfn.CONCAT("Propriedade de objeto: ",D22)</f>
        <v>Propriedade de objeto: é_escopo</v>
      </c>
      <c r="V22" s="39" t="str">
        <f t="shared" ref="V22" si="18">_xlfn.CONCAT("Valor ",H22, " da Dataprop: ",G22)</f>
        <v>Valor xsd:string da Dataprop: escopo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49" t="s">
        <v>659</v>
      </c>
      <c r="B1" s="50" t="s">
        <v>714</v>
      </c>
      <c r="C1" s="50" t="s">
        <v>715</v>
      </c>
      <c r="D1" s="50" t="s">
        <v>716</v>
      </c>
      <c r="E1" s="50" t="s">
        <v>717</v>
      </c>
      <c r="F1" s="50" t="s">
        <v>718</v>
      </c>
      <c r="G1" s="50" t="s">
        <v>719</v>
      </c>
      <c r="H1" s="50" t="s">
        <v>720</v>
      </c>
      <c r="I1" s="50" t="s">
        <v>721</v>
      </c>
      <c r="J1" s="50" t="s">
        <v>722</v>
      </c>
      <c r="K1" s="50" t="s">
        <v>723</v>
      </c>
      <c r="L1" s="50" t="s">
        <v>724</v>
      </c>
      <c r="M1" s="50" t="s">
        <v>725</v>
      </c>
      <c r="N1" s="50" t="s">
        <v>726</v>
      </c>
      <c r="O1" s="50" t="s">
        <v>727</v>
      </c>
      <c r="P1" s="50" t="s">
        <v>728</v>
      </c>
      <c r="Q1" s="50" t="s">
        <v>729</v>
      </c>
      <c r="R1" s="50" t="s">
        <v>730</v>
      </c>
      <c r="S1" s="50" t="s">
        <v>731</v>
      </c>
      <c r="T1" s="50" t="s">
        <v>732</v>
      </c>
      <c r="U1" s="50" t="s">
        <v>733</v>
      </c>
    </row>
    <row r="2" spans="1:21" ht="8.25" customHeight="1" x14ac:dyDescent="0.2">
      <c r="A2" s="49">
        <v>2</v>
      </c>
      <c r="B2" s="51" t="s">
        <v>333</v>
      </c>
      <c r="C2" s="51" t="s">
        <v>333</v>
      </c>
      <c r="D2" s="51" t="s">
        <v>333</v>
      </c>
      <c r="E2" s="51" t="s">
        <v>333</v>
      </c>
      <c r="F2" s="51" t="s">
        <v>333</v>
      </c>
      <c r="G2" s="51" t="s">
        <v>333</v>
      </c>
      <c r="H2" s="51" t="s">
        <v>333</v>
      </c>
      <c r="I2" s="51" t="s">
        <v>333</v>
      </c>
      <c r="J2" s="51" t="s">
        <v>333</v>
      </c>
      <c r="K2" s="51" t="s">
        <v>333</v>
      </c>
      <c r="L2" s="51" t="s">
        <v>333</v>
      </c>
      <c r="M2" s="51" t="s">
        <v>333</v>
      </c>
      <c r="N2" s="51" t="s">
        <v>333</v>
      </c>
      <c r="O2" s="51" t="s">
        <v>333</v>
      </c>
      <c r="P2" s="51" t="s">
        <v>333</v>
      </c>
      <c r="Q2" s="51" t="s">
        <v>333</v>
      </c>
      <c r="R2" s="51" t="s">
        <v>333</v>
      </c>
      <c r="S2" s="51" t="s">
        <v>333</v>
      </c>
      <c r="T2" s="51" t="s">
        <v>333</v>
      </c>
      <c r="U2" s="51" t="s">
        <v>333</v>
      </c>
    </row>
  </sheetData>
  <phoneticPr fontId="1" type="noConversion"/>
  <conditionalFormatting sqref="A1:U2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2" sqref="B2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ht="16.5" x14ac:dyDescent="0.2">
      <c r="A1" s="52">
        <v>1</v>
      </c>
      <c r="B1" s="53" t="s">
        <v>734</v>
      </c>
      <c r="C1" s="53" t="s">
        <v>735</v>
      </c>
    </row>
    <row r="2" spans="1:3" ht="9" customHeight="1" x14ac:dyDescent="0.2">
      <c r="A2" s="23">
        <v>2</v>
      </c>
      <c r="B2" s="54" t="s">
        <v>333</v>
      </c>
      <c r="C2" s="54" t="s">
        <v>333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C4" sqref="C4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736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737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738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738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738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738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738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738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738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738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738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738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738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738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738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738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738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738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738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738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738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738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738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738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738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738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738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738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738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738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738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738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738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738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738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738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738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738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738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738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738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738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738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738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738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738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738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738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738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738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738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738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738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738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738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738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738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738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738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738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738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738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738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738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738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738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738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738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738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738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738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738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738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738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738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738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738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738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738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738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738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738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738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738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738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738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738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738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738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738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738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738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738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738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738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738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738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738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738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738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738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738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738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738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738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738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738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738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738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738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738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738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738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738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738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738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738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738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738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738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738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738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738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738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738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738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738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738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738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738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738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738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738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738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738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738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738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738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738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738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738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738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738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738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738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738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738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738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738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738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738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738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738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738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738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738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738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738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738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738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738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738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738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738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738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738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738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738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738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738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738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738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738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738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738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738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738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738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738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738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738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738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738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738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738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738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738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738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738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738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738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738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738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738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738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738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738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738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738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738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738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738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738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738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738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738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738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738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738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738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738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738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738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738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738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738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738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738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738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738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738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738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738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738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738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738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738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738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738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738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738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738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738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738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738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738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738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738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738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738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738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738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738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738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738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738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738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738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738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738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738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738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738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738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738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738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738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738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738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738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738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738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738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738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738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738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738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738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738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738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738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738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738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738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738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738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738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738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738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738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738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738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738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738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738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738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738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738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738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738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738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738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738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738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738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738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738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738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conditionalFormatting sqref="D1 F1 H1 J1 L1 N1 P1 R1 T1 V1 D2:I299 L2:W299">
    <cfRule type="cellIs" dxfId="8" priority="8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2025-02-17T13:02:36Z</dcterms:modified>
</cp:coreProperties>
</file>