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79864ACF-B52C-46B1-A47C-266EED3FD164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2" i="17" l="1"/>
  <c r="U132" i="17"/>
  <c r="T132" i="17"/>
  <c r="S132" i="17"/>
  <c r="O132" i="17"/>
  <c r="N132" i="17"/>
  <c r="M132" i="17"/>
  <c r="L132" i="17"/>
  <c r="W133" i="17"/>
  <c r="U133" i="17"/>
  <c r="T133" i="17"/>
  <c r="S133" i="17"/>
  <c r="O133" i="17"/>
  <c r="N133" i="17"/>
  <c r="M133" i="17"/>
  <c r="L133" i="17"/>
  <c r="W131" i="17"/>
  <c r="U131" i="17"/>
  <c r="T131" i="17"/>
  <c r="S131" i="17"/>
  <c r="O131" i="17"/>
  <c r="N131" i="17"/>
  <c r="M131" i="17"/>
  <c r="L131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U128" i="17"/>
  <c r="T128" i="17"/>
  <c r="S128" i="17"/>
  <c r="O128" i="17"/>
  <c r="N128" i="17"/>
  <c r="M128" i="17"/>
  <c r="L128" i="17"/>
  <c r="U129" i="17"/>
  <c r="T129" i="17"/>
  <c r="S129" i="17"/>
  <c r="O129" i="17"/>
  <c r="N129" i="17"/>
  <c r="M129" i="17"/>
  <c r="L129" i="17"/>
  <c r="U127" i="17"/>
  <c r="T127" i="17"/>
  <c r="S127" i="17"/>
  <c r="O127" i="17"/>
  <c r="N127" i="17"/>
  <c r="M127" i="17"/>
  <c r="L127" i="17"/>
  <c r="U130" i="17"/>
  <c r="T130" i="17"/>
  <c r="S130" i="17"/>
  <c r="O130" i="17"/>
  <c r="N130" i="17"/>
  <c r="M130" i="17"/>
  <c r="L130" i="17"/>
  <c r="U160" i="17"/>
  <c r="T160" i="17"/>
  <c r="S160" i="17"/>
  <c r="O160" i="17"/>
  <c r="N160" i="17"/>
  <c r="M160" i="17"/>
  <c r="L160" i="17"/>
  <c r="V308" i="17"/>
  <c r="U308" i="17"/>
  <c r="T308" i="17"/>
  <c r="S308" i="17"/>
  <c r="O308" i="17"/>
  <c r="N308" i="17"/>
  <c r="M308" i="17"/>
  <c r="L308" i="17"/>
  <c r="V307" i="17"/>
  <c r="U307" i="17"/>
  <c r="T307" i="17"/>
  <c r="S307" i="17"/>
  <c r="O307" i="17"/>
  <c r="N307" i="17"/>
  <c r="M307" i="17"/>
  <c r="L307" i="17"/>
  <c r="V306" i="17"/>
  <c r="U306" i="17"/>
  <c r="T306" i="17"/>
  <c r="S306" i="17"/>
  <c r="O306" i="17"/>
  <c r="N306" i="17"/>
  <c r="M306" i="17"/>
  <c r="L306" i="17"/>
  <c r="V305" i="17"/>
  <c r="U305" i="17"/>
  <c r="T305" i="17"/>
  <c r="S305" i="17"/>
  <c r="O305" i="17"/>
  <c r="N305" i="17"/>
  <c r="M305" i="17"/>
  <c r="L305" i="17"/>
  <c r="V304" i="17"/>
  <c r="U304" i="17"/>
  <c r="T304" i="17"/>
  <c r="S304" i="17"/>
  <c r="O304" i="17"/>
  <c r="N304" i="17"/>
  <c r="M304" i="17"/>
  <c r="L304" i="17"/>
  <c r="V303" i="17"/>
  <c r="U303" i="17"/>
  <c r="T303" i="17"/>
  <c r="S303" i="17"/>
  <c r="O303" i="17"/>
  <c r="N303" i="17"/>
  <c r="M303" i="17"/>
  <c r="L303" i="17"/>
  <c r="V302" i="17"/>
  <c r="U302" i="17"/>
  <c r="T302" i="17"/>
  <c r="S302" i="17"/>
  <c r="O302" i="17"/>
  <c r="N302" i="17"/>
  <c r="M302" i="17"/>
  <c r="L302" i="17"/>
  <c r="V301" i="17"/>
  <c r="U301" i="17"/>
  <c r="T301" i="17"/>
  <c r="S301" i="17"/>
  <c r="O301" i="17"/>
  <c r="N301" i="17"/>
  <c r="M301" i="17"/>
  <c r="L301" i="17"/>
  <c r="V300" i="17"/>
  <c r="U300" i="17"/>
  <c r="T300" i="17"/>
  <c r="S300" i="17"/>
  <c r="O300" i="17"/>
  <c r="N300" i="17"/>
  <c r="M300" i="17"/>
  <c r="L300" i="17"/>
  <c r="V299" i="17"/>
  <c r="U299" i="17"/>
  <c r="T299" i="17"/>
  <c r="S299" i="17"/>
  <c r="O299" i="17"/>
  <c r="N299" i="17"/>
  <c r="M299" i="17"/>
  <c r="L299" i="17"/>
  <c r="V298" i="17"/>
  <c r="U298" i="17"/>
  <c r="T298" i="17"/>
  <c r="S298" i="17"/>
  <c r="O298" i="17"/>
  <c r="N298" i="17"/>
  <c r="M298" i="17"/>
  <c r="L298" i="17"/>
  <c r="V297" i="17"/>
  <c r="U297" i="17"/>
  <c r="T297" i="17"/>
  <c r="S297" i="17"/>
  <c r="O297" i="17"/>
  <c r="N297" i="17"/>
  <c r="M297" i="17"/>
  <c r="L297" i="17"/>
  <c r="V296" i="17"/>
  <c r="U296" i="17"/>
  <c r="T296" i="17"/>
  <c r="S296" i="17"/>
  <c r="O296" i="17"/>
  <c r="N296" i="17"/>
  <c r="M296" i="17"/>
  <c r="L296" i="17"/>
  <c r="V295" i="17"/>
  <c r="U295" i="17"/>
  <c r="T295" i="17"/>
  <c r="S295" i="17"/>
  <c r="O295" i="17"/>
  <c r="N295" i="17"/>
  <c r="M295" i="17"/>
  <c r="L295" i="17"/>
  <c r="V294" i="17"/>
  <c r="U294" i="17"/>
  <c r="T294" i="17"/>
  <c r="S294" i="17"/>
  <c r="O294" i="17"/>
  <c r="N294" i="17"/>
  <c r="M294" i="17"/>
  <c r="L294" i="17"/>
  <c r="V293" i="17"/>
  <c r="U293" i="17"/>
  <c r="T293" i="17"/>
  <c r="S293" i="17"/>
  <c r="O293" i="17"/>
  <c r="N293" i="17"/>
  <c r="M293" i="17"/>
  <c r="L293" i="17"/>
  <c r="V292" i="17"/>
  <c r="U292" i="17"/>
  <c r="T292" i="17"/>
  <c r="S292" i="17"/>
  <c r="O292" i="17"/>
  <c r="N292" i="17"/>
  <c r="M292" i="17"/>
  <c r="L292" i="17"/>
  <c r="V291" i="17"/>
  <c r="U291" i="17"/>
  <c r="T291" i="17"/>
  <c r="S291" i="17"/>
  <c r="O291" i="17"/>
  <c r="N291" i="17"/>
  <c r="M291" i="17"/>
  <c r="L291" i="17"/>
  <c r="V290" i="17"/>
  <c r="U290" i="17"/>
  <c r="T290" i="17"/>
  <c r="S290" i="17"/>
  <c r="O290" i="17"/>
  <c r="N290" i="17"/>
  <c r="M290" i="17"/>
  <c r="L290" i="17"/>
  <c r="V289" i="17"/>
  <c r="U289" i="17"/>
  <c r="T289" i="17"/>
  <c r="S289" i="17"/>
  <c r="O289" i="17"/>
  <c r="N289" i="17"/>
  <c r="M289" i="17"/>
  <c r="L289" i="17"/>
  <c r="V288" i="17"/>
  <c r="U288" i="17"/>
  <c r="T288" i="17"/>
  <c r="S288" i="17"/>
  <c r="O288" i="17"/>
  <c r="N288" i="17"/>
  <c r="M288" i="17"/>
  <c r="L288" i="17"/>
  <c r="V287" i="17"/>
  <c r="U287" i="17"/>
  <c r="T287" i="17"/>
  <c r="S287" i="17"/>
  <c r="O287" i="17"/>
  <c r="N287" i="17"/>
  <c r="M287" i="17"/>
  <c r="L287" i="17"/>
  <c r="V286" i="17"/>
  <c r="U286" i="17"/>
  <c r="T286" i="17"/>
  <c r="S286" i="17"/>
  <c r="O286" i="17"/>
  <c r="N286" i="17"/>
  <c r="M286" i="17"/>
  <c r="L286" i="17"/>
  <c r="V285" i="17"/>
  <c r="U285" i="17"/>
  <c r="T285" i="17"/>
  <c r="S285" i="17"/>
  <c r="O285" i="17"/>
  <c r="N285" i="17"/>
  <c r="M285" i="17"/>
  <c r="L285" i="17"/>
  <c r="V284" i="17"/>
  <c r="U284" i="17"/>
  <c r="T284" i="17"/>
  <c r="S284" i="17"/>
  <c r="O284" i="17"/>
  <c r="N284" i="17"/>
  <c r="M284" i="17"/>
  <c r="L284" i="17"/>
  <c r="V283" i="17"/>
  <c r="U283" i="17"/>
  <c r="T283" i="17"/>
  <c r="S283" i="17"/>
  <c r="O283" i="17"/>
  <c r="N283" i="17"/>
  <c r="M283" i="17"/>
  <c r="L283" i="17"/>
  <c r="V282" i="17"/>
  <c r="U282" i="17"/>
  <c r="T282" i="17"/>
  <c r="S282" i="17"/>
  <c r="O282" i="17"/>
  <c r="N282" i="17"/>
  <c r="M282" i="17"/>
  <c r="L282" i="17"/>
  <c r="V281" i="17"/>
  <c r="U281" i="17"/>
  <c r="T281" i="17"/>
  <c r="S281" i="17"/>
  <c r="O281" i="17"/>
  <c r="N281" i="17"/>
  <c r="M281" i="17"/>
  <c r="L281" i="17"/>
  <c r="V280" i="17"/>
  <c r="U280" i="17"/>
  <c r="T280" i="17"/>
  <c r="S280" i="17"/>
  <c r="O280" i="17"/>
  <c r="N280" i="17"/>
  <c r="M280" i="17"/>
  <c r="L280" i="17"/>
  <c r="V279" i="17"/>
  <c r="U279" i="17"/>
  <c r="T279" i="17"/>
  <c r="S279" i="17"/>
  <c r="O279" i="17"/>
  <c r="N279" i="17"/>
  <c r="M279" i="17"/>
  <c r="L279" i="17"/>
  <c r="V278" i="17"/>
  <c r="U278" i="17"/>
  <c r="T278" i="17"/>
  <c r="S278" i="17"/>
  <c r="O278" i="17"/>
  <c r="N278" i="17"/>
  <c r="M278" i="17"/>
  <c r="L278" i="17"/>
  <c r="V277" i="17"/>
  <c r="U277" i="17"/>
  <c r="T277" i="17"/>
  <c r="S277" i="17"/>
  <c r="O277" i="17"/>
  <c r="N277" i="17"/>
  <c r="M277" i="17"/>
  <c r="L277" i="17"/>
  <c r="V276" i="17"/>
  <c r="U276" i="17"/>
  <c r="T276" i="17"/>
  <c r="S276" i="17"/>
  <c r="O276" i="17"/>
  <c r="N276" i="17"/>
  <c r="M276" i="17"/>
  <c r="L276" i="17"/>
  <c r="V275" i="17"/>
  <c r="U275" i="17"/>
  <c r="T275" i="17"/>
  <c r="S275" i="17"/>
  <c r="O275" i="17"/>
  <c r="N275" i="17"/>
  <c r="M275" i="17"/>
  <c r="L275" i="17"/>
  <c r="V274" i="17"/>
  <c r="U274" i="17"/>
  <c r="T274" i="17"/>
  <c r="S274" i="17"/>
  <c r="O274" i="17"/>
  <c r="N274" i="17"/>
  <c r="M274" i="17"/>
  <c r="L274" i="17"/>
  <c r="V273" i="17"/>
  <c r="U273" i="17"/>
  <c r="T273" i="17"/>
  <c r="S273" i="17"/>
  <c r="O273" i="17"/>
  <c r="N273" i="17"/>
  <c r="M273" i="17"/>
  <c r="L273" i="17"/>
  <c r="V272" i="17"/>
  <c r="U272" i="17"/>
  <c r="T272" i="17"/>
  <c r="S272" i="17"/>
  <c r="O272" i="17"/>
  <c r="N272" i="17"/>
  <c r="M272" i="17"/>
  <c r="L272" i="17"/>
  <c r="V271" i="17"/>
  <c r="U271" i="17"/>
  <c r="T271" i="17"/>
  <c r="S271" i="17"/>
  <c r="O271" i="17"/>
  <c r="N271" i="17"/>
  <c r="M271" i="17"/>
  <c r="L271" i="17"/>
  <c r="V270" i="17"/>
  <c r="U270" i="17"/>
  <c r="T270" i="17"/>
  <c r="S270" i="17"/>
  <c r="O270" i="17"/>
  <c r="N270" i="17"/>
  <c r="M270" i="17"/>
  <c r="L270" i="17"/>
  <c r="L412" i="17"/>
  <c r="L413" i="17"/>
  <c r="M413" i="17"/>
  <c r="N413" i="17"/>
  <c r="O407" i="17"/>
  <c r="O408" i="17"/>
  <c r="O409" i="17"/>
  <c r="O410" i="17"/>
  <c r="O411" i="17"/>
  <c r="O412" i="17"/>
  <c r="O413" i="17"/>
  <c r="S411" i="17"/>
  <c r="T411" i="17"/>
  <c r="U411" i="17"/>
  <c r="S412" i="17"/>
  <c r="T412" i="17"/>
  <c r="U412" i="17"/>
  <c r="S413" i="17"/>
  <c r="T413" i="17"/>
  <c r="U413" i="17"/>
  <c r="N412" i="17"/>
  <c r="M412" i="17"/>
  <c r="N411" i="17"/>
  <c r="M411" i="17"/>
  <c r="L411" i="17"/>
  <c r="U157" i="17"/>
  <c r="T157" i="17"/>
  <c r="S157" i="17"/>
  <c r="O157" i="17"/>
  <c r="N157" i="17"/>
  <c r="M157" i="17"/>
  <c r="L157" i="17"/>
  <c r="O155" i="17"/>
  <c r="O156" i="17"/>
  <c r="O158" i="17"/>
  <c r="O159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U159" i="17"/>
  <c r="T159" i="17"/>
  <c r="S159" i="17"/>
  <c r="N159" i="17"/>
  <c r="M159" i="17"/>
  <c r="L159" i="17"/>
  <c r="U158" i="17"/>
  <c r="T158" i="17"/>
  <c r="S158" i="17"/>
  <c r="N158" i="17"/>
  <c r="M158" i="17"/>
  <c r="L158" i="17"/>
  <c r="U162" i="17"/>
  <c r="T162" i="17"/>
  <c r="S162" i="17"/>
  <c r="N162" i="17"/>
  <c r="M162" i="17"/>
  <c r="L162" i="17"/>
  <c r="U161" i="17"/>
  <c r="T161" i="17"/>
  <c r="S161" i="17"/>
  <c r="N161" i="17"/>
  <c r="M161" i="17"/>
  <c r="L161" i="17"/>
  <c r="U156" i="17"/>
  <c r="T156" i="17"/>
  <c r="S156" i="17"/>
  <c r="N156" i="17"/>
  <c r="M156" i="17"/>
  <c r="L156" i="17"/>
  <c r="U155" i="17"/>
  <c r="T155" i="17"/>
  <c r="S155" i="17"/>
  <c r="N155" i="17"/>
  <c r="M155" i="17"/>
  <c r="L155" i="17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U113" i="17"/>
  <c r="T113" i="17"/>
  <c r="S113" i="17"/>
  <c r="O113" i="17"/>
  <c r="N113" i="17"/>
  <c r="M113" i="17"/>
  <c r="L113" i="17"/>
  <c r="N189" i="17"/>
  <c r="M189" i="17"/>
  <c r="N188" i="17"/>
  <c r="M188" i="17"/>
  <c r="N187" i="17"/>
  <c r="M187" i="17"/>
  <c r="N186" i="17"/>
  <c r="M186" i="17"/>
  <c r="U269" i="17"/>
  <c r="T269" i="17"/>
  <c r="S269" i="17"/>
  <c r="N269" i="17"/>
  <c r="M269" i="17"/>
  <c r="L269" i="17"/>
  <c r="U268" i="17"/>
  <c r="T268" i="17"/>
  <c r="S268" i="17"/>
  <c r="N268" i="17"/>
  <c r="M268" i="17"/>
  <c r="L268" i="17"/>
  <c r="U267" i="17"/>
  <c r="T267" i="17"/>
  <c r="S267" i="17"/>
  <c r="N267" i="17"/>
  <c r="M267" i="17"/>
  <c r="L267" i="17"/>
  <c r="U266" i="17"/>
  <c r="T266" i="17"/>
  <c r="S266" i="17"/>
  <c r="N266" i="17"/>
  <c r="M266" i="17"/>
  <c r="L266" i="17"/>
  <c r="U265" i="17"/>
  <c r="T265" i="17"/>
  <c r="S265" i="17"/>
  <c r="N265" i="17"/>
  <c r="M265" i="17"/>
  <c r="L265" i="17"/>
  <c r="U264" i="17"/>
  <c r="T264" i="17"/>
  <c r="S264" i="17"/>
  <c r="N264" i="17"/>
  <c r="M264" i="17"/>
  <c r="L264" i="17"/>
  <c r="U263" i="17"/>
  <c r="T263" i="17"/>
  <c r="S263" i="17"/>
  <c r="N263" i="17"/>
  <c r="M263" i="17"/>
  <c r="L263" i="17"/>
  <c r="U245" i="17"/>
  <c r="T245" i="17"/>
  <c r="S245" i="17"/>
  <c r="N245" i="17"/>
  <c r="M245" i="17"/>
  <c r="L245" i="17"/>
  <c r="U360" i="17"/>
  <c r="T360" i="17"/>
  <c r="S360" i="17"/>
  <c r="N360" i="17"/>
  <c r="M360" i="17"/>
  <c r="L360" i="17"/>
  <c r="U359" i="17"/>
  <c r="T359" i="17"/>
  <c r="S359" i="17"/>
  <c r="N359" i="17"/>
  <c r="M359" i="17"/>
  <c r="L359" i="17"/>
  <c r="U358" i="17"/>
  <c r="T358" i="17"/>
  <c r="S358" i="17"/>
  <c r="N358" i="17"/>
  <c r="M358" i="17"/>
  <c r="L358" i="17"/>
  <c r="U357" i="17"/>
  <c r="T357" i="17"/>
  <c r="S357" i="17"/>
  <c r="N357" i="17"/>
  <c r="M357" i="17"/>
  <c r="L357" i="17"/>
  <c r="U356" i="17"/>
  <c r="T356" i="17"/>
  <c r="S356" i="17"/>
  <c r="N356" i="17"/>
  <c r="M356" i="17"/>
  <c r="L356" i="17"/>
  <c r="U355" i="17"/>
  <c r="T355" i="17"/>
  <c r="S355" i="17"/>
  <c r="N355" i="17"/>
  <c r="M355" i="17"/>
  <c r="L355" i="17"/>
  <c r="U368" i="17"/>
  <c r="T368" i="17"/>
  <c r="S368" i="17"/>
  <c r="N368" i="17"/>
  <c r="M368" i="17"/>
  <c r="L368" i="17"/>
  <c r="U367" i="17"/>
  <c r="T367" i="17"/>
  <c r="S367" i="17"/>
  <c r="N367" i="17"/>
  <c r="M367" i="17"/>
  <c r="L367" i="17"/>
  <c r="U366" i="17"/>
  <c r="T366" i="17"/>
  <c r="S366" i="17"/>
  <c r="N366" i="17"/>
  <c r="M366" i="17"/>
  <c r="L366" i="17"/>
  <c r="U365" i="17"/>
  <c r="T365" i="17"/>
  <c r="S365" i="17"/>
  <c r="N365" i="17"/>
  <c r="M365" i="17"/>
  <c r="L365" i="17"/>
  <c r="U364" i="17"/>
  <c r="T364" i="17"/>
  <c r="S364" i="17"/>
  <c r="N364" i="17"/>
  <c r="M364" i="17"/>
  <c r="L364" i="17"/>
  <c r="U363" i="17"/>
  <c r="T363" i="17"/>
  <c r="S363" i="17"/>
  <c r="N363" i="17"/>
  <c r="M363" i="17"/>
  <c r="L363" i="17"/>
  <c r="U362" i="17"/>
  <c r="T362" i="17"/>
  <c r="S362" i="17"/>
  <c r="N362" i="17"/>
  <c r="M362" i="17"/>
  <c r="L362" i="17"/>
  <c r="U361" i="17"/>
  <c r="T361" i="17"/>
  <c r="S361" i="17"/>
  <c r="N361" i="17"/>
  <c r="M361" i="17"/>
  <c r="L361" i="17"/>
  <c r="U343" i="17"/>
  <c r="T343" i="17"/>
  <c r="S343" i="17"/>
  <c r="N343" i="17"/>
  <c r="M343" i="17"/>
  <c r="L343" i="17"/>
  <c r="U344" i="17"/>
  <c r="T344" i="17"/>
  <c r="S344" i="17"/>
  <c r="N344" i="17"/>
  <c r="M344" i="17"/>
  <c r="L344" i="17"/>
  <c r="U345" i="17"/>
  <c r="T345" i="17"/>
  <c r="S345" i="17"/>
  <c r="N345" i="17"/>
  <c r="M345" i="17"/>
  <c r="L345" i="17"/>
  <c r="U342" i="17"/>
  <c r="T342" i="17"/>
  <c r="S342" i="17"/>
  <c r="N342" i="17"/>
  <c r="M342" i="17"/>
  <c r="L342" i="17"/>
  <c r="U341" i="17"/>
  <c r="T341" i="17"/>
  <c r="S341" i="17"/>
  <c r="N341" i="17"/>
  <c r="M341" i="17"/>
  <c r="L341" i="17"/>
  <c r="U349" i="17"/>
  <c r="T349" i="17"/>
  <c r="S349" i="17"/>
  <c r="N349" i="17"/>
  <c r="M349" i="17"/>
  <c r="L349" i="17"/>
  <c r="U348" i="17"/>
  <c r="T348" i="17"/>
  <c r="S348" i="17"/>
  <c r="N348" i="17"/>
  <c r="M348" i="17"/>
  <c r="L348" i="17"/>
  <c r="U369" i="17"/>
  <c r="T369" i="17"/>
  <c r="S369" i="17"/>
  <c r="N369" i="17"/>
  <c r="M369" i="17"/>
  <c r="L369" i="17"/>
  <c r="S409" i="17"/>
  <c r="T409" i="17"/>
  <c r="U409" i="17"/>
  <c r="S410" i="17"/>
  <c r="T410" i="17"/>
  <c r="U410" i="17"/>
  <c r="L407" i="17"/>
  <c r="L408" i="17"/>
  <c r="L409" i="17"/>
  <c r="L410" i="17"/>
  <c r="M408" i="17"/>
  <c r="M409" i="17"/>
  <c r="M410" i="17"/>
  <c r="N408" i="17"/>
  <c r="N409" i="17"/>
  <c r="N410" i="17"/>
  <c r="U230" i="17" l="1"/>
  <c r="T230" i="17"/>
  <c r="S230" i="17"/>
  <c r="N230" i="17"/>
  <c r="M230" i="17"/>
  <c r="L230" i="17"/>
  <c r="U229" i="17"/>
  <c r="T229" i="17"/>
  <c r="S229" i="17"/>
  <c r="N229" i="17"/>
  <c r="M229" i="17"/>
  <c r="L229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U399" i="17"/>
  <c r="T399" i="17"/>
  <c r="S399" i="17"/>
  <c r="L399" i="17"/>
  <c r="U398" i="17"/>
  <c r="T398" i="17"/>
  <c r="S398" i="17"/>
  <c r="L398" i="17"/>
  <c r="U408" i="17"/>
  <c r="T408" i="17"/>
  <c r="S408" i="17"/>
  <c r="U407" i="17"/>
  <c r="T407" i="17"/>
  <c r="S407" i="17"/>
  <c r="U406" i="17"/>
  <c r="T406" i="17"/>
  <c r="S406" i="17"/>
  <c r="L406" i="17"/>
  <c r="U405" i="17"/>
  <c r="T405" i="17"/>
  <c r="S405" i="17"/>
  <c r="L405" i="17"/>
  <c r="U404" i="17"/>
  <c r="T404" i="17"/>
  <c r="S404" i="17"/>
  <c r="L404" i="17"/>
  <c r="U403" i="17"/>
  <c r="T403" i="17"/>
  <c r="S403" i="17"/>
  <c r="L403" i="17"/>
  <c r="U402" i="17"/>
  <c r="T402" i="17"/>
  <c r="S402" i="17"/>
  <c r="L402" i="17"/>
  <c r="U401" i="17"/>
  <c r="T401" i="17"/>
  <c r="S401" i="17"/>
  <c r="L401" i="17"/>
  <c r="U400" i="17"/>
  <c r="T400" i="17"/>
  <c r="S400" i="17"/>
  <c r="L400" i="17"/>
  <c r="U397" i="17"/>
  <c r="T397" i="17"/>
  <c r="S397" i="17"/>
  <c r="L397" i="17"/>
  <c r="U396" i="17"/>
  <c r="T396" i="17"/>
  <c r="S396" i="17"/>
  <c r="L396" i="17"/>
  <c r="U395" i="17"/>
  <c r="T395" i="17"/>
  <c r="S395" i="17"/>
  <c r="L395" i="17"/>
  <c r="U394" i="17"/>
  <c r="T394" i="17"/>
  <c r="S394" i="17"/>
  <c r="L394" i="17"/>
  <c r="U393" i="17"/>
  <c r="T393" i="17"/>
  <c r="S393" i="17"/>
  <c r="L393" i="17"/>
  <c r="U392" i="17"/>
  <c r="T392" i="17"/>
  <c r="S392" i="17"/>
  <c r="L392" i="17"/>
  <c r="N387" i="17"/>
  <c r="N388" i="17"/>
  <c r="L339" i="17"/>
  <c r="M339" i="17"/>
  <c r="N339" i="17"/>
  <c r="L340" i="17"/>
  <c r="M340" i="17"/>
  <c r="N340" i="17"/>
  <c r="L346" i="17"/>
  <c r="M346" i="17"/>
  <c r="N346" i="17"/>
  <c r="L347" i="17"/>
  <c r="M347" i="17"/>
  <c r="N347" i="17"/>
  <c r="L350" i="17"/>
  <c r="M350" i="17"/>
  <c r="N350" i="17"/>
  <c r="L351" i="17"/>
  <c r="M351" i="17"/>
  <c r="N351" i="17"/>
  <c r="L352" i="17"/>
  <c r="M352" i="17"/>
  <c r="N352" i="17"/>
  <c r="L353" i="17"/>
  <c r="M353" i="17"/>
  <c r="N353" i="17"/>
  <c r="L354" i="17"/>
  <c r="M354" i="17"/>
  <c r="N354" i="17"/>
  <c r="L370" i="17"/>
  <c r="M370" i="17"/>
  <c r="N370" i="17"/>
  <c r="L371" i="17"/>
  <c r="M371" i="17"/>
  <c r="N371" i="17"/>
  <c r="L372" i="17"/>
  <c r="M372" i="17"/>
  <c r="N372" i="17"/>
  <c r="L373" i="17"/>
  <c r="M373" i="17"/>
  <c r="N373" i="17"/>
  <c r="L374" i="17"/>
  <c r="M374" i="17"/>
  <c r="N374" i="17"/>
  <c r="L375" i="17"/>
  <c r="M375" i="17"/>
  <c r="N375" i="17"/>
  <c r="L376" i="17"/>
  <c r="M376" i="17"/>
  <c r="N376" i="17"/>
  <c r="L377" i="17"/>
  <c r="M377" i="17"/>
  <c r="N377" i="17"/>
  <c r="L378" i="17"/>
  <c r="M378" i="17"/>
  <c r="N378" i="17"/>
  <c r="L379" i="17"/>
  <c r="M379" i="17"/>
  <c r="N379" i="17"/>
  <c r="L380" i="17"/>
  <c r="M380" i="17"/>
  <c r="N380" i="17"/>
  <c r="L381" i="17"/>
  <c r="M381" i="17"/>
  <c r="N381" i="17"/>
  <c r="L382" i="17"/>
  <c r="M382" i="17"/>
  <c r="N382" i="17"/>
  <c r="L383" i="17"/>
  <c r="M383" i="17"/>
  <c r="N383" i="17"/>
  <c r="L384" i="17"/>
  <c r="M384" i="17"/>
  <c r="N384" i="17"/>
  <c r="L385" i="17"/>
  <c r="M385" i="17"/>
  <c r="N385" i="17"/>
  <c r="L386" i="17"/>
  <c r="M386" i="17"/>
  <c r="N386" i="17"/>
  <c r="L387" i="17"/>
  <c r="M387" i="17"/>
  <c r="L388" i="17"/>
  <c r="M388" i="17"/>
  <c r="L389" i="17"/>
  <c r="M389" i="17"/>
  <c r="N389" i="17"/>
  <c r="L390" i="17"/>
  <c r="M390" i="17"/>
  <c r="N390" i="17"/>
  <c r="L391" i="17"/>
  <c r="M391" i="17"/>
  <c r="N391" i="17"/>
  <c r="U381" i="17"/>
  <c r="T381" i="17"/>
  <c r="S381" i="17"/>
  <c r="U379" i="17"/>
  <c r="T379" i="17"/>
  <c r="S379" i="17"/>
  <c r="U376" i="17"/>
  <c r="T376" i="17"/>
  <c r="S376" i="17"/>
  <c r="U378" i="17"/>
  <c r="T378" i="17"/>
  <c r="S378" i="17"/>
  <c r="U386" i="17"/>
  <c r="T386" i="17"/>
  <c r="S386" i="17"/>
  <c r="U391" i="17"/>
  <c r="T391" i="17"/>
  <c r="S391" i="17"/>
  <c r="U390" i="17"/>
  <c r="T390" i="17"/>
  <c r="S390" i="17"/>
  <c r="U389" i="17"/>
  <c r="T389" i="17"/>
  <c r="S389" i="17"/>
  <c r="U388" i="17"/>
  <c r="T388" i="17"/>
  <c r="S388" i="17"/>
  <c r="U387" i="17"/>
  <c r="T387" i="17"/>
  <c r="S387" i="17"/>
  <c r="U385" i="17"/>
  <c r="T385" i="17"/>
  <c r="S385" i="17"/>
  <c r="U384" i="17"/>
  <c r="T384" i="17"/>
  <c r="S384" i="17"/>
  <c r="U383" i="17"/>
  <c r="T383" i="17"/>
  <c r="S383" i="17"/>
  <c r="U382" i="17"/>
  <c r="T382" i="17"/>
  <c r="S382" i="17"/>
  <c r="U380" i="17"/>
  <c r="T380" i="17"/>
  <c r="S380" i="17"/>
  <c r="U377" i="17"/>
  <c r="T377" i="17"/>
  <c r="S377" i="17"/>
  <c r="U375" i="17"/>
  <c r="T375" i="17"/>
  <c r="S375" i="17"/>
  <c r="U374" i="17"/>
  <c r="T374" i="17"/>
  <c r="S374" i="17"/>
  <c r="U373" i="17"/>
  <c r="T373" i="17"/>
  <c r="S373" i="17"/>
  <c r="U372" i="17"/>
  <c r="T372" i="17"/>
  <c r="S372" i="17"/>
  <c r="U371" i="17"/>
  <c r="T371" i="17"/>
  <c r="S371" i="17"/>
  <c r="U370" i="17"/>
  <c r="T370" i="17"/>
  <c r="S370" i="17"/>
  <c r="U316" i="17"/>
  <c r="T316" i="17"/>
  <c r="S316" i="17"/>
  <c r="N316" i="17"/>
  <c r="M316" i="17"/>
  <c r="L316" i="17"/>
  <c r="U315" i="17"/>
  <c r="T315" i="17"/>
  <c r="S315" i="17"/>
  <c r="N315" i="17"/>
  <c r="M315" i="17"/>
  <c r="L315" i="17"/>
  <c r="U339" i="17"/>
  <c r="T339" i="17"/>
  <c r="S339" i="17"/>
  <c r="U351" i="17"/>
  <c r="T351" i="17"/>
  <c r="S351" i="17"/>
  <c r="U350" i="17"/>
  <c r="T350" i="17"/>
  <c r="S350" i="17"/>
  <c r="U353" i="17"/>
  <c r="T353" i="17"/>
  <c r="S353" i="17"/>
  <c r="U354" i="17"/>
  <c r="T354" i="17"/>
  <c r="S354" i="17"/>
  <c r="U352" i="17"/>
  <c r="T352" i="17"/>
  <c r="S352" i="17"/>
  <c r="U347" i="17"/>
  <c r="T347" i="17"/>
  <c r="S347" i="17"/>
  <c r="U346" i="17"/>
  <c r="T346" i="17"/>
  <c r="S346" i="17"/>
  <c r="U340" i="17"/>
  <c r="T340" i="17"/>
  <c r="S340" i="17"/>
  <c r="U216" i="17" l="1"/>
  <c r="T216" i="17"/>
  <c r="S216" i="17"/>
  <c r="N216" i="17"/>
  <c r="M216" i="17"/>
  <c r="L216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7" i="17"/>
  <c r="M327" i="17"/>
  <c r="L327" i="17"/>
  <c r="N326" i="17"/>
  <c r="M326" i="17"/>
  <c r="L326" i="17"/>
  <c r="N325" i="17"/>
  <c r="M325" i="17"/>
  <c r="L325" i="17"/>
  <c r="N324" i="17"/>
  <c r="M324" i="17"/>
  <c r="L324" i="17"/>
  <c r="N323" i="17"/>
  <c r="M323" i="17"/>
  <c r="L323" i="17"/>
  <c r="N322" i="17"/>
  <c r="M322" i="17"/>
  <c r="L322" i="17"/>
  <c r="N321" i="17"/>
  <c r="M321" i="17"/>
  <c r="L321" i="17"/>
  <c r="N320" i="17"/>
  <c r="M320" i="17"/>
  <c r="L320" i="17"/>
  <c r="N319" i="17"/>
  <c r="M319" i="17"/>
  <c r="L319" i="17"/>
  <c r="N318" i="17"/>
  <c r="M318" i="17"/>
  <c r="L318" i="17"/>
  <c r="N317" i="17"/>
  <c r="M317" i="17"/>
  <c r="L317" i="17"/>
  <c r="U314" i="17"/>
  <c r="T314" i="17"/>
  <c r="S314" i="17"/>
  <c r="N314" i="17"/>
  <c r="M314" i="17"/>
  <c r="L314" i="17"/>
  <c r="U313" i="17"/>
  <c r="T313" i="17"/>
  <c r="S313" i="17"/>
  <c r="N313" i="17"/>
  <c r="M313" i="17"/>
  <c r="L313" i="17"/>
  <c r="U312" i="17"/>
  <c r="T312" i="17"/>
  <c r="S312" i="17"/>
  <c r="N312" i="17"/>
  <c r="M312" i="17"/>
  <c r="L312" i="17"/>
  <c r="U311" i="17"/>
  <c r="T311" i="17"/>
  <c r="S311" i="17"/>
  <c r="N311" i="17"/>
  <c r="M311" i="17"/>
  <c r="L311" i="17"/>
  <c r="U310" i="17"/>
  <c r="T310" i="17"/>
  <c r="S310" i="17"/>
  <c r="N310" i="17"/>
  <c r="M310" i="17"/>
  <c r="L310" i="17"/>
  <c r="U309" i="17"/>
  <c r="T309" i="17"/>
  <c r="S309" i="17"/>
  <c r="N309" i="17"/>
  <c r="M309" i="17"/>
  <c r="L309" i="17"/>
  <c r="U262" i="17"/>
  <c r="T262" i="17"/>
  <c r="S262" i="17"/>
  <c r="N262" i="17"/>
  <c r="M262" i="17"/>
  <c r="L262" i="17"/>
  <c r="U261" i="17"/>
  <c r="T261" i="17"/>
  <c r="S261" i="17"/>
  <c r="N261" i="17"/>
  <c r="M261" i="17"/>
  <c r="L261" i="17"/>
  <c r="U260" i="17"/>
  <c r="T260" i="17"/>
  <c r="S260" i="17"/>
  <c r="N260" i="17"/>
  <c r="M260" i="17"/>
  <c r="L260" i="17"/>
  <c r="U259" i="17"/>
  <c r="T259" i="17"/>
  <c r="S259" i="17"/>
  <c r="N259" i="17"/>
  <c r="M259" i="17"/>
  <c r="L259" i="17"/>
  <c r="U258" i="17"/>
  <c r="T258" i="17"/>
  <c r="S258" i="17"/>
  <c r="N258" i="17"/>
  <c r="M258" i="17"/>
  <c r="L258" i="17"/>
  <c r="U257" i="17"/>
  <c r="T257" i="17"/>
  <c r="S257" i="17"/>
  <c r="N257" i="17"/>
  <c r="M257" i="17"/>
  <c r="L257" i="17"/>
  <c r="U256" i="17"/>
  <c r="T256" i="17"/>
  <c r="S256" i="17"/>
  <c r="N256" i="17"/>
  <c r="M256" i="17"/>
  <c r="L256" i="17"/>
  <c r="U255" i="17"/>
  <c r="T255" i="17"/>
  <c r="S255" i="17"/>
  <c r="N255" i="17"/>
  <c r="M255" i="17"/>
  <c r="L255" i="17"/>
  <c r="U254" i="17"/>
  <c r="T254" i="17"/>
  <c r="S254" i="17"/>
  <c r="N254" i="17"/>
  <c r="M254" i="17"/>
  <c r="L254" i="17"/>
  <c r="U253" i="17"/>
  <c r="T253" i="17"/>
  <c r="S253" i="17"/>
  <c r="N253" i="17"/>
  <c r="M253" i="17"/>
  <c r="L253" i="17"/>
  <c r="U252" i="17"/>
  <c r="T252" i="17"/>
  <c r="S252" i="17"/>
  <c r="N252" i="17"/>
  <c r="M252" i="17"/>
  <c r="L252" i="17"/>
  <c r="U251" i="17"/>
  <c r="T251" i="17"/>
  <c r="S251" i="17"/>
  <c r="N251" i="17"/>
  <c r="M251" i="17"/>
  <c r="L251" i="17"/>
  <c r="U250" i="17"/>
  <c r="T250" i="17"/>
  <c r="S250" i="17"/>
  <c r="N250" i="17"/>
  <c r="M250" i="17"/>
  <c r="L250" i="17"/>
  <c r="U249" i="17"/>
  <c r="T249" i="17"/>
  <c r="S249" i="17"/>
  <c r="N249" i="17"/>
  <c r="M249" i="17"/>
  <c r="L249" i="17"/>
  <c r="U248" i="17"/>
  <c r="T248" i="17"/>
  <c r="S248" i="17"/>
  <c r="N248" i="17"/>
  <c r="M248" i="17"/>
  <c r="L248" i="17"/>
  <c r="U247" i="17"/>
  <c r="T247" i="17"/>
  <c r="S247" i="17"/>
  <c r="N247" i="17"/>
  <c r="M247" i="17"/>
  <c r="L247" i="17"/>
  <c r="U246" i="17"/>
  <c r="T246" i="17"/>
  <c r="S246" i="17"/>
  <c r="N246" i="17"/>
  <c r="M246" i="17"/>
  <c r="L246" i="17"/>
  <c r="U244" i="17"/>
  <c r="T244" i="17"/>
  <c r="S244" i="17"/>
  <c r="N244" i="17"/>
  <c r="M244" i="17"/>
  <c r="L244" i="17"/>
  <c r="U243" i="17"/>
  <c r="T243" i="17"/>
  <c r="S243" i="17"/>
  <c r="N243" i="17"/>
  <c r="M243" i="17"/>
  <c r="L243" i="17"/>
  <c r="U242" i="17"/>
  <c r="T242" i="17"/>
  <c r="S242" i="17"/>
  <c r="N242" i="17"/>
  <c r="M242" i="17"/>
  <c r="L242" i="17"/>
  <c r="U241" i="17"/>
  <c r="T241" i="17"/>
  <c r="S241" i="17"/>
  <c r="N241" i="17"/>
  <c r="M241" i="17"/>
  <c r="L241" i="17"/>
  <c r="U240" i="17"/>
  <c r="T240" i="17"/>
  <c r="S240" i="17"/>
  <c r="N240" i="17"/>
  <c r="M240" i="17"/>
  <c r="L240" i="17"/>
  <c r="U239" i="17"/>
  <c r="T239" i="17"/>
  <c r="S239" i="17"/>
  <c r="N239" i="17"/>
  <c r="M239" i="17"/>
  <c r="L239" i="17"/>
  <c r="U238" i="17"/>
  <c r="T238" i="17"/>
  <c r="S238" i="17"/>
  <c r="N238" i="17"/>
  <c r="M238" i="17"/>
  <c r="L238" i="17"/>
  <c r="U237" i="17"/>
  <c r="T237" i="17"/>
  <c r="S237" i="17"/>
  <c r="N237" i="17"/>
  <c r="M237" i="17"/>
  <c r="L237" i="17"/>
  <c r="U236" i="17"/>
  <c r="T236" i="17"/>
  <c r="S236" i="17"/>
  <c r="N236" i="17"/>
  <c r="M236" i="17"/>
  <c r="L236" i="17"/>
  <c r="U235" i="17"/>
  <c r="T235" i="17"/>
  <c r="S235" i="17"/>
  <c r="N235" i="17"/>
  <c r="M235" i="17"/>
  <c r="L235" i="17"/>
  <c r="U234" i="17"/>
  <c r="T234" i="17"/>
  <c r="S234" i="17"/>
  <c r="N234" i="17"/>
  <c r="M234" i="17"/>
  <c r="L234" i="17"/>
  <c r="U233" i="17"/>
  <c r="T233" i="17"/>
  <c r="S233" i="17"/>
  <c r="N233" i="17"/>
  <c r="M233" i="17"/>
  <c r="L233" i="17"/>
  <c r="U232" i="17"/>
  <c r="T232" i="17"/>
  <c r="S232" i="17"/>
  <c r="N232" i="17"/>
  <c r="M232" i="17"/>
  <c r="L232" i="17"/>
  <c r="U231" i="17"/>
  <c r="T231" i="17"/>
  <c r="S231" i="17"/>
  <c r="N231" i="17"/>
  <c r="M231" i="17"/>
  <c r="L231" i="17"/>
  <c r="U228" i="17"/>
  <c r="T228" i="17"/>
  <c r="S228" i="17"/>
  <c r="N228" i="17"/>
  <c r="M228" i="17"/>
  <c r="L228" i="17"/>
  <c r="U227" i="17"/>
  <c r="T227" i="17"/>
  <c r="S227" i="17"/>
  <c r="N227" i="17"/>
  <c r="M227" i="17"/>
  <c r="L227" i="17"/>
  <c r="U226" i="17"/>
  <c r="T226" i="17"/>
  <c r="S226" i="17"/>
  <c r="N226" i="17"/>
  <c r="M226" i="17"/>
  <c r="L226" i="17"/>
  <c r="U225" i="17"/>
  <c r="T225" i="17"/>
  <c r="S225" i="17"/>
  <c r="N225" i="17"/>
  <c r="M225" i="17"/>
  <c r="L225" i="17"/>
  <c r="U224" i="17"/>
  <c r="T224" i="17"/>
  <c r="S224" i="17"/>
  <c r="N224" i="17"/>
  <c r="M224" i="17"/>
  <c r="L224" i="17"/>
  <c r="U223" i="17"/>
  <c r="T223" i="17"/>
  <c r="S223" i="17"/>
  <c r="N223" i="17"/>
  <c r="M223" i="17"/>
  <c r="L223" i="17"/>
  <c r="U222" i="17"/>
  <c r="T222" i="17"/>
  <c r="S222" i="17"/>
  <c r="N222" i="17"/>
  <c r="M222" i="17"/>
  <c r="L222" i="17"/>
  <c r="U221" i="17"/>
  <c r="T221" i="17"/>
  <c r="S221" i="17"/>
  <c r="N221" i="17"/>
  <c r="M221" i="17"/>
  <c r="L221" i="17"/>
  <c r="U220" i="17"/>
  <c r="T220" i="17"/>
  <c r="S220" i="17"/>
  <c r="N220" i="17"/>
  <c r="M220" i="17"/>
  <c r="L220" i="17"/>
  <c r="U219" i="17"/>
  <c r="T219" i="17"/>
  <c r="S219" i="17"/>
  <c r="N219" i="17"/>
  <c r="M219" i="17"/>
  <c r="L219" i="17"/>
  <c r="U218" i="17"/>
  <c r="T218" i="17"/>
  <c r="S218" i="17"/>
  <c r="N218" i="17"/>
  <c r="M218" i="17"/>
  <c r="L218" i="17"/>
  <c r="U217" i="17"/>
  <c r="T217" i="17"/>
  <c r="S217" i="17"/>
  <c r="N217" i="17"/>
  <c r="M217" i="17"/>
  <c r="L217" i="17"/>
  <c r="U215" i="17" l="1"/>
  <c r="T215" i="17"/>
  <c r="S215" i="17"/>
  <c r="N215" i="17"/>
  <c r="M215" i="17"/>
  <c r="L215" i="17"/>
  <c r="U214" i="17"/>
  <c r="T214" i="17"/>
  <c r="S214" i="17"/>
  <c r="N214" i="17"/>
  <c r="M214" i="17"/>
  <c r="L214" i="17"/>
  <c r="U213" i="17"/>
  <c r="T213" i="17"/>
  <c r="S213" i="17"/>
  <c r="N213" i="17"/>
  <c r="M213" i="17"/>
  <c r="L213" i="17"/>
  <c r="U212" i="17"/>
  <c r="T212" i="17"/>
  <c r="S212" i="17"/>
  <c r="N212" i="17"/>
  <c r="M212" i="17"/>
  <c r="L212" i="17"/>
  <c r="U211" i="17"/>
  <c r="T211" i="17"/>
  <c r="S211" i="17"/>
  <c r="N211" i="17"/>
  <c r="M211" i="17"/>
  <c r="L211" i="17"/>
  <c r="U210" i="17"/>
  <c r="T210" i="17"/>
  <c r="S210" i="17"/>
  <c r="N210" i="17"/>
  <c r="M210" i="17"/>
  <c r="L210" i="17"/>
  <c r="U209" i="17"/>
  <c r="T209" i="17"/>
  <c r="S209" i="17"/>
  <c r="N209" i="17"/>
  <c r="M209" i="17"/>
  <c r="L209" i="17"/>
  <c r="U208" i="17"/>
  <c r="T208" i="17"/>
  <c r="S208" i="17"/>
  <c r="N208" i="17"/>
  <c r="M208" i="17"/>
  <c r="L208" i="17"/>
  <c r="U207" i="17"/>
  <c r="T207" i="17"/>
  <c r="S207" i="17"/>
  <c r="N207" i="17"/>
  <c r="M207" i="17"/>
  <c r="L207" i="17"/>
  <c r="U206" i="17"/>
  <c r="T206" i="17"/>
  <c r="S206" i="17"/>
  <c r="N206" i="17"/>
  <c r="M206" i="17"/>
  <c r="L206" i="17"/>
  <c r="U205" i="17"/>
  <c r="T205" i="17"/>
  <c r="S205" i="17"/>
  <c r="N205" i="17"/>
  <c r="M205" i="17"/>
  <c r="L205" i="17"/>
  <c r="U204" i="17"/>
  <c r="T204" i="17"/>
  <c r="S204" i="17"/>
  <c r="N204" i="17"/>
  <c r="M204" i="17"/>
  <c r="L204" i="17"/>
  <c r="U203" i="17"/>
  <c r="T203" i="17"/>
  <c r="S203" i="17"/>
  <c r="N203" i="17"/>
  <c r="M203" i="17"/>
  <c r="L203" i="17"/>
  <c r="U202" i="17"/>
  <c r="T202" i="17"/>
  <c r="S202" i="17"/>
  <c r="N202" i="17"/>
  <c r="M202" i="17"/>
  <c r="L202" i="17"/>
  <c r="U201" i="17"/>
  <c r="T201" i="17"/>
  <c r="S201" i="17"/>
  <c r="N201" i="17"/>
  <c r="M201" i="17"/>
  <c r="L201" i="17"/>
  <c r="U200" i="17"/>
  <c r="T200" i="17"/>
  <c r="S200" i="17"/>
  <c r="N200" i="17"/>
  <c r="M200" i="17"/>
  <c r="L200" i="17"/>
  <c r="U199" i="17"/>
  <c r="T199" i="17"/>
  <c r="S199" i="17"/>
  <c r="N199" i="17"/>
  <c r="M199" i="17"/>
  <c r="L199" i="17"/>
  <c r="U198" i="17"/>
  <c r="T198" i="17"/>
  <c r="S198" i="17"/>
  <c r="N198" i="17"/>
  <c r="M198" i="17"/>
  <c r="L198" i="17"/>
  <c r="U197" i="17"/>
  <c r="T197" i="17"/>
  <c r="S197" i="17"/>
  <c r="N197" i="17"/>
  <c r="M197" i="17"/>
  <c r="L197" i="17"/>
  <c r="U196" i="17"/>
  <c r="T196" i="17"/>
  <c r="S196" i="17"/>
  <c r="N196" i="17"/>
  <c r="M196" i="17"/>
  <c r="L196" i="17"/>
  <c r="U195" i="17"/>
  <c r="T195" i="17"/>
  <c r="S195" i="17"/>
  <c r="N195" i="17"/>
  <c r="M195" i="17"/>
  <c r="L195" i="17"/>
  <c r="U194" i="17"/>
  <c r="T194" i="17"/>
  <c r="S194" i="17"/>
  <c r="N194" i="17"/>
  <c r="M194" i="17"/>
  <c r="L194" i="17"/>
  <c r="U193" i="17"/>
  <c r="T193" i="17"/>
  <c r="S193" i="17"/>
  <c r="N193" i="17"/>
  <c r="M193" i="17"/>
  <c r="L193" i="17"/>
  <c r="U192" i="17"/>
  <c r="T192" i="17"/>
  <c r="S192" i="17"/>
  <c r="N192" i="17"/>
  <c r="M192" i="17"/>
  <c r="L192" i="17"/>
  <c r="U107" i="17"/>
  <c r="T107" i="17"/>
  <c r="S107" i="17"/>
  <c r="O107" i="17"/>
  <c r="N107" i="17"/>
  <c r="M107" i="17"/>
  <c r="L107" i="17"/>
  <c r="U144" i="17" l="1"/>
  <c r="T144" i="17"/>
  <c r="S144" i="17"/>
  <c r="O144" i="17"/>
  <c r="N144" i="17"/>
  <c r="M144" i="17"/>
  <c r="L144" i="17"/>
  <c r="U141" i="17"/>
  <c r="T141" i="17"/>
  <c r="S141" i="17"/>
  <c r="O141" i="17"/>
  <c r="N141" i="17"/>
  <c r="M141" i="17"/>
  <c r="L141" i="17"/>
  <c r="U167" i="17"/>
  <c r="T167" i="17"/>
  <c r="S167" i="17"/>
  <c r="N167" i="17"/>
  <c r="M167" i="17"/>
  <c r="L167" i="17"/>
  <c r="U138" i="17"/>
  <c r="T138" i="17"/>
  <c r="S138" i="17"/>
  <c r="O138" i="17"/>
  <c r="N138" i="17"/>
  <c r="M138" i="17"/>
  <c r="L138" i="17"/>
  <c r="O154" i="17"/>
  <c r="N154" i="17"/>
  <c r="M154" i="17"/>
  <c r="O153" i="17"/>
  <c r="N153" i="17"/>
  <c r="M153" i="17"/>
  <c r="O152" i="17"/>
  <c r="N152" i="17"/>
  <c r="M152" i="17"/>
  <c r="O151" i="17"/>
  <c r="N151" i="17"/>
  <c r="M151" i="17"/>
  <c r="O150" i="17"/>
  <c r="N150" i="17"/>
  <c r="M150" i="17"/>
  <c r="O149" i="17"/>
  <c r="N149" i="17"/>
  <c r="M149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46" i="17"/>
  <c r="T146" i="17"/>
  <c r="S146" i="17"/>
  <c r="O146" i="17"/>
  <c r="N146" i="17"/>
  <c r="M146" i="17"/>
  <c r="L146" i="17"/>
  <c r="U145" i="17"/>
  <c r="T145" i="17"/>
  <c r="S145" i="17"/>
  <c r="O145" i="17"/>
  <c r="N145" i="17"/>
  <c r="M145" i="17"/>
  <c r="L145" i="17"/>
  <c r="U143" i="17"/>
  <c r="T143" i="17"/>
  <c r="S143" i="17"/>
  <c r="O143" i="17"/>
  <c r="N143" i="17"/>
  <c r="M143" i="17"/>
  <c r="L143" i="17"/>
  <c r="U142" i="17"/>
  <c r="T142" i="17"/>
  <c r="S142" i="17"/>
  <c r="O142" i="17"/>
  <c r="N142" i="17"/>
  <c r="M142" i="17"/>
  <c r="L142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84" i="17"/>
  <c r="T84" i="17"/>
  <c r="S84" i="17"/>
  <c r="O84" i="17"/>
  <c r="N84" i="17"/>
  <c r="M84" i="17"/>
  <c r="L84" i="17"/>
  <c r="U178" i="17"/>
  <c r="T178" i="17"/>
  <c r="S178" i="17"/>
  <c r="N178" i="17"/>
  <c r="M178" i="17"/>
  <c r="L178" i="17"/>
  <c r="U177" i="17"/>
  <c r="T177" i="17"/>
  <c r="S177" i="17"/>
  <c r="N177" i="17"/>
  <c r="M177" i="17"/>
  <c r="L177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175" i="17"/>
  <c r="T175" i="17"/>
  <c r="S175" i="17"/>
  <c r="N175" i="17"/>
  <c r="M175" i="17"/>
  <c r="L175" i="17"/>
  <c r="U171" i="17"/>
  <c r="T171" i="17"/>
  <c r="S171" i="17"/>
  <c r="N171" i="17"/>
  <c r="M171" i="17"/>
  <c r="L171" i="17"/>
  <c r="N185" i="17" l="1"/>
  <c r="M185" i="17"/>
  <c r="N184" i="17"/>
  <c r="M184" i="17"/>
  <c r="N191" i="17"/>
  <c r="M191" i="17"/>
  <c r="N190" i="17"/>
  <c r="M190" i="17"/>
  <c r="U180" i="17"/>
  <c r="T180" i="17"/>
  <c r="S180" i="17"/>
  <c r="N180" i="17"/>
  <c r="M180" i="17"/>
  <c r="L180" i="17"/>
  <c r="U179" i="17"/>
  <c r="T179" i="17"/>
  <c r="S179" i="17"/>
  <c r="N179" i="17"/>
  <c r="M179" i="17"/>
  <c r="L179" i="17"/>
  <c r="U174" i="17"/>
  <c r="T174" i="17"/>
  <c r="S174" i="17"/>
  <c r="N174" i="17"/>
  <c r="M174" i="17"/>
  <c r="L174" i="17"/>
  <c r="U182" i="17"/>
  <c r="T182" i="17"/>
  <c r="S182" i="17"/>
  <c r="N182" i="17"/>
  <c r="M182" i="17"/>
  <c r="L182" i="17"/>
  <c r="U181" i="17"/>
  <c r="T181" i="17"/>
  <c r="S181" i="17"/>
  <c r="N181" i="17"/>
  <c r="M181" i="17"/>
  <c r="L181" i="17"/>
  <c r="U176" i="17"/>
  <c r="T176" i="17"/>
  <c r="S176" i="17"/>
  <c r="N176" i="17"/>
  <c r="M176" i="17"/>
  <c r="L176" i="17"/>
  <c r="U172" i="17"/>
  <c r="T172" i="17"/>
  <c r="S172" i="17"/>
  <c r="N172" i="17"/>
  <c r="M172" i="17"/>
  <c r="L172" i="17"/>
  <c r="U183" i="17"/>
  <c r="T183" i="17"/>
  <c r="S183" i="17"/>
  <c r="N183" i="17"/>
  <c r="M183" i="17"/>
  <c r="L183" i="17"/>
  <c r="U168" i="17"/>
  <c r="T168" i="17"/>
  <c r="S168" i="17"/>
  <c r="N168" i="17"/>
  <c r="M168" i="17"/>
  <c r="L168" i="17"/>
  <c r="U166" i="17"/>
  <c r="T166" i="17"/>
  <c r="S166" i="17"/>
  <c r="N166" i="17"/>
  <c r="M166" i="17"/>
  <c r="L166" i="17"/>
  <c r="U165" i="17"/>
  <c r="T165" i="17"/>
  <c r="S165" i="17"/>
  <c r="N165" i="17"/>
  <c r="M165" i="17"/>
  <c r="L165" i="17"/>
  <c r="U169" i="17"/>
  <c r="T169" i="17"/>
  <c r="S169" i="17"/>
  <c r="N169" i="17"/>
  <c r="M169" i="17"/>
  <c r="L169" i="17"/>
  <c r="U173" i="17"/>
  <c r="T173" i="17"/>
  <c r="S173" i="17"/>
  <c r="N173" i="17"/>
  <c r="M173" i="17"/>
  <c r="L173" i="17"/>
  <c r="U170" i="17"/>
  <c r="T170" i="17"/>
  <c r="S170" i="17"/>
  <c r="N170" i="17"/>
  <c r="M170" i="17"/>
  <c r="L170" i="17"/>
  <c r="U164" i="17"/>
  <c r="T164" i="17"/>
  <c r="S164" i="17"/>
  <c r="N164" i="17"/>
  <c r="M164" i="17"/>
  <c r="L164" i="17"/>
  <c r="U163" i="17"/>
  <c r="T163" i="17"/>
  <c r="S163" i="17"/>
  <c r="N163" i="17"/>
  <c r="M163" i="17"/>
  <c r="L163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34" i="17"/>
  <c r="T134" i="17"/>
  <c r="S134" i="17"/>
  <c r="O134" i="17"/>
  <c r="N134" i="17"/>
  <c r="M134" i="17"/>
  <c r="L13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<sst xmlns="http://schemas.openxmlformats.org/spreadsheetml/2006/main" count="11611" uniqueCount="1901">
  <si>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</si>
  <si>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</si>
  <si>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</si>
  <si>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</si>
  <si>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</si>
  <si>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</si>
  <si>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</si>
  <si>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</si>
  <si>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</si>
  <si>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</si>
  <si>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</si>
  <si>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</si>
  <si>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</si>
  <si>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</si>
  <si>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</si>
  <si>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</si>
  <si>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</si>
  <si>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</si>
  <si>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</si>
  <si>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</si>
  <si>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</si>
  <si>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</si>
  <si>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</si>
  <si>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</si>
  <si>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</si>
  <si>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</si>
  <si>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</si>
  <si>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</si>
  <si>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</si>
  <si>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</si>
  <si>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</si>
  <si>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</si>
  <si>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</si>
  <si>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</si>
  <si>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</si>
  <si>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</si>
  <si>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</si>
  <si>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</si>
  <si>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</si>
  <si>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</si>
  <si>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</si>
  <si>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</si>
  <si>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</si>
  <si>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</si>
  <si>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</si>
  <si>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</si>
  <si>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</si>
  <si>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</si>
  <si>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</si>
  <si>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</si>
  <si>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</si>
  <si>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</si>
  <si>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</si>
  <si>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</si>
  <si>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</si>
  <si>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</si>
  <si>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</si>
  <si>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</si>
  <si>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</si>
  <si>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</si>
  <si>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</si>
  <si>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</si>
  <si>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</si>
  <si>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</si>
  <si>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</si>
  <si>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</si>
  <si>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</si>
  <si>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</si>
  <si>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</si>
  <si>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</si>
  <si>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</si>
  <si>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</si>
  <si>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</si>
  <si>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</si>
  <si>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</si>
  <si>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</si>
  <si>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</si>
  <si>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</si>
  <si>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</si>
  <si>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</si>
  <si>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</si>
  <si>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</si>
  <si>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</si>
  <si>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</si>
  <si>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</si>
  <si>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</si>
  <si>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</si>
  <si>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</si>
  <si>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</si>
  <si>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</si>
  <si>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</si>
  <si>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</si>
  <si>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</si>
  <si>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</si>
  <si>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</si>
  <si>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</si>
  <si>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</si>
  <si>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</si>
  <si>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</si>
  <si>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</si>
  <si>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</si>
  <si>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</si>
  <si>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</si>
  <si>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</si>
  <si>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</si>
  <si>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</si>
  <si>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</si>
  <si>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</si>
  <si>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</si>
  <si>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</si>
  <si>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</si>
  <si>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</si>
  <si>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</si>
  <si>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</si>
  <si>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</si>
  <si>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</si>
  <si>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</si>
  <si>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</si>
  <si>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</si>
  <si>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</si>
  <si>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</si>
  <si>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</si>
  <si>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</si>
  <si>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</si>
  <si>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</si>
  <si>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</si>
  <si>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</si>
  <si>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</si>
  <si>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</si>
  <si>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</si>
  <si>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</si>
  <si>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</si>
  <si>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</si>
  <si>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</si>
  <si>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</si>
  <si>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</si>
  <si>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</si>
  <si>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</si>
  <si>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</si>
  <si>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</si>
  <si>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</si>
  <si>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</si>
  <si>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</si>
  <si>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</si>
  <si>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</si>
  <si>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</si>
  <si>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</si>
  <si>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</si>
  <si>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</si>
  <si>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</si>
  <si>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</si>
  <si>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</si>
  <si>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</si>
  <si>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</si>
  <si>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</si>
  <si>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</si>
  <si>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</si>
  <si>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</si>
  <si>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</si>
  <si>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</si>
  <si>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</si>
  <si>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</si>
  <si>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</si>
  <si>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</si>
  <si>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</si>
  <si>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</si>
  <si>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</si>
  <si>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</si>
  <si>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</si>
  <si>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</si>
  <si>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</si>
  <si>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</si>
  <si>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</si>
  <si>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</si>
  <si>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</si>
  <si>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</si>
  <si>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</si>
  <si>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</si>
  <si>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</si>
  <si>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</si>
  <si>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</si>
  <si>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</si>
  <si>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</si>
  <si>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</si>
  <si>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</si>
  <si>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</si>
  <si>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</si>
  <si>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</si>
  <si>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</si>
  <si>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</si>
  <si>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</si>
  <si>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</si>
  <si>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</si>
  <si>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</si>
  <si>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</si>
  <si>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</si>
  <si>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</si>
  <si>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</si>
  <si>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</si>
  <si>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</si>
  <si>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</si>
  <si>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</si>
  <si>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</si>
  <si>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</si>
  <si>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</si>
  <si>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</si>
  <si>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</si>
  <si>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</si>
  <si>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</si>
  <si>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</si>
  <si>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</si>
  <si>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</si>
  <si>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</si>
  <si>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</si>
  <si>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</si>
  <si>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</si>
  <si>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</si>
  <si>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</si>
  <si>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</si>
  <si>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</si>
  <si>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</si>
  <si>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</si>
  <si>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</si>
  <si>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</si>
  <si>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</si>
  <si>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</si>
  <si>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</si>
  <si>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</si>
  <si>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</si>
  <si>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</si>
  <si>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</si>
  <si>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</si>
  <si>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</si>
  <si>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</si>
  <si>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</si>
  <si>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</si>
  <si>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</si>
  <si>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</si>
  <si>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</si>
  <si>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</si>
  <si>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</si>
  <si>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</si>
  <si>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</si>
  <si>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</si>
  <si>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</si>
  <si>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</si>
  <si>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</si>
  <si>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</si>
  <si>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</si>
  <si>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</si>
  <si>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</si>
  <si>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</si>
  <si>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</si>
  <si>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</si>
  <si>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</si>
  <si>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</si>
  <si>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</si>
  <si>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</si>
  <si>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</si>
  <si>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</si>
  <si>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</si>
  <si>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</si>
  <si>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</si>
  <si>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</si>
  <si>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</si>
  <si>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</si>
  <si>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</si>
  <si>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</si>
  <si>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</si>
  <si>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</si>
  <si>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</si>
  <si>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</si>
  <si>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</si>
  <si>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</si>
  <si>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</si>
  <si>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</si>
  <si>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</si>
  <si>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</si>
  <si>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</si>
  <si>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</si>
  <si>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</si>
  <si>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</si>
  <si>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</si>
  <si>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</si>
  <si>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</si>
  <si>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</si>
  <si>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</si>
  <si>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</si>
  <si>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</si>
  <si>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</si>
  <si>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</si>
  <si>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</si>
  <si>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</si>
  <si>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</si>
  <si>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</si>
  <si>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</si>
  <si>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</si>
  <si>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</si>
  <si>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</si>
  <si>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</si>
  <si>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</si>
  <si>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</si>
  <si>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</si>
  <si>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</si>
  <si>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</si>
  <si>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</si>
  <si>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</si>
  <si>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</si>
  <si>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</si>
  <si>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</si>
  <si>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</si>
  <si>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</si>
  <si>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</si>
  <si>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</si>
  <si>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</si>
  <si>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</si>
  <si>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</si>
  <si>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</si>
  <si>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</si>
  <si>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</si>
  <si>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</si>
  <si>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</si>
  <si>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</si>
  <si>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</si>
  <si>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</si>
  <si>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</si>
  <si>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</si>
  <si>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</si>
  <si>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</si>
  <si>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</si>
  <si>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</si>
  <si>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</si>
  <si>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</si>
  <si>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</si>
  <si>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</si>
  <si>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</si>
  <si>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</si>
  <si>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</si>
  <si>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</si>
  <si>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</si>
  <si>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</si>
  <si>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</si>
  <si>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</si>
  <si>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</si>
  <si>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</si>
  <si>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</si>
  <si>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</si>
  <si>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</si>
  <si>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</si>
  <si>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</si>
  <si>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</si>
  <si>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</si>
  <si>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</si>
  <si>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</si>
  <si>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</si>
  <si>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</si>
  <si>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</si>
  <si>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</si>
  <si>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</si>
  <si>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</si>
  <si>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</si>
  <si>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</si>
  <si>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</si>
  <si>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</si>
  <si>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</si>
  <si>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</si>
  <si>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</si>
  <si>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</si>
  <si>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</si>
  <si>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</si>
  <si>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</si>
  <si>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</si>
  <si>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</si>
  <si>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</si>
  <si>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</si>
  <si>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</si>
  <si>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</si>
  <si>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</si>
  <si>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</si>
  <si>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</si>
  <si>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</si>
  <si>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</si>
  <si>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</si>
  <si>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</si>
  <si>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</si>
  <si>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</si>
  <si>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</si>
  <si>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</si>
  <si>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</si>
  <si>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</si>
  <si>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</si>
  <si>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</si>
  <si>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</si>
  <si>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</si>
  <si>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</si>
  <si>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</si>
  <si>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</si>
  <si>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</si>
  <si>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</si>
  <si>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</si>
  <si>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</si>
  <si>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</si>
  <si>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</si>
  <si>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</si>
  <si>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</si>
  <si>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</si>
  <si>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</si>
  <si>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</si>
  <si>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</si>
  <si>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</si>
  <si>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</si>
  <si>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</si>
  <si>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</si>
  <si>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</si>
  <si>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</si>
  <si>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</si>
  <si>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</si>
  <si>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</si>
  <si>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</si>
  <si>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</si>
  <si>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</si>
  <si>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</si>
  <si>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</si>
  <si>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</si>
  <si>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</si>
  <si>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</si>
  <si>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</si>
  <si>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</si>
  <si>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</si>
  <si>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</si>
  <si>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</si>
  <si>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</si>
  <si>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</si>
  <si>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</si>
  <si>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</si>
  <si>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</si>
  <si>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</si>
  <si>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</si>
  <si>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</si>
  <si>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</si>
  <si>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</si>
  <si>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</si>
  <si>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</si>
  <si>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</si>
  <si>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</si>
  <si>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</si>
  <si>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</si>
  <si>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</si>
  <si>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</si>
  <si>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</si>
  <si>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</si>
  <si>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</si>
  <si>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</si>
  <si>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</si>
  <si>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</si>
  <si>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</si>
  <si>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</si>
  <si>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</si>
  <si>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</si>
  <si>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</si>
  <si>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</si>
  <si>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</si>
  <si>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</si>
  <si>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</si>
  <si>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</si>
  <si>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</si>
  <si>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</si>
  <si>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</si>
  <si>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</si>
  <si>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</si>
  <si>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</si>
  <si>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</si>
  <si>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</si>
  <si>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</si>
  <si>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</si>
  <si>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</si>
  <si>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</si>
  <si>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</si>
  <si>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</si>
  <si>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</si>
  <si>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</si>
  <si>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</si>
  <si>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</si>
  <si>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</si>
  <si>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</si>
  <si>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</si>
  <si>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</si>
  <si>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</si>
  <si>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</si>
  <si>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</si>
  <si>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</si>
  <si>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</si>
  <si>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</si>
  <si>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</si>
  <si>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</si>
  <si>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</si>
  <si>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</si>
  <si>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</si>
  <si>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</si>
  <si>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</si>
  <si>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</si>
  <si>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</si>
  <si>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</si>
  <si>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</si>
  <si>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</si>
  <si>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</si>
  <si>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</si>
  <si>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</si>
  <si>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</si>
  <si>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</si>
  <si>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</si>
  <si>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</si>
  <si>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</si>
  <si>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</si>
  <si>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</si>
  <si>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</si>
  <si>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</si>
  <si>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</si>
  <si>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</si>
  <si>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</si>
  <si>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</si>
  <si>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</si>
  <si>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</si>
  <si>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</si>
  <si>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</si>
  <si>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</si>
  <si>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</si>
  <si>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</si>
  <si>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</si>
  <si>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</si>
  <si>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</si>
  <si>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</si>
  <si>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</si>
  <si>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</si>
  <si>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</si>
  <si>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</si>
  <si>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</si>
  <si>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</si>
  <si>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</si>
  <si>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</si>
  <si>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</si>
  <si>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</si>
  <si>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</si>
  <si>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</si>
  <si>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</si>
  <si>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</si>
  <si>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</si>
  <si>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</si>
  <si>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</si>
  <si>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</si>
  <si>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</si>
  <si>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</si>
  <si>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</si>
  <si>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</si>
  <si>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</si>
  <si>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</si>
  <si>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</si>
  <si>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</si>
  <si>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</si>
  <si>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</si>
  <si>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</si>
  <si>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</si>
  <si>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</si>
  <si>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</si>
  <si>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</si>
  <si>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</si>
  <si>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</si>
  <si>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</si>
  <si>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</si>
  <si>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</si>
  <si>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</si>
  <si>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</si>
  <si>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</si>
  <si>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</si>
  <si>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</si>
  <si>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</si>
  <si>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</si>
  <si>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</si>
  <si>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</si>
  <si>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</si>
  <si>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</si>
  <si>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</si>
  <si>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</si>
  <si>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</si>
  <si>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</si>
  <si>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</si>
  <si>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</si>
  <si>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</si>
  <si>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</si>
  <si>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</si>
  <si>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</si>
  <si>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</si>
  <si>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</si>
  <si>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</si>
  <si>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</si>
  <si>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</si>
  <si>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</si>
  <si>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</si>
  <si>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</si>
  <si>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</si>
  <si>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</si>
  <si>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</si>
  <si>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</si>
  <si>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</si>
  <si>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</si>
  <si>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</si>
  <si>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</si>
  <si>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</si>
  <si>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</si>
  <si>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</si>
  <si>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</si>
  <si>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</si>
  <si>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</si>
  <si>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</si>
  <si>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</si>
  <si>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</si>
  <si>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</si>
  <si>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</si>
  <si>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</si>
  <si>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</si>
  <si>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</si>
  <si>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</si>
  <si>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</si>
  <si>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</si>
  <si>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</si>
  <si>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</si>
  <si>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</si>
  <si>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</si>
  <si>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</si>
  <si>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</si>
  <si>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</si>
  <si>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</si>
  <si>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</si>
  <si>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</si>
  <si>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</si>
  <si>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</si>
  <si>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</si>
  <si>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</si>
  <si>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</si>
  <si>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</si>
  <si>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</si>
  <si>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</si>
  <si>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</si>
  <si>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</si>
  <si>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</si>
  <si>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</si>
  <si>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</si>
  <si>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</si>
  <si>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</si>
  <si>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</si>
  <si>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</si>
  <si>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</si>
  <si>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</si>
  <si>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</si>
  <si>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</si>
  <si>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</si>
  <si>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</si>
  <si>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</si>
  <si>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</si>
  <si>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</si>
  <si>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</si>
  <si>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</si>
  <si>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</si>
  <si>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</si>
  <si>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</si>
  <si>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</si>
  <si>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</si>
  <si>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</si>
  <si>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</si>
  <si>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</si>
  <si>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</si>
  <si>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</si>
  <si>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</si>
  <si>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</si>
  <si>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</si>
  <si>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</si>
  <si>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</si>
  <si>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</si>
  <si>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</si>
  <si>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</si>
  <si>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</si>
  <si>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</si>
  <si>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</si>
  <si>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</si>
  <si>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</si>
  <si>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</si>
  <si>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</si>
  <si>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</si>
  <si>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</si>
  <si>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</si>
  <si>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</si>
  <si>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</si>
  <si>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</si>
  <si>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</si>
  <si>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</si>
  <si>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</si>
  <si>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</si>
  <si>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</si>
  <si>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</si>
  <si>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</si>
  <si>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</si>
  <si>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</si>
  <si>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</si>
  <si>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</si>
  <si>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</si>
  <si>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</si>
  <si>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</si>
  <si>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</si>
  <si>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</si>
  <si>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</si>
  <si>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</si>
  <si>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</si>
  <si>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</si>
  <si>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</si>
  <si>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</si>
  <si>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</si>
  <si>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</si>
  <si>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</si>
  <si>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</si>
  <si>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</si>
  <si>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</si>
  <si>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</si>
  <si>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</si>
  <si>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</si>
  <si>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</si>
  <si>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</si>
  <si>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</si>
  <si>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</si>
  <si>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</si>
  <si>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</si>
  <si>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</si>
  <si>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</si>
  <si>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</si>
  <si>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</si>
  <si>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</si>
  <si>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</si>
  <si>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</si>
  <si>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</si>
  <si>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</si>
  <si>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</si>
  <si>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</si>
  <si>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</si>
  <si>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</si>
  <si>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</si>
  <si>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</si>
  <si>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</si>
  <si>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</si>
  <si>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</si>
  <si>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</si>
  <si>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</si>
  <si>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</si>
  <si>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</si>
  <si>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</si>
  <si>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</si>
  <si>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</si>
  <si>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</si>
  <si>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</si>
  <si>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</si>
  <si>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</si>
  <si>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</si>
  <si>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</si>
  <si>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</si>
  <si>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</si>
  <si>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</si>
  <si>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</si>
  <si>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</si>
  <si>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</si>
  <si>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</si>
  <si>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</si>
  <si>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</si>
  <si>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</si>
  <si>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</si>
  <si>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</si>
  <si>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</si>
  <si>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</si>
  <si>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</si>
  <si>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</si>
  <si>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</si>
  <si>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</si>
  <si>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</si>
  <si>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</si>
  <si>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</si>
  <si>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</si>
  <si>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</si>
  <si>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</si>
  <si>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</si>
  <si>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</si>
  <si>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</si>
  <si>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</si>
  <si>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</si>
  <si>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</si>
  <si>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</si>
  <si>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</si>
  <si>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</si>
  <si>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</si>
  <si>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</si>
  <si>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</si>
  <si>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</si>
  <si>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</si>
  <si>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</si>
  <si>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</si>
  <si>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</si>
  <si>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</si>
  <si>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</si>
  <si>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</si>
  <si>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</si>
  <si>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</si>
  <si>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</si>
  <si>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</si>
  <si>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</si>
  <si>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</si>
  <si>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</si>
  <si>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</si>
  <si>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</si>
  <si>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</si>
  <si>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</si>
  <si>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</si>
  <si>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</si>
  <si>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</si>
  <si>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</si>
  <si>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</si>
  <si>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</si>
  <si>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</si>
  <si>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</si>
  <si>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</si>
  <si>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</si>
  <si>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</si>
  <si>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</si>
  <si>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</si>
  <si>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</si>
  <si>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</si>
  <si>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</si>
  <si>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</si>
  <si>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</si>
  <si>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</si>
  <si>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</si>
  <si>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</si>
  <si>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</si>
  <si>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</si>
  <si>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</si>
  <si>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</si>
  <si>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</si>
  <si>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</si>
  <si>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</si>
  <si>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</si>
  <si>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</si>
  <si>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</si>
  <si>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</si>
  <si>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</si>
  <si>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</si>
  <si>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</si>
  <si>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</si>
  <si>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</si>
  <si>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</si>
  <si>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</si>
  <si>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</si>
  <si>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</si>
  <si>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</si>
  <si>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</si>
  <si>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</si>
  <si>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</si>
  <si>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</si>
  <si>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</si>
  <si>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</si>
  <si>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</si>
  <si>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</si>
  <si>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</si>
  <si>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</si>
  <si>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</si>
  <si>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</si>
  <si>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</si>
  <si>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</si>
  <si>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</si>
  <si>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</si>
  <si>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</si>
  <si>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</si>
  <si>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</si>
  <si>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</si>
  <si>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</si>
  <si>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</si>
  <si>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</si>
  <si>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</si>
  <si>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</si>
  <si>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</si>
  <si>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</si>
  <si>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</si>
  <si>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</si>
  <si>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</si>
  <si>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</si>
  <si>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</si>
  <si>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</si>
  <si>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</si>
  <si>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</si>
  <si>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</si>
  <si>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</si>
  <si>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</si>
  <si>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</si>
  <si>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</si>
  <si>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</si>
  <si>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</si>
  <si>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</si>
  <si>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</si>
  <si>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</si>
  <si>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</si>
  <si>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</si>
  <si>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</si>
  <si>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</si>
  <si>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</si>
  <si>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</si>
  <si>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</si>
  <si>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</si>
  <si>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</si>
  <si>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</si>
  <si>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</si>
  <si>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</si>
  <si>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</si>
  <si>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</si>
  <si>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</si>
  <si>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</si>
  <si>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</si>
  <si>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</si>
  <si>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</si>
  <si>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</si>
  <si>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</si>
  <si>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</si>
  <si>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</si>
  <si>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</si>
  <si>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</si>
  <si>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</si>
  <si>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</si>
  <si>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</si>
  <si>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</si>
  <si>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</si>
  <si>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</si>
  <si>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</si>
  <si>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</si>
  <si>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</si>
  <si>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</si>
  <si>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</si>
  <si>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</si>
  <si>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</si>
  <si>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</si>
  <si>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</si>
  <si>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</si>
  <si>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</si>
  <si>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</si>
  <si>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</si>
  <si>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</si>
  <si>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</si>
  <si>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</si>
  <si>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</si>
  <si>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</si>
  <si>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</si>
  <si>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</si>
  <si>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</si>
  <si>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</si>
  <si>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</si>
  <si>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</si>
  <si>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</si>
  <si>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</si>
  <si>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</si>
  <si>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</si>
  <si>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</si>
  <si>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</si>
  <si>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</si>
  <si>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</si>
  <si>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</si>
  <si>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</si>
  <si>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</si>
  <si>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</si>
  <si>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</si>
  <si>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</si>
  <si>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</si>
  <si>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</si>
  <si>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</si>
  <si>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</si>
  <si>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</si>
  <si>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</si>
  <si>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</si>
  <si>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</si>
  <si>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</si>
  <si>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</si>
  <si>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</si>
  <si>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</si>
  <si>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</si>
  <si>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</si>
  <si>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</si>
  <si>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</si>
  <si>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</si>
  <si>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</si>
  <si>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</si>
  <si>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</si>
  <si>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</si>
  <si>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</si>
  <si>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</si>
  <si>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</si>
  <si>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</si>
  <si>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</si>
  <si>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</si>
  <si>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</si>
  <si>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</si>
  <si>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</si>
  <si>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</si>
  <si>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</si>
  <si>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</si>
  <si>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</si>
  <si>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</si>
  <si>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</si>
  <si>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</si>
  <si>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</si>
  <si>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</si>
  <si>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</si>
  <si>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</si>
  <si>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</si>
  <si>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</si>
  <si>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</si>
  <si>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</si>
  <si>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</si>
  <si>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</si>
  <si>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</si>
  <si>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</si>
  <si>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</si>
  <si>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</si>
  <si>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</si>
  <si>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</si>
  <si>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</si>
  <si>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</si>
  <si>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</si>
  <si>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</si>
  <si>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</si>
  <si>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</si>
  <si>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</si>
  <si>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LavaRoupa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</si>
  <si>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</si>
  <si>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</si>
  <si>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</si>
  <si>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</si>
  <si>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</si>
  <si>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</si>
  <si>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</si>
  <si>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</si>
  <si>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</si>
  <si>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</si>
  <si>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</si>
  <si>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</si>
  <si>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</si>
  <si>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</si>
  <si>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</si>
  <si>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</si>
  <si>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</si>
  <si>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</si>
  <si>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</si>
  <si>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</si>
  <si>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</si>
  <si>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</si>
  <si>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</si>
  <si>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</si>
  <si>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</si>
  <si>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</si>
  <si>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</si>
  <si>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</si>
  <si>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</si>
  <si>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</si>
  <si>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</si>
  <si>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</si>
  <si>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</si>
  <si>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</si>
  <si>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</si>
  <si>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</si>
  <si>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</si>
  <si>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</si>
  <si>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</si>
  <si>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</si>
  <si>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</si>
  <si>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</si>
  <si>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</si>
  <si>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</si>
  <si>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</si>
  <si>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</si>
  <si>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</si>
  <si>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</si>
  <si>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</si>
  <si>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</si>
  <si>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</si>
  <si>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</si>
  <si>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</si>
  <si>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</si>
  <si>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</si>
  <si>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</si>
  <si>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</si>
  <si>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</si>
  <si>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</si>
  <si>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</si>
  <si>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</si>
  <si>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</si>
  <si>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</si>
  <si>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</si>
  <si>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</si>
  <si>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</si>
  <si>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</si>
  <si>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</si>
  <si>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</si>
  <si>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</si>
  <si>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</si>
  <si>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</si>
  <si>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</si>
  <si>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</si>
  <si>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</si>
  <si>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</si>
  <si>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</si>
  <si>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</si>
  <si>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</si>
  <si>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</si>
  <si>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</si>
  <si>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</si>
  <si>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</si>
  <si>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</si>
  <si>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</si>
  <si>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</si>
  <si>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</si>
  <si>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</si>
  <si>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</si>
  <si>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</si>
  <si>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</si>
  <si>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</si>
  <si>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</si>
  <si>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</si>
  <si>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</si>
  <si>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</si>
  <si>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</si>
  <si>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</si>
  <si>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</si>
  <si>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</si>
  <si>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</si>
  <si>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</si>
  <si>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</si>
  <si>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</si>
  <si>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</si>
  <si>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</si>
  <si>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</si>
  <si>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</si>
  <si>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</si>
  <si>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</si>
  <si>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</si>
  <si>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</si>
  <si>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</si>
  <si>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</si>
  <si>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</si>
  <si>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</si>
  <si>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</si>
  <si>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</si>
  <si>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</si>
  <si>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</si>
  <si>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</si>
  <si>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</si>
  <si>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</si>
  <si>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</si>
  <si>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</si>
  <si>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</si>
  <si>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</si>
  <si>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</si>
  <si>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</si>
  <si>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</si>
  <si>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</si>
  <si>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</si>
  <si>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</si>
  <si>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</si>
  <si>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</si>
  <si>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</si>
  <si>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</si>
  <si>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</si>
  <si>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</si>
  <si>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</si>
  <si>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</si>
  <si>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</si>
  <si>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</si>
  <si>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</si>
  <si>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</si>
  <si>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</si>
  <si>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</si>
  <si>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</si>
  <si>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</si>
  <si>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</si>
  <si>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</si>
  <si>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</si>
  <si>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</si>
  <si>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</si>
  <si>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</si>
  <si>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</si>
  <si>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</si>
  <si>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</si>
  <si>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</si>
  <si>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</si>
  <si>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</si>
  <si>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</si>
  <si>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</si>
  <si>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</si>
  <si>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</si>
  <si>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</si>
  <si>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</si>
  <si>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</si>
  <si>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</si>
  <si>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</si>
  <si>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</si>
  <si>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</si>
  <si>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</si>
  <si>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</si>
  <si>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</si>
  <si>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</si>
  <si>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</si>
  <si>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</si>
  <si>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</si>
  <si>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</si>
  <si>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</si>
  <si>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</si>
  <si>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</si>
  <si>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</si>
  <si>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</si>
  <si>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</si>
  <si>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</si>
  <si>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</si>
  <si>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</si>
  <si>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</si>
  <si>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</si>
  <si>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</si>
  <si>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</si>
  <si>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</si>
  <si>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</si>
  <si>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</si>
  <si>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</si>
  <si>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</si>
  <si>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</si>
  <si>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</si>
  <si>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</si>
  <si>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</si>
  <si>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</si>
  <si>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</si>
  <si>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</si>
  <si>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</si>
  <si>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</si>
  <si>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</si>
  <si>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</si>
  <si>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</si>
  <si>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</si>
  <si>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</si>
  <si>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</si>
  <si>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</si>
  <si>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</si>
  <si>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</si>
  <si>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</si>
  <si>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</si>
  <si>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</si>
  <si>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</si>
  <si>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</si>
  <si>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</si>
  <si>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</si>
  <si>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</si>
  <si>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</si>
  <si>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</si>
  <si>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</si>
  <si>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</si>
  <si>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</si>
  <si>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</si>
  <si>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</si>
  <si>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</si>
  <si>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</si>
  <si>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</si>
  <si>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</si>
  <si>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</si>
  <si>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</si>
  <si>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</si>
  <si>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</si>
  <si>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</si>
  <si>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</si>
  <si>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</si>
  <si>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</si>
  <si>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</si>
  <si>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</si>
  <si>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</si>
  <si>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</si>
  <si>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</si>
  <si>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</si>
  <si>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</si>
  <si>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</si>
  <si>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</si>
  <si>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</si>
  <si>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</si>
  <si>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</si>
  <si>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</si>
  <si>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</si>
  <si>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</si>
  <si>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</si>
  <si>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</si>
  <si>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</si>
  <si>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</si>
  <si>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</si>
  <si>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</si>
  <si>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</si>
  <si>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</si>
  <si>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</si>
  <si>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</si>
  <si>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</si>
  <si>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</si>
  <si>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</si>
  <si>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</si>
  <si>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</si>
  <si>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</si>
  <si>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</si>
  <si>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</si>
  <si>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</si>
  <si>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</si>
  <si>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</si>
  <si>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</si>
  <si>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</si>
  <si>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</si>
  <si>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</si>
  <si>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</si>
  <si>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</si>
  <si>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</si>
  <si>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</si>
  <si>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</si>
  <si>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</si>
  <si>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</si>
  <si>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</si>
  <si>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</si>
  <si>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</si>
  <si>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</si>
  <si>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</si>
  <si>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</si>
  <si>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</si>
  <si>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</si>
  <si>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</si>
  <si>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</si>
  <si>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</si>
  <si>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</si>
  <si>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</si>
  <si>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</si>
  <si>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</si>
  <si>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</si>
  <si>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</si>
  <si>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</si>
  <si>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</si>
  <si>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</si>
  <si>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</si>
  <si>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</si>
  <si>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</si>
  <si>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</si>
  <si>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</si>
  <si>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</si>
  <si>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</si>
  <si>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</si>
  <si>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</si>
  <si>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</si>
  <si>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</si>
  <si>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</si>
  <si>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</si>
  <si>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</si>
  <si>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</si>
  <si>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</si>
  <si>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</si>
  <si>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</si>
  <si>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</si>
  <si>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</si>
  <si>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</si>
  <si>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</si>
  <si>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</si>
  <si>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</si>
  <si>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</si>
  <si>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</si>
  <si>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</si>
  <si>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</si>
  <si>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</si>
  <si>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</si>
  <si>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</si>
  <si>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</si>
  <si>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</si>
  <si>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</si>
  <si>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</si>
  <si>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</si>
  <si>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</si>
  <si>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</si>
  <si>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</si>
  <si>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</si>
  <si>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</si>
  <si>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</si>
  <si>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</si>
  <si>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</si>
  <si>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</si>
  <si>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</si>
  <si>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</si>
  <si>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</si>
  <si>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</si>
  <si>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</si>
  <si>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</si>
  <si>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</si>
  <si>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</si>
  <si>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</si>
  <si>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</si>
  <si>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</si>
  <si>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</si>
  <si>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</si>
  <si>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</si>
  <si>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</si>
  <si>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</si>
  <si>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</si>
  <si>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</si>
  <si>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</si>
  <si>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</si>
  <si>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</si>
  <si>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</si>
  <si>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</si>
  <si>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</si>
  <si>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</si>
  <si>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</si>
  <si>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</si>
  <si>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</si>
  <si>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</si>
  <si>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</si>
  <si>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</si>
  <si>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</si>
  <si>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</si>
  <si>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</si>
  <si>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</si>
  <si>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</si>
  <si>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</si>
  <si>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</si>
  <si>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</si>
  <si>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</si>
  <si>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</si>
  <si>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</si>
  <si>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</si>
  <si>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</si>
  <si>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</si>
  <si>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</si>
  <si>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</si>
  <si>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</si>
  <si>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</si>
  <si>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</si>
  <si>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</si>
  <si>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</si>
  <si>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</si>
  <si>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</si>
  <si>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</si>
  <si>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</si>
  <si>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</si>
  <si>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</si>
  <si>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</si>
  <si>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</si>
  <si>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</si>
  <si>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</si>
  <si>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</si>
  <si>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</si>
  <si>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</si>
  <si>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</si>
  <si>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</si>
  <si>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</si>
  <si>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</si>
  <si>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</si>
  <si>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</si>
  <si>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</si>
  <si>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</si>
  <si>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</si>
  <si>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</si>
  <si>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</si>
  <si>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</si>
  <si>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</si>
  <si>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</si>
  <si>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</si>
  <si>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</si>
  <si>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</si>
  <si>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</si>
  <si>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</si>
  <si>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</si>
  <si>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</si>
  <si>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</si>
  <si>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</si>
  <si>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</si>
  <si>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</si>
  <si>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</si>
  <si>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Radiação.Solar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</si>
  <si>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</si>
  <si>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</si>
  <si>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</si>
  <si>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</si>
  <si>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</si>
  <si>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</si>
  <si>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</si>
  <si>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</si>
  <si>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</si>
  <si>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</si>
  <si>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</si>
  <si>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</si>
  <si>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</si>
  <si>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</si>
  <si>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</si>
  <si>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</si>
  <si>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</si>
  <si>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</si>
  <si>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</si>
  <si>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Partes</t>
  </si>
  <si>
    <t>Acessórios</t>
  </si>
  <si>
    <t>Aberturas</t>
  </si>
  <si>
    <t>Passagens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</si>
  <si>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</si>
  <si>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</si>
  <si>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</si>
  <si>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</si>
  <si>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</si>
  <si>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</si>
  <si>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</si>
  <si>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</si>
  <si>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</si>
  <si>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</si>
  <si>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</si>
  <si>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</si>
  <si>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</si>
  <si>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</si>
  <si>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</si>
  <si>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</si>
  <si>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</si>
  <si>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</si>
  <si>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</si>
  <si>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</si>
  <si>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</si>
  <si>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</si>
  <si>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</si>
  <si>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</si>
  <si>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</si>
  <si>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</si>
  <si>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</si>
  <si>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</si>
  <si>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</si>
  <si>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</si>
  <si>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</si>
  <si>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</si>
  <si>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</si>
  <si>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</si>
  <si>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</si>
  <si>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</si>
  <si>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</si>
  <si>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</si>
  <si>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</si>
  <si>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</si>
  <si>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</si>
  <si>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</si>
  <si>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</si>
  <si>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</si>
  <si>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</si>
  <si>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</si>
  <si>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</si>
  <si>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</si>
  <si>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</si>
  <si>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</si>
  <si>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</si>
  <si>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</si>
  <si>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</si>
  <si>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</si>
  <si>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</si>
  <si>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</si>
  <si>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</si>
  <si>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</si>
  <si>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</si>
  <si>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</si>
  <si>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</si>
  <si>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</si>
  <si>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</si>
  <si>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</si>
  <si>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</si>
  <si>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</si>
  <si>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</si>
  <si>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</si>
  <si>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</si>
  <si>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</si>
  <si>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</si>
  <si>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</si>
  <si>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</si>
  <si>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</si>
  <si>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</si>
  <si>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</si>
  <si>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</si>
  <si>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</si>
  <si>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</si>
  <si>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</si>
  <si>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</si>
  <si>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</si>
  <si>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</si>
  <si>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</si>
  <si>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</si>
  <si>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</si>
  <si>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</si>
  <si>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</si>
  <si>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</si>
  <si>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</si>
  <si>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</si>
  <si>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</si>
  <si>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</si>
  <si>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</si>
  <si>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</si>
  <si>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</si>
  <si>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</si>
  <si>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</si>
  <si>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</si>
  <si>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</si>
  <si>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</si>
  <si>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é.componente.de some Passagens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</si>
  <si>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</si>
  <si>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</si>
  <si>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</si>
  <si>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</si>
  <si>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</si>
  <si>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</si>
  <si>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</si>
  <si>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</si>
  <si>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</si>
  <si>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</si>
  <si>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</si>
  <si>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</si>
  <si>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</si>
  <si>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</si>
  <si>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</si>
  <si>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</si>
  <si>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</si>
  <si>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</si>
  <si>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</si>
  <si>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</si>
  <si>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</si>
  <si>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</si>
  <si>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</si>
  <si>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</si>
  <si>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</si>
  <si>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</si>
  <si>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</si>
  <si>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</si>
  <si>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</si>
  <si>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</si>
  <si>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</si>
  <si>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</si>
  <si>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</si>
  <si>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</si>
  <si>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</si>
  <si>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</si>
  <si>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Abertura.Inespecífica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</si>
  <si>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</si>
  <si>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</si>
  <si>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</si>
  <si>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</si>
  <si>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</si>
  <si>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</si>
  <si>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</si>
  <si>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</si>
  <si>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</si>
  <si>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</si>
  <si>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</si>
  <si>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</si>
  <si>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</si>
  <si>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</si>
  <si>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</si>
  <si>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Abertura.Laje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</si>
  <si>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</si>
  <si>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</si>
  <si>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</si>
  <si>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</si>
  <si>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</si>
  <si>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</si>
  <si>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</si>
  <si>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</si>
  <si>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</si>
  <si>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</si>
  <si>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</si>
  <si>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</si>
  <si>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</si>
  <si>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</si>
  <si>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</si>
  <si>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</si>
  <si>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</si>
  <si>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</si>
  <si>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</si>
  <si>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</si>
  <si>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</si>
  <si>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</si>
  <si>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</si>
  <si>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</si>
  <si>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</si>
  <si>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</si>
  <si>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</si>
  <si>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</si>
  <si>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</si>
  <si>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</si>
  <si>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</si>
  <si>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</si>
  <si>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</si>
  <si>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</si>
  <si>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</si>
  <si>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</si>
  <si>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</si>
  <si>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</si>
  <si>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</si>
  <si>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</si>
  <si>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</si>
  <si>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</si>
  <si>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</si>
  <si>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</si>
  <si>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</si>
  <si>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</si>
  <si>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</si>
  <si>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</si>
  <si>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</si>
  <si>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</si>
  <si>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</si>
  <si>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</si>
  <si>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</si>
  <si>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</si>
  <si>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</si>
  <si>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</si>
  <si>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</si>
  <si>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</si>
  <si>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</si>
  <si>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</si>
  <si>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</si>
  <si>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</si>
  <si>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</si>
  <si>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</si>
  <si>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</si>
  <si>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</si>
  <si>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</si>
  <si>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</si>
  <si>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</si>
  <si>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</si>
  <si>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</si>
  <si>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</si>
  <si>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</si>
  <si>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</si>
  <si>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</si>
  <si>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</si>
  <si>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</si>
  <si>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</si>
  <si>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</si>
  <si>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</si>
  <si>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</si>
  <si>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</si>
  <si>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</si>
  <si>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</si>
  <si>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</si>
  <si>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</si>
  <si>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</si>
  <si>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</si>
  <si>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</si>
  <si>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</si>
  <si>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</si>
  <si>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</si>
  <si>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</si>
  <si>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</si>
  <si>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</si>
  <si>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</si>
  <si>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</si>
  <si>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</si>
  <si>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</si>
  <si>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</si>
  <si>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</si>
  <si>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</si>
  <si>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</si>
  <si>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</si>
  <si>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</si>
  <si>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</si>
  <si>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</si>
  <si>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</si>
  <si>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</si>
  <si>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</si>
  <si>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</si>
  <si>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</si>
  <si>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</si>
  <si>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</si>
  <si>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</si>
  <si>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</si>
  <si>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</si>
  <si>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</si>
  <si>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</si>
  <si>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</si>
  <si>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</si>
  <si>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</si>
  <si>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</si>
  <si>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</si>
  <si>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</si>
  <si>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</si>
  <si>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</si>
  <si>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</si>
  <si>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</si>
  <si>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</si>
  <si>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</si>
  <si>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</si>
  <si>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</si>
  <si>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</si>
  <si>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</si>
  <si>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</si>
  <si>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</si>
  <si>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</si>
  <si>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</si>
  <si>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</si>
  <si>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</si>
  <si>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</si>
  <si>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</si>
  <si>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</si>
  <si>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</si>
  <si>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</si>
  <si>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</si>
  <si>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</si>
  <si>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</si>
  <si>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</si>
  <si>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</si>
  <si>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</si>
  <si>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</si>
  <si>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</si>
  <si>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</si>
  <si>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</si>
  <si>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</si>
  <si>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</si>
  <si>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</si>
  <si>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</si>
  <si>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</si>
  <si>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</si>
  <si>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</si>
  <si>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</si>
  <si>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</si>
  <si>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</si>
  <si>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</si>
  <si>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</si>
  <si>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</si>
  <si>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</si>
  <si>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</si>
  <si>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</si>
  <si>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</si>
  <si>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</si>
  <si>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</si>
  <si>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</si>
  <si>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</si>
  <si>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</si>
  <si>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</si>
  <si>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</si>
  <si>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</si>
  <si>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</si>
  <si>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</si>
  <si>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</si>
  <si>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</si>
  <si>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</si>
  <si>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</si>
  <si>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</si>
  <si>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</si>
  <si>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</si>
  <si>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</si>
  <si>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</si>
  <si>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</si>
  <si>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</si>
  <si>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</si>
  <si>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</si>
  <si>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</si>
  <si>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</si>
  <si>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</si>
  <si>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</si>
  <si>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</si>
  <si>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</si>
  <si>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De.Instalações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</si>
  <si>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</si>
  <si>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</si>
  <si>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</si>
  <si>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</si>
  <si>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</si>
  <si>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</si>
  <si>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</si>
  <si>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</si>
  <si>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</si>
  <si>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</si>
  <si>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</si>
  <si>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</si>
  <si>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</si>
  <si>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</si>
  <si>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</si>
  <si>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</si>
  <si>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</si>
  <si>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</si>
  <si>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</si>
  <si>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</si>
  <si>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</si>
  <si>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</si>
  <si>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</si>
  <si>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</si>
  <si>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</si>
  <si>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</si>
  <si>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</si>
  <si>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</si>
  <si>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</si>
  <si>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Barra.Emergêncial</t>
  </si>
  <si>
    <t>Maçaneta tipo alavanca.</t>
  </si>
  <si>
    <t>Maçaneta esférica.</t>
  </si>
  <si>
    <t>Picaporte tipo alavanca.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</si>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</sst>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387</v>
      </c>
    </row>
    <row r="18" spans="1:2" ht="9.65" customHeight="1" x14ac:dyDescent="0.4">
      <c r="A18" s="15" t="s">
        <v>67</v>
      </c>
      <c r="B18" s="35">
        <f ca="1">NOW()</f>
        <v>45927.514786805557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388</v>
      </c>
    </row>
    <row r="23" spans="1:2" ht="9.65" customHeight="1" x14ac:dyDescent="0.4">
      <c r="A23" s="15" t="s">
        <v>73</v>
      </c>
      <c r="B23" s="16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413"/>
  <sheetViews>
    <sheetView tabSelected="1" zoomScale="220" zoomScaleNormal="220" workbookViewId="0">
      <pane ySplit="1" topLeftCell="A300" activePane="bottomLeft" state="frozen"/>
      <selection activeCell="A179" sqref="A179:XFD190"/>
      <selection pane="bottomLeft" activeCell="F316" sqref="F316"/>
    </sheetView>
  </sheetViews>
  <sheetFormatPr defaultColWidth="9.07421875" defaultRowHeight="6" customHeight="1" x14ac:dyDescent="0.4"/>
  <cols>
    <col min="1" max="1" width="2.84375" customWidth="1"/>
    <col min="2" max="2" width="4.84375" customWidth="1"/>
    <col min="3" max="3" width="6.69140625" customWidth="1"/>
    <col min="4" max="4" width="9.61328125" customWidth="1"/>
    <col min="5" max="5" width="11.921875" customWidth="1"/>
    <col min="6" max="6" width="24.921875" customWidth="1"/>
    <col min="7" max="9" width="5.07421875" style="83" bestFit="1" customWidth="1"/>
    <col min="10" max="10" width="14.2304687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0.84375" bestFit="1" customWidth="1"/>
    <col min="17" max="17" width="88.84375" bestFit="1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23046875" bestFit="1" customWidth="1"/>
    <col min="25" max="25" width="25.23046875" customWidth="1"/>
    <col min="26" max="37" width="3.765625" customWidth="1"/>
  </cols>
  <sheetData>
    <row r="1" spans="1:25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1865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159</v>
      </c>
      <c r="Y1" s="46" t="s">
        <v>160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9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91</v>
      </c>
      <c r="Q2" s="21" t="s">
        <v>88</v>
      </c>
      <c r="R2" s="75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5" t="s">
        <v>84</v>
      </c>
      <c r="W2" s="1" t="str">
        <f t="shared" ref="W2:W65" si="7">CONCATENATE("Key.",LEFT(C2,3),".",A2)</f>
        <v>Key.Ges.2</v>
      </c>
      <c r="X2" s="47" t="s">
        <v>9</v>
      </c>
      <c r="Y2" s="47" t="s">
        <v>9</v>
      </c>
    </row>
    <row r="3" spans="1:25" ht="6" customHeight="1" x14ac:dyDescent="0.4">
      <c r="A3" s="23">
        <v>3</v>
      </c>
      <c r="B3" s="2" t="s">
        <v>43</v>
      </c>
      <c r="C3" s="2" t="s">
        <v>899</v>
      </c>
      <c r="D3" s="2" t="s">
        <v>759</v>
      </c>
      <c r="E3" s="2" t="s">
        <v>769</v>
      </c>
      <c r="F3" s="25" t="s">
        <v>660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7" t="s">
        <v>752</v>
      </c>
      <c r="Q3" s="37" t="s">
        <v>756</v>
      </c>
      <c r="R3" s="75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5" t="s">
        <v>89</v>
      </c>
      <c r="W3" s="1" t="str">
        <f t="shared" si="7"/>
        <v>Key.Ini.3</v>
      </c>
      <c r="X3" s="47" t="s">
        <v>163</v>
      </c>
      <c r="Y3" s="47" t="s">
        <v>164</v>
      </c>
    </row>
    <row r="4" spans="1:25" ht="6" customHeight="1" x14ac:dyDescent="0.4">
      <c r="A4" s="23">
        <v>4</v>
      </c>
      <c r="B4" s="2" t="s">
        <v>43</v>
      </c>
      <c r="C4" s="2" t="s">
        <v>899</v>
      </c>
      <c r="D4" s="2" t="s">
        <v>759</v>
      </c>
      <c r="E4" s="2" t="s">
        <v>769</v>
      </c>
      <c r="F4" s="25" t="s">
        <v>661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7" t="s">
        <v>753</v>
      </c>
      <c r="Q4" s="37" t="s">
        <v>778</v>
      </c>
      <c r="R4" s="75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5" t="s">
        <v>89</v>
      </c>
      <c r="W4" s="1" t="str">
        <f t="shared" si="7"/>
        <v>Key.Ini.4</v>
      </c>
      <c r="X4" s="47" t="s">
        <v>225</v>
      </c>
      <c r="Y4" s="47" t="s">
        <v>162</v>
      </c>
    </row>
    <row r="5" spans="1:25" ht="6" customHeight="1" x14ac:dyDescent="0.4">
      <c r="A5" s="23">
        <v>5</v>
      </c>
      <c r="B5" s="2" t="s">
        <v>43</v>
      </c>
      <c r="C5" s="2" t="s">
        <v>899</v>
      </c>
      <c r="D5" s="2" t="s">
        <v>759</v>
      </c>
      <c r="E5" s="2" t="s">
        <v>769</v>
      </c>
      <c r="F5" s="25" t="s">
        <v>662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7" t="s">
        <v>754</v>
      </c>
      <c r="Q5" s="37" t="s">
        <v>777</v>
      </c>
      <c r="R5" s="75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5" t="s">
        <v>89</v>
      </c>
      <c r="W5" s="1" t="str">
        <f t="shared" si="7"/>
        <v>Key.Ini.5</v>
      </c>
      <c r="X5" s="47" t="s">
        <v>225</v>
      </c>
      <c r="Y5" s="47" t="s">
        <v>162</v>
      </c>
    </row>
    <row r="6" spans="1:25" ht="6" customHeight="1" x14ac:dyDescent="0.4">
      <c r="A6" s="23">
        <v>6</v>
      </c>
      <c r="B6" s="2" t="s">
        <v>43</v>
      </c>
      <c r="C6" s="2" t="s">
        <v>899</v>
      </c>
      <c r="D6" s="2" t="s">
        <v>759</v>
      </c>
      <c r="E6" s="2" t="s">
        <v>769</v>
      </c>
      <c r="F6" s="25" t="s">
        <v>663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7" t="s">
        <v>755</v>
      </c>
      <c r="Q6" s="37" t="s">
        <v>757</v>
      </c>
      <c r="R6" s="75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5" t="s">
        <v>89</v>
      </c>
      <c r="W6" s="1" t="str">
        <f t="shared" si="7"/>
        <v>Key.Ini.6</v>
      </c>
      <c r="X6" s="47" t="s">
        <v>189</v>
      </c>
      <c r="Y6" s="47" t="s">
        <v>162</v>
      </c>
    </row>
    <row r="7" spans="1:25" ht="6" customHeight="1" x14ac:dyDescent="0.4">
      <c r="A7" s="23">
        <v>7</v>
      </c>
      <c r="B7" s="2" t="s">
        <v>43</v>
      </c>
      <c r="C7" s="2" t="s">
        <v>899</v>
      </c>
      <c r="D7" s="2" t="s">
        <v>759</v>
      </c>
      <c r="E7" s="2" t="s">
        <v>769</v>
      </c>
      <c r="F7" s="25" t="s">
        <v>891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7" t="s">
        <v>893</v>
      </c>
      <c r="Q7" s="37" t="s">
        <v>895</v>
      </c>
      <c r="R7" s="75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5" t="s">
        <v>89</v>
      </c>
      <c r="W7" s="1" t="str">
        <f t="shared" si="7"/>
        <v>Key.Ini.7</v>
      </c>
      <c r="X7" s="47" t="s">
        <v>802</v>
      </c>
      <c r="Y7" s="47" t="s">
        <v>803</v>
      </c>
    </row>
    <row r="8" spans="1:25" ht="6" customHeight="1" x14ac:dyDescent="0.4">
      <c r="A8" s="23">
        <v>8</v>
      </c>
      <c r="B8" s="2" t="s">
        <v>43</v>
      </c>
      <c r="C8" s="2" t="s">
        <v>899</v>
      </c>
      <c r="D8" s="2" t="s">
        <v>759</v>
      </c>
      <c r="E8" s="2" t="s">
        <v>769</v>
      </c>
      <c r="F8" s="25" t="s">
        <v>892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7" t="s">
        <v>894</v>
      </c>
      <c r="Q8" s="37" t="s">
        <v>896</v>
      </c>
      <c r="R8" s="75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5" t="s">
        <v>89</v>
      </c>
      <c r="W8" s="1" t="str">
        <f t="shared" si="7"/>
        <v>Key.Ini.8</v>
      </c>
      <c r="X8" s="47" t="s">
        <v>826</v>
      </c>
      <c r="Y8" s="47" t="s">
        <v>827</v>
      </c>
    </row>
    <row r="9" spans="1:25" ht="6" customHeight="1" x14ac:dyDescent="0.4">
      <c r="A9" s="23">
        <v>9</v>
      </c>
      <c r="B9" s="2" t="s">
        <v>43</v>
      </c>
      <c r="C9" s="2" t="s">
        <v>899</v>
      </c>
      <c r="D9" s="2" t="s">
        <v>759</v>
      </c>
      <c r="E9" s="2" t="s">
        <v>758</v>
      </c>
      <c r="F9" s="25" t="s">
        <v>664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7" t="s">
        <v>771</v>
      </c>
      <c r="Q9" s="37" t="s">
        <v>774</v>
      </c>
      <c r="R9" s="75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5" t="s">
        <v>89</v>
      </c>
      <c r="W9" s="1" t="str">
        <f t="shared" si="7"/>
        <v>Key.Ini.9</v>
      </c>
      <c r="X9" s="47" t="s">
        <v>163</v>
      </c>
      <c r="Y9" s="47" t="s">
        <v>164</v>
      </c>
    </row>
    <row r="10" spans="1:25" ht="6" customHeight="1" x14ac:dyDescent="0.4">
      <c r="A10" s="23">
        <v>10</v>
      </c>
      <c r="B10" s="2" t="s">
        <v>43</v>
      </c>
      <c r="C10" s="2" t="s">
        <v>899</v>
      </c>
      <c r="D10" s="2" t="s">
        <v>759</v>
      </c>
      <c r="E10" s="2" t="s">
        <v>758</v>
      </c>
      <c r="F10" s="25" t="s">
        <v>665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7" t="s">
        <v>770</v>
      </c>
      <c r="Q10" s="37" t="s">
        <v>775</v>
      </c>
      <c r="R10" s="75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5" t="s">
        <v>89</v>
      </c>
      <c r="W10" s="1" t="str">
        <f t="shared" si="7"/>
        <v>Key.Ini.10</v>
      </c>
      <c r="X10" s="47" t="s">
        <v>225</v>
      </c>
      <c r="Y10" s="47" t="s">
        <v>162</v>
      </c>
    </row>
    <row r="11" spans="1:25" ht="6" customHeight="1" x14ac:dyDescent="0.4">
      <c r="A11" s="23">
        <v>11</v>
      </c>
      <c r="B11" s="2" t="s">
        <v>43</v>
      </c>
      <c r="C11" s="2" t="s">
        <v>899</v>
      </c>
      <c r="D11" s="2" t="s">
        <v>759</v>
      </c>
      <c r="E11" s="2" t="s">
        <v>758</v>
      </c>
      <c r="F11" s="25" t="s">
        <v>666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7" t="s">
        <v>772</v>
      </c>
      <c r="Q11" s="37" t="s">
        <v>776</v>
      </c>
      <c r="R11" s="75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5" t="s">
        <v>89</v>
      </c>
      <c r="W11" s="1" t="str">
        <f t="shared" si="7"/>
        <v>Key.Ini.11</v>
      </c>
      <c r="X11" s="47" t="s">
        <v>225</v>
      </c>
      <c r="Y11" s="47" t="s">
        <v>162</v>
      </c>
    </row>
    <row r="12" spans="1:25" ht="6" customHeight="1" x14ac:dyDescent="0.4">
      <c r="A12" s="23">
        <v>12</v>
      </c>
      <c r="B12" s="2" t="s">
        <v>43</v>
      </c>
      <c r="C12" s="2" t="s">
        <v>899</v>
      </c>
      <c r="D12" s="2" t="s">
        <v>759</v>
      </c>
      <c r="E12" s="2" t="s">
        <v>758</v>
      </c>
      <c r="F12" s="25" t="s">
        <v>667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7" t="s">
        <v>773</v>
      </c>
      <c r="Q12" s="37" t="s">
        <v>779</v>
      </c>
      <c r="R12" s="75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5" t="s">
        <v>89</v>
      </c>
      <c r="W12" s="1" t="str">
        <f t="shared" si="7"/>
        <v>Key.Ini.12</v>
      </c>
      <c r="X12" s="47" t="s">
        <v>189</v>
      </c>
      <c r="Y12" s="47" t="s">
        <v>162</v>
      </c>
    </row>
    <row r="13" spans="1:25" ht="6" customHeight="1" x14ac:dyDescent="0.4">
      <c r="A13" s="23">
        <v>13</v>
      </c>
      <c r="B13" s="2" t="s">
        <v>43</v>
      </c>
      <c r="C13" s="2" t="s">
        <v>899</v>
      </c>
      <c r="D13" s="2" t="s">
        <v>759</v>
      </c>
      <c r="E13" s="2" t="s">
        <v>758</v>
      </c>
      <c r="F13" s="25" t="s">
        <v>889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7" t="s">
        <v>893</v>
      </c>
      <c r="Q13" s="37" t="s">
        <v>897</v>
      </c>
      <c r="R13" s="75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5" t="s">
        <v>89</v>
      </c>
      <c r="W13" s="1" t="str">
        <f t="shared" si="7"/>
        <v>Key.Ini.13</v>
      </c>
      <c r="X13" s="47" t="s">
        <v>802</v>
      </c>
      <c r="Y13" s="47" t="s">
        <v>803</v>
      </c>
    </row>
    <row r="14" spans="1:25" ht="6" customHeight="1" x14ac:dyDescent="0.4">
      <c r="A14" s="23">
        <v>14</v>
      </c>
      <c r="B14" s="2" t="s">
        <v>43</v>
      </c>
      <c r="C14" s="2" t="s">
        <v>899</v>
      </c>
      <c r="D14" s="2" t="s">
        <v>759</v>
      </c>
      <c r="E14" s="2" t="s">
        <v>758</v>
      </c>
      <c r="F14" s="25" t="s">
        <v>890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7" t="s">
        <v>894</v>
      </c>
      <c r="Q14" s="37" t="s">
        <v>898</v>
      </c>
      <c r="R14" s="75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5" t="s">
        <v>89</v>
      </c>
      <c r="W14" s="1" t="str">
        <f t="shared" si="7"/>
        <v>Key.Ini.14</v>
      </c>
      <c r="X14" s="47" t="s">
        <v>826</v>
      </c>
      <c r="Y14" s="47" t="s">
        <v>827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1496</v>
      </c>
      <c r="E15" s="2" t="s">
        <v>1497</v>
      </c>
      <c r="F15" s="2" t="s">
        <v>227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1" t="str">
        <f t="shared" si="3"/>
        <v>Painel.Maciço</v>
      </c>
      <c r="P15" s="21" t="s">
        <v>228</v>
      </c>
      <c r="Q15" s="36" t="s">
        <v>229</v>
      </c>
      <c r="R15" s="75" t="s">
        <v>9</v>
      </c>
      <c r="S15" s="27" t="str">
        <f t="shared" si="4"/>
        <v>Composição</v>
      </c>
      <c r="T15" s="27" t="str">
        <f t="shared" si="5"/>
        <v>Camadas</v>
      </c>
      <c r="U15" s="27" t="str">
        <f t="shared" si="6"/>
        <v>Estruturantes</v>
      </c>
      <c r="V15" s="75" t="s">
        <v>89</v>
      </c>
      <c r="W15" s="1" t="str">
        <f t="shared" si="7"/>
        <v>Key.Com.15</v>
      </c>
      <c r="X15" s="47" t="s">
        <v>236</v>
      </c>
      <c r="Y15" s="47" t="s">
        <v>226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1496</v>
      </c>
      <c r="E16" s="2" t="s">
        <v>1497</v>
      </c>
      <c r="F16" s="2" t="s">
        <v>230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1" t="str">
        <f t="shared" si="3"/>
        <v>Painel.Alveolar</v>
      </c>
      <c r="P16" s="21" t="s">
        <v>231</v>
      </c>
      <c r="Q16" s="36" t="s">
        <v>232</v>
      </c>
      <c r="R16" s="75" t="s">
        <v>9</v>
      </c>
      <c r="S16" s="27" t="str">
        <f t="shared" si="4"/>
        <v>Composição</v>
      </c>
      <c r="T16" s="27" t="str">
        <f t="shared" si="5"/>
        <v>Camadas</v>
      </c>
      <c r="U16" s="27" t="str">
        <f t="shared" si="6"/>
        <v>Estruturantes</v>
      </c>
      <c r="V16" s="75" t="s">
        <v>89</v>
      </c>
      <c r="W16" s="1" t="str">
        <f t="shared" si="7"/>
        <v>Key.Com.16</v>
      </c>
      <c r="X16" s="47" t="s">
        <v>236</v>
      </c>
      <c r="Y16" s="47" t="s">
        <v>226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1496</v>
      </c>
      <c r="E17" s="2" t="s">
        <v>1497</v>
      </c>
      <c r="F17" s="2" t="s">
        <v>233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1" t="str">
        <f t="shared" si="3"/>
        <v>Parede.CA</v>
      </c>
      <c r="P17" s="21" t="s">
        <v>234</v>
      </c>
      <c r="Q17" s="36" t="s">
        <v>235</v>
      </c>
      <c r="R17" s="75" t="s">
        <v>9</v>
      </c>
      <c r="S17" s="27" t="str">
        <f t="shared" si="4"/>
        <v>Composição</v>
      </c>
      <c r="T17" s="27" t="str">
        <f t="shared" si="5"/>
        <v>Camadas</v>
      </c>
      <c r="U17" s="27" t="str">
        <f t="shared" si="6"/>
        <v>Estruturantes</v>
      </c>
      <c r="V17" s="75" t="s">
        <v>89</v>
      </c>
      <c r="W17" s="1" t="str">
        <f t="shared" si="7"/>
        <v>Key.Com.17</v>
      </c>
      <c r="X17" s="47" t="s">
        <v>236</v>
      </c>
      <c r="Y17" s="47" t="s">
        <v>226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1496</v>
      </c>
      <c r="E18" s="2" t="s">
        <v>1497</v>
      </c>
      <c r="F18" s="2" t="s">
        <v>237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1" t="str">
        <f t="shared" si="3"/>
        <v>Bloco.CCA</v>
      </c>
      <c r="P18" s="21" t="s">
        <v>238</v>
      </c>
      <c r="Q18" s="36" t="s">
        <v>239</v>
      </c>
      <c r="R18" s="75" t="s">
        <v>9</v>
      </c>
      <c r="S18" s="27" t="str">
        <f t="shared" si="4"/>
        <v>Composição</v>
      </c>
      <c r="T18" s="27" t="str">
        <f t="shared" si="5"/>
        <v>Camadas</v>
      </c>
      <c r="U18" s="27" t="str">
        <f t="shared" si="6"/>
        <v>Estruturantes</v>
      </c>
      <c r="V18" s="75" t="s">
        <v>89</v>
      </c>
      <c r="W18" s="1" t="str">
        <f t="shared" si="7"/>
        <v>Key.Com.18</v>
      </c>
      <c r="X18" s="47" t="s">
        <v>236</v>
      </c>
      <c r="Y18" s="47" t="s">
        <v>226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1496</v>
      </c>
      <c r="E19" s="2" t="s">
        <v>1497</v>
      </c>
      <c r="F19" s="2" t="s">
        <v>558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1" t="str">
        <f t="shared" si="3"/>
        <v>Bloco.Concreto.Estrutural</v>
      </c>
      <c r="P19" s="21" t="s">
        <v>240</v>
      </c>
      <c r="Q19" s="36" t="s">
        <v>241</v>
      </c>
      <c r="R19" s="75" t="s">
        <v>9</v>
      </c>
      <c r="S19" s="27" t="str">
        <f t="shared" si="4"/>
        <v>Composição</v>
      </c>
      <c r="T19" s="27" t="str">
        <f t="shared" si="5"/>
        <v>Camadas</v>
      </c>
      <c r="U19" s="27" t="str">
        <f t="shared" si="6"/>
        <v>Estruturantes</v>
      </c>
      <c r="V19" s="75" t="s">
        <v>89</v>
      </c>
      <c r="W19" s="1" t="str">
        <f t="shared" si="7"/>
        <v>Key.Com.19</v>
      </c>
      <c r="X19" s="47" t="s">
        <v>236</v>
      </c>
      <c r="Y19" s="47" t="s">
        <v>226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1496</v>
      </c>
      <c r="E20" s="2" t="s">
        <v>1497</v>
      </c>
      <c r="F20" s="2" t="s">
        <v>559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1" t="str">
        <f t="shared" si="3"/>
        <v>Bloco.Concreto.Vedação</v>
      </c>
      <c r="P20" s="21" t="s">
        <v>242</v>
      </c>
      <c r="Q20" s="36" t="s">
        <v>243</v>
      </c>
      <c r="R20" s="75" t="s">
        <v>9</v>
      </c>
      <c r="S20" s="27" t="str">
        <f t="shared" si="4"/>
        <v>Composição</v>
      </c>
      <c r="T20" s="27" t="str">
        <f t="shared" si="5"/>
        <v>Camadas</v>
      </c>
      <c r="U20" s="27" t="str">
        <f t="shared" si="6"/>
        <v>Estruturantes</v>
      </c>
      <c r="V20" s="75" t="s">
        <v>89</v>
      </c>
      <c r="W20" s="1" t="str">
        <f t="shared" si="7"/>
        <v>Key.Com.20</v>
      </c>
      <c r="X20" s="47" t="s">
        <v>236</v>
      </c>
      <c r="Y20" s="47" t="s">
        <v>226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1496</v>
      </c>
      <c r="E21" s="2" t="s">
        <v>1497</v>
      </c>
      <c r="F21" s="2" t="s">
        <v>556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1" t="str">
        <f t="shared" si="3"/>
        <v>Bloco.Gesso.Maciço</v>
      </c>
      <c r="P21" s="21" t="s">
        <v>244</v>
      </c>
      <c r="Q21" s="36" t="s">
        <v>245</v>
      </c>
      <c r="R21" s="75" t="s">
        <v>9</v>
      </c>
      <c r="S21" s="27" t="str">
        <f t="shared" si="4"/>
        <v>Composição</v>
      </c>
      <c r="T21" s="27" t="str">
        <f t="shared" si="5"/>
        <v>Camadas</v>
      </c>
      <c r="U21" s="27" t="str">
        <f t="shared" si="6"/>
        <v>Estruturantes</v>
      </c>
      <c r="V21" s="75" t="s">
        <v>89</v>
      </c>
      <c r="W21" s="1" t="str">
        <f t="shared" si="7"/>
        <v>Key.Com.21</v>
      </c>
      <c r="X21" s="47" t="s">
        <v>236</v>
      </c>
      <c r="Y21" s="47" t="s">
        <v>226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1496</v>
      </c>
      <c r="E22" s="2" t="s">
        <v>1497</v>
      </c>
      <c r="F22" s="2" t="s">
        <v>557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1" t="str">
        <f t="shared" si="3"/>
        <v>Bloco.Gesso.Alveolar</v>
      </c>
      <c r="P22" s="21" t="s">
        <v>246</v>
      </c>
      <c r="Q22" s="36" t="s">
        <v>247</v>
      </c>
      <c r="R22" s="75" t="s">
        <v>9</v>
      </c>
      <c r="S22" s="27" t="str">
        <f t="shared" si="4"/>
        <v>Composição</v>
      </c>
      <c r="T22" s="27" t="str">
        <f t="shared" si="5"/>
        <v>Camadas</v>
      </c>
      <c r="U22" s="27" t="str">
        <f t="shared" si="6"/>
        <v>Estruturantes</v>
      </c>
      <c r="V22" s="75" t="s">
        <v>89</v>
      </c>
      <c r="W22" s="1" t="str">
        <f t="shared" si="7"/>
        <v>Key.Com.22</v>
      </c>
      <c r="X22" s="47" t="s">
        <v>236</v>
      </c>
      <c r="Y22" s="47" t="s">
        <v>226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1496</v>
      </c>
      <c r="E23" s="2" t="s">
        <v>1497</v>
      </c>
      <c r="F23" s="2" t="s">
        <v>248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1" t="str">
        <f t="shared" si="3"/>
        <v>Tijolo.Comúm</v>
      </c>
      <c r="P23" s="37" t="s">
        <v>249</v>
      </c>
      <c r="Q23" s="36" t="s">
        <v>250</v>
      </c>
      <c r="R23" s="75" t="s">
        <v>9</v>
      </c>
      <c r="S23" s="27" t="str">
        <f t="shared" si="4"/>
        <v>Composição</v>
      </c>
      <c r="T23" s="27" t="str">
        <f t="shared" si="5"/>
        <v>Camadas</v>
      </c>
      <c r="U23" s="27" t="str">
        <f t="shared" si="6"/>
        <v>Estruturantes</v>
      </c>
      <c r="V23" s="75" t="s">
        <v>89</v>
      </c>
      <c r="W23" s="1" t="str">
        <f t="shared" si="7"/>
        <v>Key.Com.23</v>
      </c>
      <c r="X23" s="47" t="s">
        <v>236</v>
      </c>
      <c r="Y23" s="47" t="s">
        <v>226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1496</v>
      </c>
      <c r="E24" s="2" t="s">
        <v>1497</v>
      </c>
      <c r="F24" s="2" t="s">
        <v>251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1" t="str">
        <f t="shared" si="3"/>
        <v>Tijolo.Laminado</v>
      </c>
      <c r="P24" s="21" t="s">
        <v>252</v>
      </c>
      <c r="Q24" s="36" t="s">
        <v>253</v>
      </c>
      <c r="R24" s="75" t="s">
        <v>9</v>
      </c>
      <c r="S24" s="27" t="str">
        <f t="shared" si="4"/>
        <v>Composição</v>
      </c>
      <c r="T24" s="27" t="str">
        <f t="shared" si="5"/>
        <v>Camadas</v>
      </c>
      <c r="U24" s="27" t="str">
        <f t="shared" si="6"/>
        <v>Estruturantes</v>
      </c>
      <c r="V24" s="75" t="s">
        <v>89</v>
      </c>
      <c r="W24" s="1" t="str">
        <f t="shared" si="7"/>
        <v>Key.Com.24</v>
      </c>
      <c r="X24" s="47" t="s">
        <v>236</v>
      </c>
      <c r="Y24" s="47" t="s">
        <v>226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1496</v>
      </c>
      <c r="E25" s="2" t="s">
        <v>1497</v>
      </c>
      <c r="F25" s="2" t="s">
        <v>254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1" t="str">
        <f t="shared" si="3"/>
        <v>Tijolo.Refratário</v>
      </c>
      <c r="P25" s="36" t="s">
        <v>255</v>
      </c>
      <c r="Q25" s="36" t="s">
        <v>256</v>
      </c>
      <c r="R25" s="75" t="s">
        <v>9</v>
      </c>
      <c r="S25" s="27" t="str">
        <f t="shared" si="4"/>
        <v>Composição</v>
      </c>
      <c r="T25" s="27" t="str">
        <f t="shared" si="5"/>
        <v>Camadas</v>
      </c>
      <c r="U25" s="27" t="str">
        <f t="shared" si="6"/>
        <v>Estruturantes</v>
      </c>
      <c r="V25" s="75" t="s">
        <v>89</v>
      </c>
      <c r="W25" s="1" t="str">
        <f t="shared" si="7"/>
        <v>Key.Com.25</v>
      </c>
      <c r="X25" s="47" t="s">
        <v>236</v>
      </c>
      <c r="Y25" s="47" t="s">
        <v>226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1496</v>
      </c>
      <c r="E26" s="2" t="s">
        <v>1497</v>
      </c>
      <c r="F26" s="2" t="s">
        <v>560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1" t="str">
        <f t="shared" si="3"/>
        <v>Tijolo.Ecológico</v>
      </c>
      <c r="P26" s="21" t="s">
        <v>260</v>
      </c>
      <c r="Q26" s="36" t="s">
        <v>261</v>
      </c>
      <c r="R26" s="75" t="s">
        <v>9</v>
      </c>
      <c r="S26" s="27" t="str">
        <f t="shared" si="4"/>
        <v>Composição</v>
      </c>
      <c r="T26" s="27" t="str">
        <f t="shared" si="5"/>
        <v>Camadas</v>
      </c>
      <c r="U26" s="27" t="str">
        <f t="shared" si="6"/>
        <v>Estruturantes</v>
      </c>
      <c r="V26" s="75" t="s">
        <v>89</v>
      </c>
      <c r="W26" s="1" t="str">
        <f t="shared" si="7"/>
        <v>Key.Com.26</v>
      </c>
      <c r="X26" s="47" t="s">
        <v>236</v>
      </c>
      <c r="Y26" s="47" t="s">
        <v>226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1496</v>
      </c>
      <c r="E27" s="2" t="s">
        <v>1497</v>
      </c>
      <c r="F27" s="2" t="s">
        <v>257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1" t="str">
        <f t="shared" si="3"/>
        <v>Bloco.Furado</v>
      </c>
      <c r="P27" s="21" t="s">
        <v>258</v>
      </c>
      <c r="Q27" s="36" t="s">
        <v>259</v>
      </c>
      <c r="R27" s="75" t="s">
        <v>9</v>
      </c>
      <c r="S27" s="27" t="str">
        <f t="shared" si="4"/>
        <v>Composição</v>
      </c>
      <c r="T27" s="27" t="str">
        <f t="shared" si="5"/>
        <v>Camadas</v>
      </c>
      <c r="U27" s="27" t="str">
        <f t="shared" si="6"/>
        <v>Estruturantes</v>
      </c>
      <c r="V27" s="75" t="s">
        <v>89</v>
      </c>
      <c r="W27" s="1" t="str">
        <f t="shared" si="7"/>
        <v>Key.Com.27</v>
      </c>
      <c r="X27" s="47" t="s">
        <v>236</v>
      </c>
      <c r="Y27" s="47" t="s">
        <v>226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1496</v>
      </c>
      <c r="E28" s="2" t="s">
        <v>1497</v>
      </c>
      <c r="F28" s="2" t="s">
        <v>262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1" t="str">
        <f t="shared" si="3"/>
        <v>Canaleta.J</v>
      </c>
      <c r="P28" s="21" t="s">
        <v>263</v>
      </c>
      <c r="Q28" s="36" t="s">
        <v>264</v>
      </c>
      <c r="R28" s="75" t="s">
        <v>9</v>
      </c>
      <c r="S28" s="27" t="str">
        <f t="shared" si="4"/>
        <v>Composição</v>
      </c>
      <c r="T28" s="27" t="str">
        <f t="shared" si="5"/>
        <v>Camadas</v>
      </c>
      <c r="U28" s="27" t="str">
        <f t="shared" si="6"/>
        <v>Estruturantes</v>
      </c>
      <c r="V28" s="75" t="s">
        <v>89</v>
      </c>
      <c r="W28" s="1" t="str">
        <f t="shared" si="7"/>
        <v>Key.Com.28</v>
      </c>
      <c r="X28" s="47" t="s">
        <v>236</v>
      </c>
      <c r="Y28" s="47" t="s">
        <v>226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1496</v>
      </c>
      <c r="E29" s="2" t="s">
        <v>1497</v>
      </c>
      <c r="F29" s="2" t="s">
        <v>265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1" t="str">
        <f t="shared" si="3"/>
        <v>Canaleta.U</v>
      </c>
      <c r="P29" s="21" t="s">
        <v>266</v>
      </c>
      <c r="Q29" s="36" t="s">
        <v>267</v>
      </c>
      <c r="R29" s="75" t="s">
        <v>9</v>
      </c>
      <c r="S29" s="27" t="str">
        <f t="shared" si="4"/>
        <v>Composição</v>
      </c>
      <c r="T29" s="27" t="str">
        <f t="shared" si="5"/>
        <v>Camadas</v>
      </c>
      <c r="U29" s="27" t="str">
        <f t="shared" si="6"/>
        <v>Estruturantes</v>
      </c>
      <c r="V29" s="75" t="s">
        <v>89</v>
      </c>
      <c r="W29" s="1" t="str">
        <f t="shared" si="7"/>
        <v>Key.Com.29</v>
      </c>
      <c r="X29" s="47" t="s">
        <v>236</v>
      </c>
      <c r="Y29" s="47" t="s">
        <v>226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1496</v>
      </c>
      <c r="E30" s="2" t="s">
        <v>1497</v>
      </c>
      <c r="F30" s="2" t="s">
        <v>268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1" t="str">
        <f t="shared" si="3"/>
        <v>Cobogô</v>
      </c>
      <c r="P30" s="21" t="s">
        <v>269</v>
      </c>
      <c r="Q30" s="21" t="s">
        <v>270</v>
      </c>
      <c r="R30" s="75" t="s">
        <v>9</v>
      </c>
      <c r="S30" s="27" t="str">
        <f t="shared" si="4"/>
        <v>Composição</v>
      </c>
      <c r="T30" s="27" t="str">
        <f t="shared" si="5"/>
        <v>Camadas</v>
      </c>
      <c r="U30" s="27" t="str">
        <f t="shared" si="6"/>
        <v>Estruturantes</v>
      </c>
      <c r="V30" s="75" t="s">
        <v>89</v>
      </c>
      <c r="W30" s="1" t="str">
        <f t="shared" si="7"/>
        <v>Key.Com.30</v>
      </c>
      <c r="X30" s="47" t="s">
        <v>236</v>
      </c>
      <c r="Y30" s="47" t="s">
        <v>226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1496</v>
      </c>
      <c r="E31" s="2" t="s">
        <v>1497</v>
      </c>
      <c r="F31" s="2" t="s">
        <v>271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1" t="str">
        <f t="shared" si="3"/>
        <v>Tijolo.Vidro</v>
      </c>
      <c r="P31" s="21" t="s">
        <v>272</v>
      </c>
      <c r="Q31" s="36" t="s">
        <v>273</v>
      </c>
      <c r="R31" s="75" t="s">
        <v>9</v>
      </c>
      <c r="S31" s="27" t="str">
        <f t="shared" si="4"/>
        <v>Composição</v>
      </c>
      <c r="T31" s="27" t="str">
        <f t="shared" si="5"/>
        <v>Camadas</v>
      </c>
      <c r="U31" s="27" t="str">
        <f t="shared" si="6"/>
        <v>Estruturantes</v>
      </c>
      <c r="V31" s="75" t="s">
        <v>89</v>
      </c>
      <c r="W31" s="1" t="str">
        <f t="shared" si="7"/>
        <v>Key.Com.31</v>
      </c>
      <c r="X31" s="47" t="s">
        <v>236</v>
      </c>
      <c r="Y31" s="47" t="s">
        <v>226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1496</v>
      </c>
      <c r="E32" s="2" t="s">
        <v>1459</v>
      </c>
      <c r="F32" s="25" t="s">
        <v>723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1" t="str">
        <f t="shared" si="3"/>
        <v>Assentamento.De.Parede</v>
      </c>
      <c r="P32" s="37" t="s">
        <v>135</v>
      </c>
      <c r="Q32" s="36" t="s">
        <v>136</v>
      </c>
      <c r="R32" s="75" t="s">
        <v>9</v>
      </c>
      <c r="S32" s="27" t="str">
        <f t="shared" si="4"/>
        <v>Composição</v>
      </c>
      <c r="T32" s="27" t="str">
        <f t="shared" si="5"/>
        <v>Camadas</v>
      </c>
      <c r="U32" s="27" t="str">
        <f t="shared" si="6"/>
        <v>Argamassas</v>
      </c>
      <c r="V32" s="75" t="s">
        <v>89</v>
      </c>
      <c r="W32" s="1" t="str">
        <f t="shared" si="7"/>
        <v>Key.Com.32</v>
      </c>
      <c r="X32" s="47" t="s">
        <v>615</v>
      </c>
      <c r="Y32" s="47" t="s">
        <v>162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1496</v>
      </c>
      <c r="E33" s="2" t="s">
        <v>1459</v>
      </c>
      <c r="F33" s="25" t="s">
        <v>722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1" t="str">
        <f t="shared" si="3"/>
        <v>De.Parede.Colante</v>
      </c>
      <c r="P33" s="37" t="s">
        <v>743</v>
      </c>
      <c r="Q33" s="36" t="s">
        <v>745</v>
      </c>
      <c r="R33" s="75" t="s">
        <v>9</v>
      </c>
      <c r="S33" s="27" t="str">
        <f t="shared" si="4"/>
        <v>Composição</v>
      </c>
      <c r="T33" s="27" t="str">
        <f t="shared" si="5"/>
        <v>Camadas</v>
      </c>
      <c r="U33" s="27" t="str">
        <f t="shared" si="6"/>
        <v>Argamassas</v>
      </c>
      <c r="V33" s="75" t="s">
        <v>89</v>
      </c>
      <c r="W33" s="1" t="str">
        <f t="shared" si="7"/>
        <v>Key.Com.33</v>
      </c>
      <c r="X33" s="47" t="s">
        <v>615</v>
      </c>
      <c r="Y33" s="47" t="s">
        <v>162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1496</v>
      </c>
      <c r="E34" s="2" t="s">
        <v>1459</v>
      </c>
      <c r="F34" s="42" t="s">
        <v>724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Camadas</v>
      </c>
      <c r="N34" s="26" t="str">
        <f t="shared" ref="N34:N65" si="10">(SUBSTITUTE(SUBSTITUTE(CONCATENATE("",E34),"."," ")," De "," de "))</f>
        <v>Argamassas</v>
      </c>
      <c r="O34" s="21" t="str">
        <f t="shared" ref="O34:O65" si="11">F34</f>
        <v>De.Parede.Polimérica</v>
      </c>
      <c r="P34" s="27" t="s">
        <v>98</v>
      </c>
      <c r="Q34" s="27" t="s">
        <v>100</v>
      </c>
      <c r="R34" s="75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Camadas</v>
      </c>
      <c r="U34" s="27" t="str">
        <f t="shared" ref="U34:U65" si="14">SUBSTITUTE(E34, ".", " ")</f>
        <v>Argamassas</v>
      </c>
      <c r="V34" s="75" t="s">
        <v>89</v>
      </c>
      <c r="W34" s="1" t="str">
        <f t="shared" si="7"/>
        <v>Key.Com.34</v>
      </c>
      <c r="X34" s="47" t="s">
        <v>623</v>
      </c>
      <c r="Y34" s="47" t="s">
        <v>162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1496</v>
      </c>
      <c r="E35" s="2" t="s">
        <v>1459</v>
      </c>
      <c r="F35" s="42" t="s">
        <v>725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8"/>
        <v>Composição</v>
      </c>
      <c r="M35" s="26" t="str">
        <f t="shared" si="9"/>
        <v>Camadas</v>
      </c>
      <c r="N35" s="26" t="str">
        <f t="shared" si="10"/>
        <v>Argamassas</v>
      </c>
      <c r="O35" s="21" t="str">
        <f t="shared" si="11"/>
        <v>De.Parede.Baritada</v>
      </c>
      <c r="P35" s="27" t="s">
        <v>748</v>
      </c>
      <c r="Q35" s="27" t="s">
        <v>750</v>
      </c>
      <c r="R35" s="75" t="s">
        <v>9</v>
      </c>
      <c r="S35" s="27" t="str">
        <f t="shared" si="12"/>
        <v>Composição</v>
      </c>
      <c r="T35" s="27" t="str">
        <f t="shared" si="13"/>
        <v>Camadas</v>
      </c>
      <c r="U35" s="27" t="str">
        <f t="shared" si="14"/>
        <v>Argamassas</v>
      </c>
      <c r="V35" s="75" t="s">
        <v>89</v>
      </c>
      <c r="W35" s="1" t="str">
        <f t="shared" si="7"/>
        <v>Key.Com.35</v>
      </c>
      <c r="X35" s="47" t="s">
        <v>623</v>
      </c>
      <c r="Y35" s="47" t="s">
        <v>162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1496</v>
      </c>
      <c r="E36" s="2" t="s">
        <v>1459</v>
      </c>
      <c r="F36" s="25" t="s">
        <v>721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8"/>
        <v>Composição</v>
      </c>
      <c r="M36" s="26" t="str">
        <f t="shared" si="9"/>
        <v>Camadas</v>
      </c>
      <c r="N36" s="26" t="str">
        <f t="shared" si="10"/>
        <v>Argamassas</v>
      </c>
      <c r="O36" s="21" t="str">
        <f t="shared" si="11"/>
        <v>De.Piso.Colante</v>
      </c>
      <c r="P36" s="37" t="s">
        <v>744</v>
      </c>
      <c r="Q36" s="36" t="s">
        <v>746</v>
      </c>
      <c r="R36" s="75" t="s">
        <v>9</v>
      </c>
      <c r="S36" s="27" t="str">
        <f t="shared" si="12"/>
        <v>Composição</v>
      </c>
      <c r="T36" s="27" t="str">
        <f t="shared" si="13"/>
        <v>Camadas</v>
      </c>
      <c r="U36" s="27" t="str">
        <f t="shared" si="14"/>
        <v>Argamassas</v>
      </c>
      <c r="V36" s="75" t="s">
        <v>89</v>
      </c>
      <c r="W36" s="1" t="str">
        <f t="shared" si="7"/>
        <v>Key.Com.36</v>
      </c>
      <c r="X36" s="47" t="s">
        <v>165</v>
      </c>
      <c r="Y36" s="47" t="s">
        <v>162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1496</v>
      </c>
      <c r="E37" s="2" t="s">
        <v>1459</v>
      </c>
      <c r="F37" s="42" t="s">
        <v>719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8"/>
        <v>Composição</v>
      </c>
      <c r="M37" s="26" t="str">
        <f t="shared" si="9"/>
        <v>Camadas</v>
      </c>
      <c r="N37" s="26" t="str">
        <f t="shared" si="10"/>
        <v>Argamassas</v>
      </c>
      <c r="O37" s="21" t="str">
        <f t="shared" si="11"/>
        <v>De.Piso.Polimérica</v>
      </c>
      <c r="P37" s="27" t="s">
        <v>98</v>
      </c>
      <c r="Q37" s="27" t="s">
        <v>747</v>
      </c>
      <c r="R37" s="75" t="s">
        <v>9</v>
      </c>
      <c r="S37" s="27" t="str">
        <f t="shared" si="12"/>
        <v>Composição</v>
      </c>
      <c r="T37" s="27" t="str">
        <f t="shared" si="13"/>
        <v>Camadas</v>
      </c>
      <c r="U37" s="27" t="str">
        <f t="shared" si="14"/>
        <v>Argamassas</v>
      </c>
      <c r="V37" s="75" t="s">
        <v>89</v>
      </c>
      <c r="W37" s="1" t="str">
        <f t="shared" si="7"/>
        <v>Key.Com.37</v>
      </c>
      <c r="X37" s="47" t="s">
        <v>624</v>
      </c>
      <c r="Y37" s="47" t="s">
        <v>162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1496</v>
      </c>
      <c r="E38" s="2" t="s">
        <v>1459</v>
      </c>
      <c r="F38" s="42" t="s">
        <v>720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8"/>
        <v>Composição</v>
      </c>
      <c r="M38" s="26" t="str">
        <f t="shared" si="9"/>
        <v>Camadas</v>
      </c>
      <c r="N38" s="26" t="str">
        <f t="shared" si="10"/>
        <v>Argamassas</v>
      </c>
      <c r="O38" s="21" t="str">
        <f t="shared" si="11"/>
        <v>De.Piso.Baritada</v>
      </c>
      <c r="P38" s="27" t="s">
        <v>749</v>
      </c>
      <c r="Q38" s="27" t="s">
        <v>751</v>
      </c>
      <c r="R38" s="75" t="s">
        <v>9</v>
      </c>
      <c r="S38" s="27" t="str">
        <f t="shared" si="12"/>
        <v>Composição</v>
      </c>
      <c r="T38" s="27" t="str">
        <f t="shared" si="13"/>
        <v>Camadas</v>
      </c>
      <c r="U38" s="27" t="str">
        <f t="shared" si="14"/>
        <v>Argamassas</v>
      </c>
      <c r="V38" s="75" t="s">
        <v>89</v>
      </c>
      <c r="W38" s="1" t="str">
        <f t="shared" si="7"/>
        <v>Key.Com.38</v>
      </c>
      <c r="X38" s="47" t="s">
        <v>624</v>
      </c>
      <c r="Y38" s="47" t="s">
        <v>162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1496</v>
      </c>
      <c r="E39" s="2" t="s">
        <v>1459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8"/>
        <v>Composição</v>
      </c>
      <c r="M39" s="26" t="str">
        <f t="shared" si="9"/>
        <v>Camadas</v>
      </c>
      <c r="N39" s="26" t="str">
        <f t="shared" si="10"/>
        <v>Argamassas</v>
      </c>
      <c r="O39" s="21" t="str">
        <f t="shared" si="11"/>
        <v>Chapisco</v>
      </c>
      <c r="P39" s="37" t="s">
        <v>763</v>
      </c>
      <c r="Q39" s="36" t="s">
        <v>764</v>
      </c>
      <c r="R39" s="75" t="s">
        <v>9</v>
      </c>
      <c r="S39" s="27" t="str">
        <f t="shared" si="12"/>
        <v>Composição</v>
      </c>
      <c r="T39" s="27" t="str">
        <f t="shared" si="13"/>
        <v>Camadas</v>
      </c>
      <c r="U39" s="27" t="str">
        <f t="shared" si="14"/>
        <v>Argamassas</v>
      </c>
      <c r="V39" s="75" t="s">
        <v>89</v>
      </c>
      <c r="W39" s="1" t="str">
        <f t="shared" si="7"/>
        <v>Key.Com.39</v>
      </c>
      <c r="X39" s="47" t="s">
        <v>615</v>
      </c>
      <c r="Y39" s="47" t="s">
        <v>162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1496</v>
      </c>
      <c r="E40" s="2" t="s">
        <v>1459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8"/>
        <v>Composição</v>
      </c>
      <c r="M40" s="26" t="str">
        <f t="shared" si="9"/>
        <v>Camadas</v>
      </c>
      <c r="N40" s="26" t="str">
        <f t="shared" si="10"/>
        <v>Argamassas</v>
      </c>
      <c r="O40" s="21" t="str">
        <f t="shared" si="11"/>
        <v>Emboço</v>
      </c>
      <c r="P40" s="37" t="s">
        <v>765</v>
      </c>
      <c r="Q40" s="36" t="s">
        <v>760</v>
      </c>
      <c r="R40" s="75" t="s">
        <v>9</v>
      </c>
      <c r="S40" s="27" t="str">
        <f t="shared" si="12"/>
        <v>Composição</v>
      </c>
      <c r="T40" s="27" t="str">
        <f t="shared" si="13"/>
        <v>Camadas</v>
      </c>
      <c r="U40" s="27" t="str">
        <f t="shared" si="14"/>
        <v>Argamassas</v>
      </c>
      <c r="V40" s="75" t="s">
        <v>89</v>
      </c>
      <c r="W40" s="1" t="str">
        <f t="shared" si="7"/>
        <v>Key.Com.40</v>
      </c>
      <c r="X40" s="47" t="s">
        <v>615</v>
      </c>
      <c r="Y40" s="47" t="s">
        <v>162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1496</v>
      </c>
      <c r="E41" s="2" t="s">
        <v>1459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8"/>
        <v>Composição</v>
      </c>
      <c r="M41" s="26" t="str">
        <f t="shared" si="9"/>
        <v>Camadas</v>
      </c>
      <c r="N41" s="26" t="str">
        <f t="shared" si="10"/>
        <v>Argamassas</v>
      </c>
      <c r="O41" s="21" t="str">
        <f t="shared" si="11"/>
        <v>Reboco</v>
      </c>
      <c r="P41" s="37" t="s">
        <v>766</v>
      </c>
      <c r="Q41" s="36" t="s">
        <v>761</v>
      </c>
      <c r="R41" s="75" t="s">
        <v>9</v>
      </c>
      <c r="S41" s="27" t="str">
        <f t="shared" si="12"/>
        <v>Composição</v>
      </c>
      <c r="T41" s="27" t="str">
        <f t="shared" si="13"/>
        <v>Camadas</v>
      </c>
      <c r="U41" s="27" t="str">
        <f t="shared" si="14"/>
        <v>Argamassas</v>
      </c>
      <c r="V41" s="75" t="s">
        <v>89</v>
      </c>
      <c r="W41" s="1" t="str">
        <f t="shared" si="7"/>
        <v>Key.Com.41</v>
      </c>
      <c r="X41" s="47" t="s">
        <v>615</v>
      </c>
      <c r="Y41" s="47" t="s">
        <v>162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1496</v>
      </c>
      <c r="E42" s="2" t="s">
        <v>1459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8"/>
        <v>Composição</v>
      </c>
      <c r="M42" s="26" t="str">
        <f t="shared" si="9"/>
        <v>Camadas</v>
      </c>
      <c r="N42" s="26" t="str">
        <f t="shared" si="10"/>
        <v>Argamassas</v>
      </c>
      <c r="O42" s="21" t="str">
        <f t="shared" si="11"/>
        <v>Niveladora</v>
      </c>
      <c r="P42" s="37" t="s">
        <v>140</v>
      </c>
      <c r="Q42" s="37" t="s">
        <v>762</v>
      </c>
      <c r="R42" s="75" t="s">
        <v>9</v>
      </c>
      <c r="S42" s="27" t="str">
        <f t="shared" si="12"/>
        <v>Composição</v>
      </c>
      <c r="T42" s="27" t="str">
        <f t="shared" si="13"/>
        <v>Camadas</v>
      </c>
      <c r="U42" s="27" t="str">
        <f t="shared" si="14"/>
        <v>Argamassas</v>
      </c>
      <c r="V42" s="75" t="s">
        <v>89</v>
      </c>
      <c r="W42" s="1" t="str">
        <f t="shared" si="7"/>
        <v>Key.Com.42</v>
      </c>
      <c r="X42" s="47" t="s">
        <v>165</v>
      </c>
      <c r="Y42" s="47" t="s">
        <v>162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1496</v>
      </c>
      <c r="E43" s="2" t="s">
        <v>1459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8"/>
        <v>Composição</v>
      </c>
      <c r="M43" s="26" t="str">
        <f t="shared" si="9"/>
        <v>Camadas</v>
      </c>
      <c r="N43" s="26" t="str">
        <f t="shared" si="10"/>
        <v>Argamassas</v>
      </c>
      <c r="O43" s="21" t="str">
        <f t="shared" si="11"/>
        <v>Graute</v>
      </c>
      <c r="P43" s="27" t="s">
        <v>97</v>
      </c>
      <c r="Q43" s="27" t="s">
        <v>99</v>
      </c>
      <c r="R43" s="75" t="s">
        <v>9</v>
      </c>
      <c r="S43" s="27" t="str">
        <f t="shared" si="12"/>
        <v>Composição</v>
      </c>
      <c r="T43" s="27" t="str">
        <f t="shared" si="13"/>
        <v>Camadas</v>
      </c>
      <c r="U43" s="27" t="str">
        <f t="shared" si="14"/>
        <v>Argamassas</v>
      </c>
      <c r="V43" s="75" t="s">
        <v>89</v>
      </c>
      <c r="W43" s="1" t="str">
        <f t="shared" si="7"/>
        <v>Key.Com.43</v>
      </c>
      <c r="X43" s="47" t="s">
        <v>165</v>
      </c>
      <c r="Y43" s="47" t="s">
        <v>162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1496</v>
      </c>
      <c r="E44" s="2" t="s">
        <v>1460</v>
      </c>
      <c r="F44" s="25" t="s">
        <v>794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8"/>
        <v>Composição</v>
      </c>
      <c r="M44" s="26" t="str">
        <f t="shared" si="9"/>
        <v>Camadas</v>
      </c>
      <c r="N44" s="26" t="str">
        <f t="shared" si="10"/>
        <v>Colas</v>
      </c>
      <c r="O44" s="21" t="str">
        <f t="shared" si="11"/>
        <v>Para.Madeiras</v>
      </c>
      <c r="P44" s="37" t="s">
        <v>767</v>
      </c>
      <c r="Q44" s="37" t="s">
        <v>768</v>
      </c>
      <c r="R44" s="75" t="s">
        <v>9</v>
      </c>
      <c r="S44" s="27" t="str">
        <f t="shared" si="12"/>
        <v>Composição</v>
      </c>
      <c r="T44" s="27" t="str">
        <f t="shared" si="13"/>
        <v>Camadas</v>
      </c>
      <c r="U44" s="27" t="str">
        <f t="shared" si="14"/>
        <v>Colas</v>
      </c>
      <c r="V44" s="75" t="s">
        <v>89</v>
      </c>
      <c r="W44" s="1" t="str">
        <f t="shared" si="7"/>
        <v>Key.Com.44</v>
      </c>
      <c r="X44" s="47" t="s">
        <v>953</v>
      </c>
      <c r="Y44" s="47" t="s">
        <v>951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1496</v>
      </c>
      <c r="E45" s="2" t="s">
        <v>1460</v>
      </c>
      <c r="F45" s="25" t="s">
        <v>153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8"/>
        <v>Composição</v>
      </c>
      <c r="M45" s="26" t="str">
        <f t="shared" si="9"/>
        <v>Camadas</v>
      </c>
      <c r="N45" s="26" t="str">
        <f t="shared" si="10"/>
        <v>Colas</v>
      </c>
      <c r="O45" s="21" t="str">
        <f t="shared" si="11"/>
        <v>Para.Metais</v>
      </c>
      <c r="P45" s="37" t="s">
        <v>561</v>
      </c>
      <c r="Q45" s="37" t="s">
        <v>565</v>
      </c>
      <c r="R45" s="75" t="s">
        <v>9</v>
      </c>
      <c r="S45" s="27" t="str">
        <f t="shared" si="12"/>
        <v>Composição</v>
      </c>
      <c r="T45" s="27" t="str">
        <f t="shared" si="13"/>
        <v>Camadas</v>
      </c>
      <c r="U45" s="27" t="str">
        <f t="shared" si="14"/>
        <v>Colas</v>
      </c>
      <c r="V45" s="75" t="s">
        <v>89</v>
      </c>
      <c r="W45" s="1" t="str">
        <f t="shared" si="7"/>
        <v>Key.Com.45</v>
      </c>
      <c r="X45" s="47" t="s">
        <v>953</v>
      </c>
      <c r="Y45" s="47" t="s">
        <v>951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1496</v>
      </c>
      <c r="E46" s="2" t="s">
        <v>1460</v>
      </c>
      <c r="F46" s="25" t="s">
        <v>154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8"/>
        <v>Composição</v>
      </c>
      <c r="M46" s="26" t="str">
        <f t="shared" si="9"/>
        <v>Camadas</v>
      </c>
      <c r="N46" s="26" t="str">
        <f t="shared" si="10"/>
        <v>Colas</v>
      </c>
      <c r="O46" s="21" t="str">
        <f t="shared" si="11"/>
        <v>Para.Texteis</v>
      </c>
      <c r="P46" s="37" t="s">
        <v>562</v>
      </c>
      <c r="Q46" s="37" t="s">
        <v>566</v>
      </c>
      <c r="R46" s="75" t="s">
        <v>9</v>
      </c>
      <c r="S46" s="27" t="str">
        <f t="shared" si="12"/>
        <v>Composição</v>
      </c>
      <c r="T46" s="27" t="str">
        <f t="shared" si="13"/>
        <v>Camadas</v>
      </c>
      <c r="U46" s="27" t="str">
        <f t="shared" si="14"/>
        <v>Colas</v>
      </c>
      <c r="V46" s="75" t="s">
        <v>89</v>
      </c>
      <c r="W46" s="1" t="str">
        <f t="shared" si="7"/>
        <v>Key.Com.46</v>
      </c>
      <c r="X46" s="47" t="s">
        <v>953</v>
      </c>
      <c r="Y46" s="47" t="s">
        <v>951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1496</v>
      </c>
      <c r="E47" s="2" t="s">
        <v>1460</v>
      </c>
      <c r="F47" s="25" t="s">
        <v>155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8"/>
        <v>Composição</v>
      </c>
      <c r="M47" s="26" t="str">
        <f t="shared" si="9"/>
        <v>Camadas</v>
      </c>
      <c r="N47" s="26" t="str">
        <f t="shared" si="10"/>
        <v>Colas</v>
      </c>
      <c r="O47" s="21" t="str">
        <f t="shared" si="11"/>
        <v>Para.Espumas</v>
      </c>
      <c r="P47" s="37" t="s">
        <v>563</v>
      </c>
      <c r="Q47" s="37" t="s">
        <v>567</v>
      </c>
      <c r="R47" s="75" t="s">
        <v>9</v>
      </c>
      <c r="S47" s="27" t="str">
        <f t="shared" si="12"/>
        <v>Composição</v>
      </c>
      <c r="T47" s="27" t="str">
        <f t="shared" si="13"/>
        <v>Camadas</v>
      </c>
      <c r="U47" s="27" t="str">
        <f t="shared" si="14"/>
        <v>Colas</v>
      </c>
      <c r="V47" s="75" t="s">
        <v>89</v>
      </c>
      <c r="W47" s="1" t="str">
        <f t="shared" si="7"/>
        <v>Key.Com.47</v>
      </c>
      <c r="X47" s="47" t="s">
        <v>953</v>
      </c>
      <c r="Y47" s="47" t="s">
        <v>951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1496</v>
      </c>
      <c r="E48" s="2" t="s">
        <v>1460</v>
      </c>
      <c r="F48" s="25" t="s">
        <v>156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8"/>
        <v>Composição</v>
      </c>
      <c r="M48" s="26" t="str">
        <f t="shared" si="9"/>
        <v>Camadas</v>
      </c>
      <c r="N48" s="26" t="str">
        <f t="shared" si="10"/>
        <v>Colas</v>
      </c>
      <c r="O48" s="21" t="str">
        <f t="shared" si="11"/>
        <v>Para.Louças</v>
      </c>
      <c r="P48" s="37" t="s">
        <v>564</v>
      </c>
      <c r="Q48" s="37" t="s">
        <v>568</v>
      </c>
      <c r="R48" s="75" t="s">
        <v>9</v>
      </c>
      <c r="S48" s="27" t="str">
        <f t="shared" si="12"/>
        <v>Composição</v>
      </c>
      <c r="T48" s="27" t="str">
        <f t="shared" si="13"/>
        <v>Camadas</v>
      </c>
      <c r="U48" s="27" t="str">
        <f t="shared" si="14"/>
        <v>Colas</v>
      </c>
      <c r="V48" s="75" t="s">
        <v>89</v>
      </c>
      <c r="W48" s="1" t="str">
        <f t="shared" si="7"/>
        <v>Key.Com.48</v>
      </c>
      <c r="X48" s="47" t="s">
        <v>953</v>
      </c>
      <c r="Y48" s="47" t="s">
        <v>951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1496</v>
      </c>
      <c r="E49" s="2" t="s">
        <v>1498</v>
      </c>
      <c r="F49" s="2" t="s">
        <v>656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8"/>
        <v>Composição</v>
      </c>
      <c r="M49" s="26" t="str">
        <f t="shared" si="9"/>
        <v>Camadas</v>
      </c>
      <c r="N49" s="26" t="str">
        <f t="shared" si="10"/>
        <v>Cavidades</v>
      </c>
      <c r="O49" s="21" t="str">
        <f t="shared" si="11"/>
        <v>Ar.Térmica</v>
      </c>
      <c r="P49" s="21" t="s">
        <v>657</v>
      </c>
      <c r="Q49" s="21" t="s">
        <v>658</v>
      </c>
      <c r="R49" s="75" t="s">
        <v>9</v>
      </c>
      <c r="S49" s="27" t="str">
        <f t="shared" si="12"/>
        <v>Composição</v>
      </c>
      <c r="T49" s="27" t="str">
        <f t="shared" si="13"/>
        <v>Camadas</v>
      </c>
      <c r="U49" s="27" t="str">
        <f t="shared" si="14"/>
        <v>Cavidades</v>
      </c>
      <c r="V49" s="75" t="s">
        <v>89</v>
      </c>
      <c r="W49" s="1" t="str">
        <f t="shared" si="7"/>
        <v>Key.Com.49</v>
      </c>
      <c r="X49" s="47" t="s">
        <v>623</v>
      </c>
      <c r="Y49" s="47" t="s">
        <v>162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1496</v>
      </c>
      <c r="E50" s="2" t="s">
        <v>1498</v>
      </c>
      <c r="F50" s="2" t="s">
        <v>655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8"/>
        <v>Composição</v>
      </c>
      <c r="M50" s="26" t="str">
        <f t="shared" si="9"/>
        <v>Camadas</v>
      </c>
      <c r="N50" s="26" t="str">
        <f t="shared" si="10"/>
        <v>Cavidades</v>
      </c>
      <c r="O50" s="21" t="str">
        <f t="shared" si="11"/>
        <v>Ar.Acústica</v>
      </c>
      <c r="P50" s="21" t="s">
        <v>654</v>
      </c>
      <c r="Q50" s="21" t="s">
        <v>659</v>
      </c>
      <c r="R50" s="75" t="s">
        <v>9</v>
      </c>
      <c r="S50" s="27" t="str">
        <f t="shared" si="12"/>
        <v>Composição</v>
      </c>
      <c r="T50" s="27" t="str">
        <f t="shared" si="13"/>
        <v>Camadas</v>
      </c>
      <c r="U50" s="27" t="str">
        <f t="shared" si="14"/>
        <v>Cavidades</v>
      </c>
      <c r="V50" s="75" t="s">
        <v>89</v>
      </c>
      <c r="W50" s="1" t="str">
        <f t="shared" si="7"/>
        <v>Key.Com.50</v>
      </c>
      <c r="X50" s="47" t="s">
        <v>623</v>
      </c>
      <c r="Y50" s="47" t="s">
        <v>162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1496</v>
      </c>
      <c r="E51" s="2" t="s">
        <v>1461</v>
      </c>
      <c r="F51" s="2" t="s">
        <v>637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8"/>
        <v>Composição</v>
      </c>
      <c r="M51" s="26" t="str">
        <f t="shared" si="9"/>
        <v>Camadas</v>
      </c>
      <c r="N51" s="26" t="str">
        <f t="shared" si="10"/>
        <v>Mantas</v>
      </c>
      <c r="O51" s="21" t="str">
        <f t="shared" si="11"/>
        <v>Piso.Manta.Acústica</v>
      </c>
      <c r="P51" s="21" t="s">
        <v>639</v>
      </c>
      <c r="Q51" s="36" t="s">
        <v>642</v>
      </c>
      <c r="R51" s="75" t="s">
        <v>9</v>
      </c>
      <c r="S51" s="27" t="str">
        <f t="shared" si="12"/>
        <v>Composição</v>
      </c>
      <c r="T51" s="27" t="str">
        <f t="shared" si="13"/>
        <v>Camadas</v>
      </c>
      <c r="U51" s="27" t="str">
        <f t="shared" si="14"/>
        <v>Mantas</v>
      </c>
      <c r="V51" s="75" t="s">
        <v>89</v>
      </c>
      <c r="W51" s="1" t="str">
        <f t="shared" si="7"/>
        <v>Key.Com.51</v>
      </c>
      <c r="X51" s="47" t="s">
        <v>635</v>
      </c>
      <c r="Y51" s="47" t="s">
        <v>162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1496</v>
      </c>
      <c r="E52" s="2" t="s">
        <v>1461</v>
      </c>
      <c r="F52" s="2" t="s">
        <v>638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8"/>
        <v>Composição</v>
      </c>
      <c r="M52" s="26" t="str">
        <f t="shared" si="9"/>
        <v>Camadas</v>
      </c>
      <c r="N52" s="26" t="str">
        <f t="shared" si="10"/>
        <v>Mantas</v>
      </c>
      <c r="O52" s="21" t="str">
        <f t="shared" si="11"/>
        <v>Piso.Manta.Hidrófuga</v>
      </c>
      <c r="P52" s="21" t="s">
        <v>640</v>
      </c>
      <c r="Q52" s="36" t="s">
        <v>643</v>
      </c>
      <c r="R52" s="75" t="s">
        <v>9</v>
      </c>
      <c r="S52" s="27" t="str">
        <f t="shared" si="12"/>
        <v>Composição</v>
      </c>
      <c r="T52" s="27" t="str">
        <f t="shared" si="13"/>
        <v>Camadas</v>
      </c>
      <c r="U52" s="27" t="str">
        <f t="shared" si="14"/>
        <v>Mantas</v>
      </c>
      <c r="V52" s="75" t="s">
        <v>89</v>
      </c>
      <c r="W52" s="1" t="str">
        <f t="shared" si="7"/>
        <v>Key.Com.52</v>
      </c>
      <c r="X52" s="47" t="s">
        <v>635</v>
      </c>
      <c r="Y52" s="47" t="s">
        <v>162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1496</v>
      </c>
      <c r="E53" s="2" t="s">
        <v>1461</v>
      </c>
      <c r="F53" s="2" t="s">
        <v>636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8"/>
        <v>Composição</v>
      </c>
      <c r="M53" s="26" t="str">
        <f t="shared" si="9"/>
        <v>Camadas</v>
      </c>
      <c r="N53" s="26" t="str">
        <f t="shared" si="10"/>
        <v>Mantas</v>
      </c>
      <c r="O53" s="21" t="str">
        <f t="shared" si="11"/>
        <v>Piso.Manta.Térmica</v>
      </c>
      <c r="P53" s="21" t="s">
        <v>641</v>
      </c>
      <c r="Q53" s="36" t="s">
        <v>644</v>
      </c>
      <c r="R53" s="75" t="s">
        <v>9</v>
      </c>
      <c r="S53" s="27" t="str">
        <f t="shared" si="12"/>
        <v>Composição</v>
      </c>
      <c r="T53" s="27" t="str">
        <f t="shared" si="13"/>
        <v>Camadas</v>
      </c>
      <c r="U53" s="27" t="str">
        <f t="shared" si="14"/>
        <v>Mantas</v>
      </c>
      <c r="V53" s="75" t="s">
        <v>89</v>
      </c>
      <c r="W53" s="1" t="str">
        <f t="shared" si="7"/>
        <v>Key.Com.53</v>
      </c>
      <c r="X53" s="47" t="s">
        <v>635</v>
      </c>
      <c r="Y53" s="47" t="s">
        <v>162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1496</v>
      </c>
      <c r="E54" s="2" t="s">
        <v>1495</v>
      </c>
      <c r="F54" s="2" t="s">
        <v>587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8"/>
        <v>Composição</v>
      </c>
      <c r="M54" s="26" t="str">
        <f t="shared" si="9"/>
        <v>Camadas</v>
      </c>
      <c r="N54" s="26" t="str">
        <f t="shared" si="10"/>
        <v>Acessíveis</v>
      </c>
      <c r="O54" s="21" t="str">
        <f t="shared" si="11"/>
        <v>Piso.Tátil.Alerta</v>
      </c>
      <c r="P54" s="21" t="s">
        <v>633</v>
      </c>
      <c r="Q54" s="36" t="s">
        <v>645</v>
      </c>
      <c r="R54" s="75" t="s">
        <v>9</v>
      </c>
      <c r="S54" s="27" t="str">
        <f t="shared" si="12"/>
        <v>Composição</v>
      </c>
      <c r="T54" s="27" t="str">
        <f t="shared" si="13"/>
        <v>Camadas</v>
      </c>
      <c r="U54" s="27" t="str">
        <f t="shared" si="14"/>
        <v>Acessíveis</v>
      </c>
      <c r="V54" s="75" t="s">
        <v>89</v>
      </c>
      <c r="W54" s="1" t="str">
        <f t="shared" si="7"/>
        <v>Key.Com.54</v>
      </c>
      <c r="X54" s="47" t="s">
        <v>161</v>
      </c>
      <c r="Y54" s="47" t="s">
        <v>162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1496</v>
      </c>
      <c r="E55" s="2" t="s">
        <v>1495</v>
      </c>
      <c r="F55" s="2" t="s">
        <v>588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8"/>
        <v>Composição</v>
      </c>
      <c r="M55" s="26" t="str">
        <f t="shared" si="9"/>
        <v>Camadas</v>
      </c>
      <c r="N55" s="26" t="str">
        <f t="shared" si="10"/>
        <v>Acessíveis</v>
      </c>
      <c r="O55" s="21" t="str">
        <f t="shared" si="11"/>
        <v>Piso.Tátil.Direcional</v>
      </c>
      <c r="P55" s="21" t="s">
        <v>634</v>
      </c>
      <c r="Q55" s="36" t="s">
        <v>646</v>
      </c>
      <c r="R55" s="75" t="s">
        <v>9</v>
      </c>
      <c r="S55" s="27" t="str">
        <f t="shared" si="12"/>
        <v>Composição</v>
      </c>
      <c r="T55" s="27" t="str">
        <f t="shared" si="13"/>
        <v>Camadas</v>
      </c>
      <c r="U55" s="27" t="str">
        <f t="shared" si="14"/>
        <v>Acessíveis</v>
      </c>
      <c r="V55" s="75" t="s">
        <v>89</v>
      </c>
      <c r="W55" s="1" t="str">
        <f t="shared" si="7"/>
        <v>Key.Com.55</v>
      </c>
      <c r="X55" s="47" t="s">
        <v>161</v>
      </c>
      <c r="Y55" s="47" t="s">
        <v>162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1496</v>
      </c>
      <c r="E56" s="2" t="s">
        <v>1463</v>
      </c>
      <c r="F56" s="2" t="s">
        <v>586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8"/>
        <v>Composição</v>
      </c>
      <c r="M56" s="26" t="str">
        <f t="shared" si="9"/>
        <v>Camadas</v>
      </c>
      <c r="N56" s="26" t="str">
        <f t="shared" si="10"/>
        <v>Resistentes</v>
      </c>
      <c r="O56" s="21" t="str">
        <f t="shared" si="11"/>
        <v>Piso.Asfaltado</v>
      </c>
      <c r="P56" s="21" t="s">
        <v>632</v>
      </c>
      <c r="Q56" s="36" t="s">
        <v>647</v>
      </c>
      <c r="R56" s="75" t="s">
        <v>9</v>
      </c>
      <c r="S56" s="27" t="str">
        <f t="shared" si="12"/>
        <v>Composição</v>
      </c>
      <c r="T56" s="27" t="str">
        <f t="shared" si="13"/>
        <v>Camadas</v>
      </c>
      <c r="U56" s="27" t="str">
        <f t="shared" si="14"/>
        <v>Resistentes</v>
      </c>
      <c r="V56" s="75" t="s">
        <v>89</v>
      </c>
      <c r="W56" s="1" t="str">
        <f t="shared" si="7"/>
        <v>Key.Com.56</v>
      </c>
      <c r="X56" s="47" t="s">
        <v>161</v>
      </c>
      <c r="Y56" s="47" t="s">
        <v>162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1496</v>
      </c>
      <c r="E57" s="2" t="s">
        <v>1463</v>
      </c>
      <c r="F57" s="2" t="s">
        <v>585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8"/>
        <v>Composição</v>
      </c>
      <c r="M57" s="26" t="str">
        <f t="shared" si="9"/>
        <v>Camadas</v>
      </c>
      <c r="N57" s="26" t="str">
        <f t="shared" si="10"/>
        <v>Resistentes</v>
      </c>
      <c r="O57" s="21" t="str">
        <f t="shared" si="11"/>
        <v>Piso.Concretado</v>
      </c>
      <c r="P57" s="21" t="s">
        <v>631</v>
      </c>
      <c r="Q57" s="36" t="s">
        <v>648</v>
      </c>
      <c r="R57" s="75" t="s">
        <v>9</v>
      </c>
      <c r="S57" s="27" t="str">
        <f t="shared" si="12"/>
        <v>Composição</v>
      </c>
      <c r="T57" s="27" t="str">
        <f t="shared" si="13"/>
        <v>Camadas</v>
      </c>
      <c r="U57" s="27" t="str">
        <f t="shared" si="14"/>
        <v>Resistentes</v>
      </c>
      <c r="V57" s="75" t="s">
        <v>89</v>
      </c>
      <c r="W57" s="1" t="str">
        <f t="shared" si="7"/>
        <v>Key.Com.57</v>
      </c>
      <c r="X57" s="47" t="s">
        <v>161</v>
      </c>
      <c r="Y57" s="47" t="s">
        <v>162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1496</v>
      </c>
      <c r="E58" s="2" t="s">
        <v>1463</v>
      </c>
      <c r="F58" s="2" t="s">
        <v>592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8"/>
        <v>Composição</v>
      </c>
      <c r="M58" s="26" t="str">
        <f t="shared" si="9"/>
        <v>Camadas</v>
      </c>
      <c r="N58" s="26" t="str">
        <f t="shared" si="10"/>
        <v>Resistentes</v>
      </c>
      <c r="O58" s="21" t="str">
        <f t="shared" si="11"/>
        <v>Piso.Automotivo</v>
      </c>
      <c r="P58" s="21" t="s">
        <v>630</v>
      </c>
      <c r="Q58" s="36" t="s">
        <v>604</v>
      </c>
      <c r="R58" s="75" t="s">
        <v>9</v>
      </c>
      <c r="S58" s="27" t="str">
        <f t="shared" si="12"/>
        <v>Composição</v>
      </c>
      <c r="T58" s="27" t="str">
        <f t="shared" si="13"/>
        <v>Camadas</v>
      </c>
      <c r="U58" s="27" t="str">
        <f t="shared" si="14"/>
        <v>Resistentes</v>
      </c>
      <c r="V58" s="75" t="s">
        <v>89</v>
      </c>
      <c r="W58" s="1" t="str">
        <f t="shared" si="7"/>
        <v>Key.Com.58</v>
      </c>
      <c r="X58" s="47" t="s">
        <v>161</v>
      </c>
      <c r="Y58" s="47" t="s">
        <v>162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1496</v>
      </c>
      <c r="E59" s="2" t="s">
        <v>1463</v>
      </c>
      <c r="F59" s="2" t="s">
        <v>584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8"/>
        <v>Composição</v>
      </c>
      <c r="M59" s="26" t="str">
        <f t="shared" si="9"/>
        <v>Camadas</v>
      </c>
      <c r="N59" s="26" t="str">
        <f t="shared" si="10"/>
        <v>Resistentes</v>
      </c>
      <c r="O59" s="21" t="str">
        <f t="shared" si="11"/>
        <v>Piso.Bloquete.Carro</v>
      </c>
      <c r="P59" s="21" t="s">
        <v>629</v>
      </c>
      <c r="Q59" s="36" t="s">
        <v>649</v>
      </c>
      <c r="R59" s="75" t="s">
        <v>9</v>
      </c>
      <c r="S59" s="27" t="str">
        <f t="shared" si="12"/>
        <v>Composição</v>
      </c>
      <c r="T59" s="27" t="str">
        <f t="shared" si="13"/>
        <v>Camadas</v>
      </c>
      <c r="U59" s="27" t="str">
        <f t="shared" si="14"/>
        <v>Resistentes</v>
      </c>
      <c r="V59" s="75" t="s">
        <v>89</v>
      </c>
      <c r="W59" s="1" t="str">
        <f t="shared" si="7"/>
        <v>Key.Com.59</v>
      </c>
      <c r="X59" s="47" t="s">
        <v>161</v>
      </c>
      <c r="Y59" s="47" t="s">
        <v>162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1496</v>
      </c>
      <c r="E60" s="2" t="s">
        <v>1464</v>
      </c>
      <c r="F60" s="2" t="s">
        <v>589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8"/>
        <v>Composição</v>
      </c>
      <c r="M60" s="26" t="str">
        <f t="shared" si="9"/>
        <v>Camadas</v>
      </c>
      <c r="N60" s="26" t="str">
        <f t="shared" si="10"/>
        <v>Drenantes</v>
      </c>
      <c r="O60" s="21" t="str">
        <f t="shared" si="11"/>
        <v>Piso.Intertravado</v>
      </c>
      <c r="P60" s="21" t="s">
        <v>603</v>
      </c>
      <c r="Q60" s="36" t="s">
        <v>605</v>
      </c>
      <c r="R60" s="75" t="s">
        <v>9</v>
      </c>
      <c r="S60" s="27" t="str">
        <f t="shared" si="12"/>
        <v>Composição</v>
      </c>
      <c r="T60" s="27" t="str">
        <f t="shared" si="13"/>
        <v>Camadas</v>
      </c>
      <c r="U60" s="27" t="str">
        <f t="shared" si="14"/>
        <v>Drenantes</v>
      </c>
      <c r="V60" s="75" t="s">
        <v>89</v>
      </c>
      <c r="W60" s="1" t="str">
        <f t="shared" si="7"/>
        <v>Key.Com.60</v>
      </c>
      <c r="X60" s="47" t="s">
        <v>161</v>
      </c>
      <c r="Y60" s="47" t="s">
        <v>162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1496</v>
      </c>
      <c r="E61" s="2" t="s">
        <v>1464</v>
      </c>
      <c r="F61" s="2" t="s">
        <v>590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8"/>
        <v>Composição</v>
      </c>
      <c r="M61" s="26" t="str">
        <f t="shared" si="9"/>
        <v>Camadas</v>
      </c>
      <c r="N61" s="26" t="str">
        <f t="shared" si="10"/>
        <v>Drenantes</v>
      </c>
      <c r="O61" s="21" t="str">
        <f t="shared" si="11"/>
        <v>Piso.Fulget</v>
      </c>
      <c r="P61" s="21" t="s">
        <v>628</v>
      </c>
      <c r="Q61" s="36" t="s">
        <v>650</v>
      </c>
      <c r="R61" s="75" t="s">
        <v>9</v>
      </c>
      <c r="S61" s="27" t="str">
        <f t="shared" si="12"/>
        <v>Composição</v>
      </c>
      <c r="T61" s="27" t="str">
        <f t="shared" si="13"/>
        <v>Camadas</v>
      </c>
      <c r="U61" s="27" t="str">
        <f t="shared" si="14"/>
        <v>Drenantes</v>
      </c>
      <c r="V61" s="75" t="s">
        <v>89</v>
      </c>
      <c r="W61" s="1" t="str">
        <f t="shared" si="7"/>
        <v>Key.Com.61</v>
      </c>
      <c r="X61" s="47" t="s">
        <v>161</v>
      </c>
      <c r="Y61" s="47" t="s">
        <v>162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1496</v>
      </c>
      <c r="E62" s="2" t="s">
        <v>1464</v>
      </c>
      <c r="F62" s="2" t="s">
        <v>591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8"/>
        <v>Composição</v>
      </c>
      <c r="M62" s="26" t="str">
        <f t="shared" si="9"/>
        <v>Camadas</v>
      </c>
      <c r="N62" s="26" t="str">
        <f t="shared" si="10"/>
        <v>Drenantes</v>
      </c>
      <c r="O62" s="21" t="str">
        <f t="shared" si="11"/>
        <v>Piso.Bloquete.Grama</v>
      </c>
      <c r="P62" s="21" t="s">
        <v>627</v>
      </c>
      <c r="Q62" s="36" t="s">
        <v>651</v>
      </c>
      <c r="R62" s="75" t="s">
        <v>9</v>
      </c>
      <c r="S62" s="27" t="str">
        <f t="shared" si="12"/>
        <v>Composição</v>
      </c>
      <c r="T62" s="27" t="str">
        <f t="shared" si="13"/>
        <v>Camadas</v>
      </c>
      <c r="U62" s="27" t="str">
        <f t="shared" si="14"/>
        <v>Drenantes</v>
      </c>
      <c r="V62" s="75" t="s">
        <v>89</v>
      </c>
      <c r="W62" s="1" t="str">
        <f t="shared" si="7"/>
        <v>Key.Com.62</v>
      </c>
      <c r="X62" s="47" t="s">
        <v>161</v>
      </c>
      <c r="Y62" s="47" t="s">
        <v>162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1496</v>
      </c>
      <c r="E63" s="2" t="s">
        <v>1465</v>
      </c>
      <c r="F63" s="2" t="s">
        <v>617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8"/>
        <v>Composição</v>
      </c>
      <c r="M63" s="26" t="str">
        <f t="shared" si="9"/>
        <v>Camadas</v>
      </c>
      <c r="N63" s="26" t="str">
        <f t="shared" si="10"/>
        <v>Paginadas</v>
      </c>
      <c r="O63" s="21" t="str">
        <f t="shared" si="11"/>
        <v>Piso.Cerâmico</v>
      </c>
      <c r="P63" s="21" t="s">
        <v>625</v>
      </c>
      <c r="Q63" s="36" t="s">
        <v>652</v>
      </c>
      <c r="R63" s="75" t="s">
        <v>9</v>
      </c>
      <c r="S63" s="27" t="str">
        <f t="shared" si="12"/>
        <v>Composição</v>
      </c>
      <c r="T63" s="27" t="str">
        <f t="shared" si="13"/>
        <v>Camadas</v>
      </c>
      <c r="U63" s="27" t="str">
        <f t="shared" si="14"/>
        <v>Paginadas</v>
      </c>
      <c r="V63" s="75" t="s">
        <v>89</v>
      </c>
      <c r="W63" s="1" t="str">
        <f t="shared" si="7"/>
        <v>Key.Com.63</v>
      </c>
      <c r="X63" s="47" t="s">
        <v>161</v>
      </c>
      <c r="Y63" s="47" t="s">
        <v>162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1496</v>
      </c>
      <c r="E64" s="2" t="s">
        <v>1465</v>
      </c>
      <c r="F64" s="2" t="s">
        <v>616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8"/>
        <v>Composição</v>
      </c>
      <c r="M64" s="26" t="str">
        <f t="shared" si="9"/>
        <v>Camadas</v>
      </c>
      <c r="N64" s="26" t="str">
        <f t="shared" si="10"/>
        <v>Paginadas</v>
      </c>
      <c r="O64" s="21" t="str">
        <f t="shared" si="11"/>
        <v>Piso.Porcelanato</v>
      </c>
      <c r="P64" s="21" t="s">
        <v>626</v>
      </c>
      <c r="Q64" s="36" t="s">
        <v>653</v>
      </c>
      <c r="R64" s="75" t="s">
        <v>9</v>
      </c>
      <c r="S64" s="27" t="str">
        <f t="shared" si="12"/>
        <v>Composição</v>
      </c>
      <c r="T64" s="27" t="str">
        <f t="shared" si="13"/>
        <v>Camadas</v>
      </c>
      <c r="U64" s="27" t="str">
        <f t="shared" si="14"/>
        <v>Paginadas</v>
      </c>
      <c r="V64" s="75" t="s">
        <v>89</v>
      </c>
      <c r="W64" s="1" t="str">
        <f t="shared" si="7"/>
        <v>Key.Com.64</v>
      </c>
      <c r="X64" s="47" t="s">
        <v>161</v>
      </c>
      <c r="Y64" s="47" t="s">
        <v>162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1496</v>
      </c>
      <c r="E65" s="2" t="s">
        <v>1465</v>
      </c>
      <c r="F65" s="2" t="s">
        <v>579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8"/>
        <v>Composição</v>
      </c>
      <c r="M65" s="26" t="str">
        <f t="shared" si="9"/>
        <v>Camadas</v>
      </c>
      <c r="N65" s="26" t="str">
        <f t="shared" si="10"/>
        <v>Paginadas</v>
      </c>
      <c r="O65" s="21" t="str">
        <f t="shared" si="11"/>
        <v>Piso.Taco</v>
      </c>
      <c r="P65" s="21" t="s">
        <v>594</v>
      </c>
      <c r="Q65" s="36" t="s">
        <v>606</v>
      </c>
      <c r="R65" s="75" t="s">
        <v>9</v>
      </c>
      <c r="S65" s="27" t="str">
        <f t="shared" si="12"/>
        <v>Composição</v>
      </c>
      <c r="T65" s="27" t="str">
        <f t="shared" si="13"/>
        <v>Camadas</v>
      </c>
      <c r="U65" s="27" t="str">
        <f t="shared" si="14"/>
        <v>Paginadas</v>
      </c>
      <c r="V65" s="75" t="s">
        <v>89</v>
      </c>
      <c r="W65" s="1" t="str">
        <f t="shared" si="7"/>
        <v>Key.Com.65</v>
      </c>
      <c r="X65" s="47" t="s">
        <v>161</v>
      </c>
      <c r="Y65" s="47" t="s">
        <v>162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1496</v>
      </c>
      <c r="E66" s="2" t="s">
        <v>1465</v>
      </c>
      <c r="F66" s="2" t="s">
        <v>580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5">CONCATENATE("", C66)</f>
        <v>Composição</v>
      </c>
      <c r="M66" s="26" t="str">
        <f t="shared" ref="M66:M97" si="16">CONCATENATE("", D66)</f>
        <v>Camadas</v>
      </c>
      <c r="N66" s="26" t="str">
        <f t="shared" ref="N66:N97" si="17">(SUBSTITUTE(SUBSTITUTE(CONCATENATE("",E66),"."," ")," De "," de "))</f>
        <v>Paginadas</v>
      </c>
      <c r="O66" s="21" t="str">
        <f t="shared" ref="O66:O97" si="18">F66</f>
        <v>Piso.Vinílico</v>
      </c>
      <c r="P66" s="21" t="s">
        <v>595</v>
      </c>
      <c r="Q66" s="36" t="s">
        <v>607</v>
      </c>
      <c r="R66" s="75" t="s">
        <v>9</v>
      </c>
      <c r="S66" s="27" t="str">
        <f t="shared" ref="S66:S97" si="19">SUBSTITUTE(C66, ".", " ")</f>
        <v>Composição</v>
      </c>
      <c r="T66" s="27" t="str">
        <f t="shared" ref="T66:T97" si="20">SUBSTITUTE(D66, ".", " ")</f>
        <v>Camadas</v>
      </c>
      <c r="U66" s="27" t="str">
        <f t="shared" ref="U66:U97" si="21">SUBSTITUTE(E66, ".", " ")</f>
        <v>Paginadas</v>
      </c>
      <c r="V66" s="75" t="s">
        <v>89</v>
      </c>
      <c r="W66" s="1" t="str">
        <f t="shared" ref="W66:W136" si="22">CONCATENATE("Key.",LEFT(C66,3),".",A66)</f>
        <v>Key.Com.66</v>
      </c>
      <c r="X66" s="47" t="s">
        <v>161</v>
      </c>
      <c r="Y66" s="47" t="s">
        <v>162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1496</v>
      </c>
      <c r="E67" s="2" t="s">
        <v>1465</v>
      </c>
      <c r="F67" s="2" t="s">
        <v>618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5"/>
        <v>Composição</v>
      </c>
      <c r="M67" s="26" t="str">
        <f t="shared" si="16"/>
        <v>Camadas</v>
      </c>
      <c r="N67" s="26" t="str">
        <f t="shared" si="17"/>
        <v>Paginadas</v>
      </c>
      <c r="O67" s="21" t="str">
        <f t="shared" si="18"/>
        <v>Piso.Pedra.Natural</v>
      </c>
      <c r="P67" s="21" t="s">
        <v>596</v>
      </c>
      <c r="Q67" s="36" t="s">
        <v>608</v>
      </c>
      <c r="R67" s="75" t="s">
        <v>9</v>
      </c>
      <c r="S67" s="27" t="str">
        <f t="shared" si="19"/>
        <v>Composição</v>
      </c>
      <c r="T67" s="27" t="str">
        <f t="shared" si="20"/>
        <v>Camadas</v>
      </c>
      <c r="U67" s="27" t="str">
        <f t="shared" si="21"/>
        <v>Paginadas</v>
      </c>
      <c r="V67" s="75" t="s">
        <v>89</v>
      </c>
      <c r="W67" s="1" t="str">
        <f t="shared" si="22"/>
        <v>Key.Com.67</v>
      </c>
      <c r="X67" s="47" t="s">
        <v>161</v>
      </c>
      <c r="Y67" s="47" t="s">
        <v>162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1496</v>
      </c>
      <c r="E68" s="2" t="s">
        <v>1465</v>
      </c>
      <c r="F68" s="2" t="s">
        <v>619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5"/>
        <v>Composição</v>
      </c>
      <c r="M68" s="26" t="str">
        <f t="shared" si="16"/>
        <v>Camadas</v>
      </c>
      <c r="N68" s="26" t="str">
        <f t="shared" si="17"/>
        <v>Paginadas</v>
      </c>
      <c r="O68" s="21" t="str">
        <f t="shared" si="18"/>
        <v>Piso.Pedra.Sintética</v>
      </c>
      <c r="P68" s="21" t="s">
        <v>597</v>
      </c>
      <c r="Q68" s="36" t="s">
        <v>609</v>
      </c>
      <c r="R68" s="75" t="s">
        <v>9</v>
      </c>
      <c r="S68" s="27" t="str">
        <f t="shared" si="19"/>
        <v>Composição</v>
      </c>
      <c r="T68" s="27" t="str">
        <f t="shared" si="20"/>
        <v>Camadas</v>
      </c>
      <c r="U68" s="27" t="str">
        <f t="shared" si="21"/>
        <v>Paginadas</v>
      </c>
      <c r="V68" s="75" t="s">
        <v>89</v>
      </c>
      <c r="W68" s="1" t="str">
        <f t="shared" si="22"/>
        <v>Key.Com.68</v>
      </c>
      <c r="X68" s="47" t="s">
        <v>161</v>
      </c>
      <c r="Y68" s="47" t="s">
        <v>162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1496</v>
      </c>
      <c r="E69" s="2" t="s">
        <v>1465</v>
      </c>
      <c r="F69" s="2" t="s">
        <v>581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5"/>
        <v>Composição</v>
      </c>
      <c r="M69" s="26" t="str">
        <f t="shared" si="16"/>
        <v>Camadas</v>
      </c>
      <c r="N69" s="26" t="str">
        <f t="shared" si="17"/>
        <v>Paginadas</v>
      </c>
      <c r="O69" s="21" t="str">
        <f t="shared" si="18"/>
        <v>Piso.Elevado</v>
      </c>
      <c r="P69" s="21" t="s">
        <v>598</v>
      </c>
      <c r="Q69" s="36" t="s">
        <v>610</v>
      </c>
      <c r="R69" s="75" t="s">
        <v>9</v>
      </c>
      <c r="S69" s="27" t="str">
        <f t="shared" si="19"/>
        <v>Composição</v>
      </c>
      <c r="T69" s="27" t="str">
        <f t="shared" si="20"/>
        <v>Camadas</v>
      </c>
      <c r="U69" s="27" t="str">
        <f t="shared" si="21"/>
        <v>Paginadas</v>
      </c>
      <c r="V69" s="75" t="s">
        <v>89</v>
      </c>
      <c r="W69" s="1" t="str">
        <f t="shared" si="22"/>
        <v>Key.Com.69</v>
      </c>
      <c r="X69" s="47" t="s">
        <v>161</v>
      </c>
      <c r="Y69" s="47" t="s">
        <v>162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1496</v>
      </c>
      <c r="E70" s="2" t="s">
        <v>1465</v>
      </c>
      <c r="F70" s="2" t="s">
        <v>687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5"/>
        <v>Composição</v>
      </c>
      <c r="M70" s="26" t="str">
        <f t="shared" si="16"/>
        <v>Camadas</v>
      </c>
      <c r="N70" s="26" t="str">
        <f t="shared" si="17"/>
        <v>Paginadas</v>
      </c>
      <c r="O70" s="21" t="str">
        <f t="shared" si="18"/>
        <v>Piso.Vidro</v>
      </c>
      <c r="P70" s="21" t="s">
        <v>599</v>
      </c>
      <c r="Q70" s="36" t="s">
        <v>611</v>
      </c>
      <c r="R70" s="75" t="s">
        <v>9</v>
      </c>
      <c r="S70" s="27" t="str">
        <f t="shared" si="19"/>
        <v>Composição</v>
      </c>
      <c r="T70" s="27" t="str">
        <f t="shared" si="20"/>
        <v>Camadas</v>
      </c>
      <c r="U70" s="27" t="str">
        <f t="shared" si="21"/>
        <v>Paginadas</v>
      </c>
      <c r="V70" s="75" t="s">
        <v>89</v>
      </c>
      <c r="W70" s="1" t="str">
        <f t="shared" si="22"/>
        <v>Key.Com.70</v>
      </c>
      <c r="X70" s="47" t="s">
        <v>161</v>
      </c>
      <c r="Y70" s="47" t="s">
        <v>162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1496</v>
      </c>
      <c r="E71" s="2" t="s">
        <v>1465</v>
      </c>
      <c r="F71" s="2" t="s">
        <v>684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5"/>
        <v>Composição</v>
      </c>
      <c r="M71" s="26" t="str">
        <f t="shared" si="16"/>
        <v>Camadas</v>
      </c>
      <c r="N71" s="26" t="str">
        <f t="shared" si="17"/>
        <v>Paginadas</v>
      </c>
      <c r="O71" s="21" t="str">
        <f t="shared" si="18"/>
        <v>Piso.Gradil</v>
      </c>
      <c r="P71" s="21" t="s">
        <v>686</v>
      </c>
      <c r="Q71" s="36" t="s">
        <v>685</v>
      </c>
      <c r="R71" s="75" t="s">
        <v>9</v>
      </c>
      <c r="S71" s="27" t="str">
        <f t="shared" si="19"/>
        <v>Composição</v>
      </c>
      <c r="T71" s="27" t="str">
        <f t="shared" si="20"/>
        <v>Camadas</v>
      </c>
      <c r="U71" s="27" t="str">
        <f t="shared" si="21"/>
        <v>Paginadas</v>
      </c>
      <c r="V71" s="75" t="s">
        <v>89</v>
      </c>
      <c r="W71" s="1" t="str">
        <f t="shared" si="22"/>
        <v>Key.Com.71</v>
      </c>
      <c r="X71" s="47" t="s">
        <v>161</v>
      </c>
      <c r="Y71" s="47" t="s">
        <v>162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1496</v>
      </c>
      <c r="E72" s="2" t="s">
        <v>1465</v>
      </c>
      <c r="F72" s="2" t="s">
        <v>621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5"/>
        <v>Composição</v>
      </c>
      <c r="M72" s="26" t="str">
        <f t="shared" si="16"/>
        <v>Camadas</v>
      </c>
      <c r="N72" s="26" t="str">
        <f t="shared" si="17"/>
        <v>Paginadas</v>
      </c>
      <c r="O72" s="21" t="str">
        <f t="shared" si="18"/>
        <v>Parede.Cerâmica</v>
      </c>
      <c r="P72" s="21" t="s">
        <v>676</v>
      </c>
      <c r="Q72" s="36" t="s">
        <v>677</v>
      </c>
      <c r="R72" s="75" t="s">
        <v>9</v>
      </c>
      <c r="S72" s="27" t="str">
        <f t="shared" si="19"/>
        <v>Composição</v>
      </c>
      <c r="T72" s="27" t="str">
        <f t="shared" si="20"/>
        <v>Camadas</v>
      </c>
      <c r="U72" s="27" t="str">
        <f t="shared" si="21"/>
        <v>Paginadas</v>
      </c>
      <c r="V72" s="75" t="s">
        <v>89</v>
      </c>
      <c r="W72" s="1" t="str">
        <f t="shared" si="22"/>
        <v>Key.Com.72</v>
      </c>
      <c r="X72" s="47" t="s">
        <v>276</v>
      </c>
      <c r="Y72" s="47" t="s">
        <v>162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1496</v>
      </c>
      <c r="E73" s="2" t="s">
        <v>1465</v>
      </c>
      <c r="F73" s="2" t="s">
        <v>620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5"/>
        <v>Composição</v>
      </c>
      <c r="M73" s="26" t="str">
        <f t="shared" si="16"/>
        <v>Camadas</v>
      </c>
      <c r="N73" s="26" t="str">
        <f t="shared" si="17"/>
        <v>Paginadas</v>
      </c>
      <c r="O73" s="21" t="str">
        <f t="shared" si="18"/>
        <v>Parede.Porcelanato</v>
      </c>
      <c r="P73" s="21" t="s">
        <v>675</v>
      </c>
      <c r="Q73" s="36" t="s">
        <v>678</v>
      </c>
      <c r="R73" s="75" t="s">
        <v>9</v>
      </c>
      <c r="S73" s="27" t="str">
        <f t="shared" si="19"/>
        <v>Composição</v>
      </c>
      <c r="T73" s="27" t="str">
        <f t="shared" si="20"/>
        <v>Camadas</v>
      </c>
      <c r="U73" s="27" t="str">
        <f t="shared" si="21"/>
        <v>Paginadas</v>
      </c>
      <c r="V73" s="75" t="s">
        <v>89</v>
      </c>
      <c r="W73" s="1" t="str">
        <f t="shared" si="22"/>
        <v>Key.Com.73</v>
      </c>
      <c r="X73" s="47" t="s">
        <v>622</v>
      </c>
      <c r="Y73" s="47" t="s">
        <v>162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1496</v>
      </c>
      <c r="E74" s="2" t="s">
        <v>1465</v>
      </c>
      <c r="F74" s="25" t="s">
        <v>668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5"/>
        <v>Composição</v>
      </c>
      <c r="M74" s="26" t="str">
        <f t="shared" si="16"/>
        <v>Camadas</v>
      </c>
      <c r="N74" s="26" t="str">
        <f t="shared" si="17"/>
        <v>Paginadas</v>
      </c>
      <c r="O74" s="21" t="str">
        <f t="shared" si="18"/>
        <v>Parede.Azulejada</v>
      </c>
      <c r="P74" s="37" t="s">
        <v>281</v>
      </c>
      <c r="Q74" s="36" t="s">
        <v>282</v>
      </c>
      <c r="R74" s="75" t="s">
        <v>9</v>
      </c>
      <c r="S74" s="27" t="str">
        <f t="shared" si="19"/>
        <v>Composição</v>
      </c>
      <c r="T74" s="27" t="str">
        <f t="shared" si="20"/>
        <v>Camadas</v>
      </c>
      <c r="U74" s="27" t="str">
        <f t="shared" si="21"/>
        <v>Paginadas</v>
      </c>
      <c r="V74" s="75" t="s">
        <v>89</v>
      </c>
      <c r="W74" s="1" t="str">
        <f t="shared" si="22"/>
        <v>Key.Com.74</v>
      </c>
      <c r="X74" s="47" t="s">
        <v>276</v>
      </c>
      <c r="Y74" s="47" t="s">
        <v>162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1496</v>
      </c>
      <c r="E75" s="2" t="s">
        <v>1465</v>
      </c>
      <c r="F75" s="25" t="s">
        <v>674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5"/>
        <v>Composição</v>
      </c>
      <c r="M75" s="26" t="str">
        <f t="shared" si="16"/>
        <v>Camadas</v>
      </c>
      <c r="N75" s="26" t="str">
        <f t="shared" si="17"/>
        <v>Paginadas</v>
      </c>
      <c r="O75" s="21" t="str">
        <f t="shared" si="18"/>
        <v>Parede.Hidráulica</v>
      </c>
      <c r="P75" s="37" t="s">
        <v>285</v>
      </c>
      <c r="Q75" s="36" t="s">
        <v>286</v>
      </c>
      <c r="R75" s="75" t="s">
        <v>9</v>
      </c>
      <c r="S75" s="27" t="str">
        <f t="shared" si="19"/>
        <v>Composição</v>
      </c>
      <c r="T75" s="27" t="str">
        <f t="shared" si="20"/>
        <v>Camadas</v>
      </c>
      <c r="U75" s="27" t="str">
        <f t="shared" si="21"/>
        <v>Paginadas</v>
      </c>
      <c r="V75" s="75" t="s">
        <v>89</v>
      </c>
      <c r="W75" s="1" t="str">
        <f t="shared" si="22"/>
        <v>Key.Com.75</v>
      </c>
      <c r="X75" s="47" t="s">
        <v>276</v>
      </c>
      <c r="Y75" s="47" t="s">
        <v>162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1496</v>
      </c>
      <c r="E76" s="2" t="s">
        <v>1465</v>
      </c>
      <c r="F76" s="25" t="s">
        <v>669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5"/>
        <v>Composição</v>
      </c>
      <c r="M76" s="26" t="str">
        <f t="shared" si="16"/>
        <v>Camadas</v>
      </c>
      <c r="N76" s="26" t="str">
        <f t="shared" si="17"/>
        <v>Paginadas</v>
      </c>
      <c r="O76" s="21" t="str">
        <f t="shared" si="18"/>
        <v>Parede.Lambri</v>
      </c>
      <c r="P76" s="37" t="s">
        <v>274</v>
      </c>
      <c r="Q76" s="36" t="s">
        <v>275</v>
      </c>
      <c r="R76" s="75" t="s">
        <v>9</v>
      </c>
      <c r="S76" s="27" t="str">
        <f t="shared" si="19"/>
        <v>Composição</v>
      </c>
      <c r="T76" s="27" t="str">
        <f t="shared" si="20"/>
        <v>Camadas</v>
      </c>
      <c r="U76" s="27" t="str">
        <f t="shared" si="21"/>
        <v>Paginadas</v>
      </c>
      <c r="V76" s="75" t="s">
        <v>89</v>
      </c>
      <c r="W76" s="1" t="str">
        <f t="shared" si="22"/>
        <v>Key.Com.76</v>
      </c>
      <c r="X76" s="47" t="s">
        <v>276</v>
      </c>
      <c r="Y76" s="47" t="s">
        <v>162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1496</v>
      </c>
      <c r="E77" s="2" t="s">
        <v>1465</v>
      </c>
      <c r="F77" s="25" t="s">
        <v>670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5"/>
        <v>Composição</v>
      </c>
      <c r="M77" s="26" t="str">
        <f t="shared" si="16"/>
        <v>Camadas</v>
      </c>
      <c r="N77" s="26" t="str">
        <f t="shared" si="17"/>
        <v>Paginadas</v>
      </c>
      <c r="O77" s="21" t="str">
        <f t="shared" si="18"/>
        <v>Parede.Emplacada</v>
      </c>
      <c r="P77" s="37" t="s">
        <v>277</v>
      </c>
      <c r="Q77" s="36" t="s">
        <v>278</v>
      </c>
      <c r="R77" s="75" t="s">
        <v>9</v>
      </c>
      <c r="S77" s="27" t="str">
        <f t="shared" si="19"/>
        <v>Composição</v>
      </c>
      <c r="T77" s="27" t="str">
        <f t="shared" si="20"/>
        <v>Camadas</v>
      </c>
      <c r="U77" s="27" t="str">
        <f t="shared" si="21"/>
        <v>Paginadas</v>
      </c>
      <c r="V77" s="75" t="s">
        <v>89</v>
      </c>
      <c r="W77" s="1" t="str">
        <f t="shared" si="22"/>
        <v>Key.Com.77</v>
      </c>
      <c r="X77" s="47" t="s">
        <v>276</v>
      </c>
      <c r="Y77" s="47" t="s">
        <v>162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1496</v>
      </c>
      <c r="E78" s="2" t="s">
        <v>1465</v>
      </c>
      <c r="F78" s="25" t="s">
        <v>671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5"/>
        <v>Composição</v>
      </c>
      <c r="M78" s="26" t="str">
        <f t="shared" si="16"/>
        <v>Camadas</v>
      </c>
      <c r="N78" s="26" t="str">
        <f t="shared" si="17"/>
        <v>Paginadas</v>
      </c>
      <c r="O78" s="21" t="str">
        <f t="shared" si="18"/>
        <v>Parede.Painel</v>
      </c>
      <c r="P78" s="37" t="s">
        <v>279</v>
      </c>
      <c r="Q78" s="36" t="s">
        <v>280</v>
      </c>
      <c r="R78" s="75" t="s">
        <v>9</v>
      </c>
      <c r="S78" s="27" t="str">
        <f t="shared" si="19"/>
        <v>Composição</v>
      </c>
      <c r="T78" s="27" t="str">
        <f t="shared" si="20"/>
        <v>Camadas</v>
      </c>
      <c r="U78" s="27" t="str">
        <f t="shared" si="21"/>
        <v>Paginadas</v>
      </c>
      <c r="V78" s="75" t="s">
        <v>89</v>
      </c>
      <c r="W78" s="1" t="str">
        <f t="shared" si="22"/>
        <v>Key.Com.78</v>
      </c>
      <c r="X78" s="47" t="s">
        <v>276</v>
      </c>
      <c r="Y78" s="47" t="s">
        <v>162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1496</v>
      </c>
      <c r="E79" s="2" t="s">
        <v>1465</v>
      </c>
      <c r="F79" s="2" t="s">
        <v>672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5"/>
        <v>Composição</v>
      </c>
      <c r="M79" s="26" t="str">
        <f t="shared" si="16"/>
        <v>Camadas</v>
      </c>
      <c r="N79" s="26" t="str">
        <f t="shared" si="17"/>
        <v>Paginadas</v>
      </c>
      <c r="O79" s="21" t="str">
        <f t="shared" si="18"/>
        <v>Parede.Alucobond</v>
      </c>
      <c r="P79" s="37" t="s">
        <v>548</v>
      </c>
      <c r="Q79" s="36" t="s">
        <v>549</v>
      </c>
      <c r="R79" s="75" t="s">
        <v>9</v>
      </c>
      <c r="S79" s="27" t="str">
        <f t="shared" si="19"/>
        <v>Composição</v>
      </c>
      <c r="T79" s="27" t="str">
        <f t="shared" si="20"/>
        <v>Camadas</v>
      </c>
      <c r="U79" s="27" t="str">
        <f t="shared" si="21"/>
        <v>Paginadas</v>
      </c>
      <c r="V79" s="75" t="s">
        <v>89</v>
      </c>
      <c r="W79" s="1" t="str">
        <f t="shared" si="22"/>
        <v>Key.Com.79</v>
      </c>
      <c r="X79" s="47" t="s">
        <v>276</v>
      </c>
      <c r="Y79" s="47" t="s">
        <v>162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1496</v>
      </c>
      <c r="E80" s="2" t="s">
        <v>1465</v>
      </c>
      <c r="F80" s="25" t="s">
        <v>673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5"/>
        <v>Composição</v>
      </c>
      <c r="M80" s="26" t="str">
        <f t="shared" si="16"/>
        <v>Camadas</v>
      </c>
      <c r="N80" s="26" t="str">
        <f t="shared" si="17"/>
        <v>Paginadas</v>
      </c>
      <c r="O80" s="21" t="str">
        <f t="shared" si="18"/>
        <v>Parede.Fachada</v>
      </c>
      <c r="P80" s="37" t="s">
        <v>283</v>
      </c>
      <c r="Q80" s="37" t="s">
        <v>284</v>
      </c>
      <c r="R80" s="75" t="s">
        <v>9</v>
      </c>
      <c r="S80" s="27" t="str">
        <f t="shared" si="19"/>
        <v>Composição</v>
      </c>
      <c r="T80" s="27" t="str">
        <f t="shared" si="20"/>
        <v>Camadas</v>
      </c>
      <c r="U80" s="27" t="str">
        <f t="shared" si="21"/>
        <v>Paginadas</v>
      </c>
      <c r="V80" s="75" t="s">
        <v>89</v>
      </c>
      <c r="W80" s="1" t="str">
        <f t="shared" si="22"/>
        <v>Key.Com.80</v>
      </c>
      <c r="X80" s="47" t="s">
        <v>276</v>
      </c>
      <c r="Y80" s="47" t="s">
        <v>162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1496</v>
      </c>
      <c r="E81" s="2" t="s">
        <v>1458</v>
      </c>
      <c r="F81" s="2" t="s">
        <v>593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5"/>
        <v>Composição</v>
      </c>
      <c r="M81" s="26" t="str">
        <f t="shared" si="16"/>
        <v>Camadas</v>
      </c>
      <c r="N81" s="26" t="str">
        <f t="shared" si="17"/>
        <v>Contínuas</v>
      </c>
      <c r="O81" s="21" t="str">
        <f t="shared" si="18"/>
        <v>Piso.Carpete</v>
      </c>
      <c r="P81" s="21" t="s">
        <v>600</v>
      </c>
      <c r="Q81" s="36" t="s">
        <v>612</v>
      </c>
      <c r="R81" s="75" t="s">
        <v>9</v>
      </c>
      <c r="S81" s="27" t="str">
        <f t="shared" si="19"/>
        <v>Composição</v>
      </c>
      <c r="T81" s="27" t="str">
        <f t="shared" si="20"/>
        <v>Camadas</v>
      </c>
      <c r="U81" s="27" t="str">
        <f t="shared" si="21"/>
        <v>Contínuas</v>
      </c>
      <c r="V81" s="75" t="s">
        <v>89</v>
      </c>
      <c r="W81" s="1" t="str">
        <f t="shared" si="22"/>
        <v>Key.Com.81</v>
      </c>
      <c r="X81" s="47" t="s">
        <v>161</v>
      </c>
      <c r="Y81" s="47" t="s">
        <v>162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1496</v>
      </c>
      <c r="E82" s="2" t="s">
        <v>1458</v>
      </c>
      <c r="F82" s="2" t="s">
        <v>582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5"/>
        <v>Composição</v>
      </c>
      <c r="M82" s="26" t="str">
        <f t="shared" si="16"/>
        <v>Camadas</v>
      </c>
      <c r="N82" s="26" t="str">
        <f t="shared" si="17"/>
        <v>Contínuas</v>
      </c>
      <c r="O82" s="21" t="str">
        <f t="shared" si="18"/>
        <v>Piso.Cimentado</v>
      </c>
      <c r="P82" s="21" t="s">
        <v>601</v>
      </c>
      <c r="Q82" s="36" t="s">
        <v>613</v>
      </c>
      <c r="R82" s="75" t="s">
        <v>9</v>
      </c>
      <c r="S82" s="27" t="str">
        <f t="shared" si="19"/>
        <v>Composição</v>
      </c>
      <c r="T82" s="27" t="str">
        <f t="shared" si="20"/>
        <v>Camadas</v>
      </c>
      <c r="U82" s="27" t="str">
        <f t="shared" si="21"/>
        <v>Contínuas</v>
      </c>
      <c r="V82" s="75" t="s">
        <v>89</v>
      </c>
      <c r="W82" s="1" t="str">
        <f t="shared" si="22"/>
        <v>Key.Com.82</v>
      </c>
      <c r="X82" s="47" t="s">
        <v>161</v>
      </c>
      <c r="Y82" s="47" t="s">
        <v>162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1496</v>
      </c>
      <c r="E83" s="2" t="s">
        <v>1458</v>
      </c>
      <c r="F83" s="2" t="s">
        <v>583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5"/>
        <v>Composição</v>
      </c>
      <c r="M83" s="26" t="str">
        <f t="shared" si="16"/>
        <v>Camadas</v>
      </c>
      <c r="N83" s="26" t="str">
        <f t="shared" si="17"/>
        <v>Contínuas</v>
      </c>
      <c r="O83" s="21" t="str">
        <f t="shared" si="18"/>
        <v>Piso.Gramado</v>
      </c>
      <c r="P83" s="21" t="s">
        <v>602</v>
      </c>
      <c r="Q83" s="36" t="s">
        <v>614</v>
      </c>
      <c r="R83" s="75" t="s">
        <v>9</v>
      </c>
      <c r="S83" s="27" t="str">
        <f t="shared" si="19"/>
        <v>Composição</v>
      </c>
      <c r="T83" s="27" t="str">
        <f t="shared" si="20"/>
        <v>Camadas</v>
      </c>
      <c r="U83" s="27" t="str">
        <f t="shared" si="21"/>
        <v>Contínuas</v>
      </c>
      <c r="V83" s="75" t="s">
        <v>89</v>
      </c>
      <c r="W83" s="1" t="str">
        <f t="shared" si="22"/>
        <v>Key.Com.83</v>
      </c>
      <c r="X83" s="47" t="s">
        <v>161</v>
      </c>
      <c r="Y83" s="47" t="s">
        <v>162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1496</v>
      </c>
      <c r="E84" s="2" t="s">
        <v>1458</v>
      </c>
      <c r="F84" s="25" t="s">
        <v>569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5"/>
        <v>Composição</v>
      </c>
      <c r="M84" s="26" t="str">
        <f t="shared" si="16"/>
        <v>Camadas</v>
      </c>
      <c r="N84" s="26" t="str">
        <f t="shared" si="17"/>
        <v>Contínuas</v>
      </c>
      <c r="O84" s="21" t="str">
        <f t="shared" si="18"/>
        <v>Pintura.Primer</v>
      </c>
      <c r="P84" s="37" t="s">
        <v>287</v>
      </c>
      <c r="Q84" s="36" t="s">
        <v>288</v>
      </c>
      <c r="R84" s="75" t="s">
        <v>9</v>
      </c>
      <c r="S84" s="27" t="str">
        <f t="shared" si="19"/>
        <v>Composição</v>
      </c>
      <c r="T84" s="27" t="str">
        <f t="shared" si="20"/>
        <v>Camadas</v>
      </c>
      <c r="U84" s="27" t="str">
        <f t="shared" si="21"/>
        <v>Contínuas</v>
      </c>
      <c r="V84" s="75" t="s">
        <v>89</v>
      </c>
      <c r="W84" s="1" t="str">
        <f t="shared" si="22"/>
        <v>Key.Com.84</v>
      </c>
      <c r="X84" s="47" t="s">
        <v>276</v>
      </c>
      <c r="Y84" s="47" t="s">
        <v>162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1496</v>
      </c>
      <c r="E85" s="2" t="s">
        <v>1458</v>
      </c>
      <c r="F85" s="25" t="s">
        <v>916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5"/>
        <v>Composição</v>
      </c>
      <c r="M85" s="26" t="str">
        <f t="shared" si="16"/>
        <v>Camadas</v>
      </c>
      <c r="N85" s="26" t="str">
        <f t="shared" si="17"/>
        <v>Contínuas</v>
      </c>
      <c r="O85" s="21" t="str">
        <f t="shared" si="18"/>
        <v>Pintura.Proteção</v>
      </c>
      <c r="P85" s="37" t="s">
        <v>917</v>
      </c>
      <c r="Q85" s="36" t="s">
        <v>918</v>
      </c>
      <c r="R85" s="75" t="s">
        <v>9</v>
      </c>
      <c r="S85" s="27" t="str">
        <f t="shared" si="19"/>
        <v>Composição</v>
      </c>
      <c r="T85" s="27" t="str">
        <f t="shared" si="20"/>
        <v>Camadas</v>
      </c>
      <c r="U85" s="27" t="str">
        <f t="shared" si="21"/>
        <v>Contínuas</v>
      </c>
      <c r="V85" s="75" t="s">
        <v>89</v>
      </c>
      <c r="W85" s="1" t="str">
        <f t="shared" si="22"/>
        <v>Key.Com.85</v>
      </c>
      <c r="X85" s="47" t="s">
        <v>276</v>
      </c>
      <c r="Y85" s="47" t="s">
        <v>162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1496</v>
      </c>
      <c r="E86" s="2" t="s">
        <v>1458</v>
      </c>
      <c r="F86" s="25" t="s">
        <v>570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5"/>
        <v>Composição</v>
      </c>
      <c r="M86" s="26" t="str">
        <f t="shared" si="16"/>
        <v>Camadas</v>
      </c>
      <c r="N86" s="26" t="str">
        <f t="shared" si="17"/>
        <v>Contínuas</v>
      </c>
      <c r="O86" s="21" t="str">
        <f t="shared" si="18"/>
        <v>Pintura.Demão.1</v>
      </c>
      <c r="P86" s="37" t="s">
        <v>573</v>
      </c>
      <c r="Q86" s="36" t="s">
        <v>576</v>
      </c>
      <c r="R86" s="75" t="s">
        <v>9</v>
      </c>
      <c r="S86" s="27" t="str">
        <f t="shared" si="19"/>
        <v>Composição</v>
      </c>
      <c r="T86" s="27" t="str">
        <f t="shared" si="20"/>
        <v>Camadas</v>
      </c>
      <c r="U86" s="27" t="str">
        <f t="shared" si="21"/>
        <v>Contínuas</v>
      </c>
      <c r="V86" s="75" t="s">
        <v>89</v>
      </c>
      <c r="W86" s="1" t="str">
        <f t="shared" si="22"/>
        <v>Key.Com.86</v>
      </c>
      <c r="X86" s="47" t="s">
        <v>276</v>
      </c>
      <c r="Y86" s="47" t="s">
        <v>162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1496</v>
      </c>
      <c r="E87" s="2" t="s">
        <v>1458</v>
      </c>
      <c r="F87" s="25" t="s">
        <v>571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5"/>
        <v>Composição</v>
      </c>
      <c r="M87" s="26" t="str">
        <f t="shared" si="16"/>
        <v>Camadas</v>
      </c>
      <c r="N87" s="26" t="str">
        <f t="shared" si="17"/>
        <v>Contínuas</v>
      </c>
      <c r="O87" s="21" t="str">
        <f t="shared" si="18"/>
        <v>Pintura.Demão.2</v>
      </c>
      <c r="P87" s="37" t="s">
        <v>574</v>
      </c>
      <c r="Q87" s="36" t="s">
        <v>577</v>
      </c>
      <c r="R87" s="75" t="s">
        <v>9</v>
      </c>
      <c r="S87" s="27" t="str">
        <f t="shared" si="19"/>
        <v>Composição</v>
      </c>
      <c r="T87" s="27" t="str">
        <f t="shared" si="20"/>
        <v>Camadas</v>
      </c>
      <c r="U87" s="27" t="str">
        <f t="shared" si="21"/>
        <v>Contínuas</v>
      </c>
      <c r="V87" s="75" t="s">
        <v>89</v>
      </c>
      <c r="W87" s="1" t="str">
        <f t="shared" si="22"/>
        <v>Key.Com.87</v>
      </c>
      <c r="X87" s="47" t="s">
        <v>276</v>
      </c>
      <c r="Y87" s="47" t="s">
        <v>162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1496</v>
      </c>
      <c r="E88" s="2" t="s">
        <v>1458</v>
      </c>
      <c r="F88" s="25" t="s">
        <v>572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5"/>
        <v>Composição</v>
      </c>
      <c r="M88" s="26" t="str">
        <f t="shared" si="16"/>
        <v>Camadas</v>
      </c>
      <c r="N88" s="26" t="str">
        <f t="shared" si="17"/>
        <v>Contínuas</v>
      </c>
      <c r="O88" s="21" t="str">
        <f t="shared" si="18"/>
        <v>Pintura.Demão.Final</v>
      </c>
      <c r="P88" s="37" t="s">
        <v>575</v>
      </c>
      <c r="Q88" s="36" t="s">
        <v>578</v>
      </c>
      <c r="R88" s="75" t="s">
        <v>9</v>
      </c>
      <c r="S88" s="27" t="str">
        <f t="shared" si="19"/>
        <v>Composição</v>
      </c>
      <c r="T88" s="27" t="str">
        <f t="shared" si="20"/>
        <v>Camadas</v>
      </c>
      <c r="U88" s="27" t="str">
        <f t="shared" si="21"/>
        <v>Contínuas</v>
      </c>
      <c r="V88" s="75" t="s">
        <v>89</v>
      </c>
      <c r="W88" s="1" t="str">
        <f t="shared" si="22"/>
        <v>Key.Com.88</v>
      </c>
      <c r="X88" s="47" t="s">
        <v>276</v>
      </c>
      <c r="Y88" s="47" t="s">
        <v>162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1496</v>
      </c>
      <c r="E89" s="2" t="s">
        <v>1457</v>
      </c>
      <c r="F89" s="25" t="s">
        <v>166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5"/>
        <v>Composição</v>
      </c>
      <c r="M89" s="26" t="str">
        <f t="shared" si="16"/>
        <v>Camadas</v>
      </c>
      <c r="N89" s="26" t="str">
        <f t="shared" si="17"/>
        <v>Lisas</v>
      </c>
      <c r="O89" s="21" t="str">
        <f t="shared" si="18"/>
        <v>Gesso</v>
      </c>
      <c r="P89" s="37" t="s">
        <v>167</v>
      </c>
      <c r="Q89" s="36" t="s">
        <v>729</v>
      </c>
      <c r="R89" s="75" t="s">
        <v>9</v>
      </c>
      <c r="S89" s="27" t="str">
        <f t="shared" si="19"/>
        <v>Composição</v>
      </c>
      <c r="T89" s="27" t="str">
        <f t="shared" si="20"/>
        <v>Camadas</v>
      </c>
      <c r="U89" s="27" t="str">
        <f t="shared" si="21"/>
        <v>Lisas</v>
      </c>
      <c r="V89" s="75" t="s">
        <v>89</v>
      </c>
      <c r="W89" s="1" t="str">
        <f t="shared" si="22"/>
        <v>Key.Com.89</v>
      </c>
      <c r="X89" s="47" t="s">
        <v>168</v>
      </c>
      <c r="Y89" s="47" t="s">
        <v>162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1496</v>
      </c>
      <c r="E90" s="2" t="s">
        <v>1457</v>
      </c>
      <c r="F90" s="25" t="s">
        <v>169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5"/>
        <v>Composição</v>
      </c>
      <c r="M90" s="26" t="str">
        <f t="shared" si="16"/>
        <v>Camadas</v>
      </c>
      <c r="N90" s="26" t="str">
        <f t="shared" si="17"/>
        <v>Lisas</v>
      </c>
      <c r="O90" s="21" t="str">
        <f t="shared" si="18"/>
        <v>Gesso.Emplacado</v>
      </c>
      <c r="P90" s="37" t="s">
        <v>170</v>
      </c>
      <c r="Q90" s="36" t="s">
        <v>728</v>
      </c>
      <c r="R90" s="75" t="s">
        <v>9</v>
      </c>
      <c r="S90" s="27" t="str">
        <f t="shared" si="19"/>
        <v>Composição</v>
      </c>
      <c r="T90" s="27" t="str">
        <f t="shared" si="20"/>
        <v>Camadas</v>
      </c>
      <c r="U90" s="27" t="str">
        <f t="shared" si="21"/>
        <v>Lisas</v>
      </c>
      <c r="V90" s="75" t="s">
        <v>89</v>
      </c>
      <c r="W90" s="1" t="str">
        <f t="shared" si="22"/>
        <v>Key.Com.90</v>
      </c>
      <c r="X90" s="47" t="s">
        <v>168</v>
      </c>
      <c r="Y90" s="47" t="s">
        <v>162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1496</v>
      </c>
      <c r="E91" s="2" t="s">
        <v>1462</v>
      </c>
      <c r="F91" s="25" t="s">
        <v>171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5"/>
        <v>Composição</v>
      </c>
      <c r="M91" s="26" t="str">
        <f t="shared" si="16"/>
        <v>Camadas</v>
      </c>
      <c r="N91" s="26" t="str">
        <f t="shared" si="17"/>
        <v>Moduladas</v>
      </c>
      <c r="O91" s="21" t="str">
        <f t="shared" si="18"/>
        <v>Placa.EPS</v>
      </c>
      <c r="P91" s="37" t="s">
        <v>172</v>
      </c>
      <c r="Q91" s="36" t="s">
        <v>173</v>
      </c>
      <c r="R91" s="75" t="s">
        <v>9</v>
      </c>
      <c r="S91" s="27" t="str">
        <f t="shared" si="19"/>
        <v>Composição</v>
      </c>
      <c r="T91" s="27" t="str">
        <f t="shared" si="20"/>
        <v>Camadas</v>
      </c>
      <c r="U91" s="27" t="str">
        <f t="shared" si="21"/>
        <v>Moduladas</v>
      </c>
      <c r="V91" s="75" t="s">
        <v>89</v>
      </c>
      <c r="W91" s="1" t="str">
        <f t="shared" si="22"/>
        <v>Key.Com.91</v>
      </c>
      <c r="X91" s="47" t="s">
        <v>168</v>
      </c>
      <c r="Y91" s="47" t="s">
        <v>162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1496</v>
      </c>
      <c r="E92" s="2" t="s">
        <v>1462</v>
      </c>
      <c r="F92" s="25" t="s">
        <v>174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5"/>
        <v>Composição</v>
      </c>
      <c r="M92" s="26" t="str">
        <f t="shared" si="16"/>
        <v>Camadas</v>
      </c>
      <c r="N92" s="26" t="str">
        <f t="shared" si="17"/>
        <v>Moduladas</v>
      </c>
      <c r="O92" s="21" t="str">
        <f t="shared" si="18"/>
        <v>Placa.Mineral</v>
      </c>
      <c r="P92" s="37" t="s">
        <v>175</v>
      </c>
      <c r="Q92" s="36" t="s">
        <v>176</v>
      </c>
      <c r="R92" s="75" t="s">
        <v>9</v>
      </c>
      <c r="S92" s="27" t="str">
        <f t="shared" si="19"/>
        <v>Composição</v>
      </c>
      <c r="T92" s="27" t="str">
        <f t="shared" si="20"/>
        <v>Camadas</v>
      </c>
      <c r="U92" s="27" t="str">
        <f t="shared" si="21"/>
        <v>Moduladas</v>
      </c>
      <c r="V92" s="75" t="s">
        <v>89</v>
      </c>
      <c r="W92" s="1" t="str">
        <f t="shared" si="22"/>
        <v>Key.Com.92</v>
      </c>
      <c r="X92" s="47" t="s">
        <v>168</v>
      </c>
      <c r="Y92" s="47" t="s">
        <v>162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1496</v>
      </c>
      <c r="E93" s="2" t="s">
        <v>1466</v>
      </c>
      <c r="F93" s="25" t="s">
        <v>177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5"/>
        <v>Composição</v>
      </c>
      <c r="M93" s="26" t="str">
        <f t="shared" si="16"/>
        <v>Camadas</v>
      </c>
      <c r="N93" s="26" t="str">
        <f t="shared" si="17"/>
        <v>Acústicas</v>
      </c>
      <c r="O93" s="21" t="str">
        <f t="shared" si="18"/>
        <v>Placa.Espuma</v>
      </c>
      <c r="P93" s="37" t="s">
        <v>178</v>
      </c>
      <c r="Q93" s="36" t="s">
        <v>733</v>
      </c>
      <c r="R93" s="75" t="s">
        <v>9</v>
      </c>
      <c r="S93" s="27" t="str">
        <f t="shared" si="19"/>
        <v>Composição</v>
      </c>
      <c r="T93" s="27" t="str">
        <f t="shared" si="20"/>
        <v>Camadas</v>
      </c>
      <c r="U93" s="27" t="str">
        <f t="shared" si="21"/>
        <v>Acústicas</v>
      </c>
      <c r="V93" s="75" t="s">
        <v>89</v>
      </c>
      <c r="W93" s="1" t="str">
        <f t="shared" si="22"/>
        <v>Key.Com.93</v>
      </c>
      <c r="X93" s="47" t="s">
        <v>168</v>
      </c>
      <c r="Y93" s="47" t="s">
        <v>162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1496</v>
      </c>
      <c r="E94" s="2" t="s">
        <v>1466</v>
      </c>
      <c r="F94" s="25" t="s">
        <v>179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5"/>
        <v>Composição</v>
      </c>
      <c r="M94" s="26" t="str">
        <f t="shared" si="16"/>
        <v>Camadas</v>
      </c>
      <c r="N94" s="26" t="str">
        <f t="shared" si="17"/>
        <v>Acústicas</v>
      </c>
      <c r="O94" s="21" t="str">
        <f t="shared" si="18"/>
        <v>Placa.3D</v>
      </c>
      <c r="P94" s="37" t="s">
        <v>180</v>
      </c>
      <c r="Q94" s="36" t="s">
        <v>734</v>
      </c>
      <c r="R94" s="75" t="s">
        <v>9</v>
      </c>
      <c r="S94" s="27" t="str">
        <f t="shared" si="19"/>
        <v>Composição</v>
      </c>
      <c r="T94" s="27" t="str">
        <f t="shared" si="20"/>
        <v>Camadas</v>
      </c>
      <c r="U94" s="27" t="str">
        <f t="shared" si="21"/>
        <v>Acústicas</v>
      </c>
      <c r="V94" s="75" t="s">
        <v>89</v>
      </c>
      <c r="W94" s="1" t="str">
        <f t="shared" si="22"/>
        <v>Key.Com.94</v>
      </c>
      <c r="X94" s="47" t="s">
        <v>168</v>
      </c>
      <c r="Y94" s="47" t="s">
        <v>162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1496</v>
      </c>
      <c r="E95" s="2" t="s">
        <v>1466</v>
      </c>
      <c r="F95" s="25" t="s">
        <v>181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5"/>
        <v>Composição</v>
      </c>
      <c r="M95" s="26" t="str">
        <f t="shared" si="16"/>
        <v>Camadas</v>
      </c>
      <c r="N95" s="26" t="str">
        <f t="shared" si="17"/>
        <v>Acústicas</v>
      </c>
      <c r="O95" s="21" t="str">
        <f t="shared" si="18"/>
        <v>Placa.Shell</v>
      </c>
      <c r="P95" s="37" t="s">
        <v>182</v>
      </c>
      <c r="Q95" s="36" t="s">
        <v>735</v>
      </c>
      <c r="R95" s="75" t="s">
        <v>9</v>
      </c>
      <c r="S95" s="27" t="str">
        <f t="shared" si="19"/>
        <v>Composição</v>
      </c>
      <c r="T95" s="27" t="str">
        <f t="shared" si="20"/>
        <v>Camadas</v>
      </c>
      <c r="U95" s="27" t="str">
        <f t="shared" si="21"/>
        <v>Acústicas</v>
      </c>
      <c r="V95" s="75" t="s">
        <v>89</v>
      </c>
      <c r="W95" s="1" t="str">
        <f t="shared" si="22"/>
        <v>Key.Com.95</v>
      </c>
      <c r="X95" s="47" t="s">
        <v>168</v>
      </c>
      <c r="Y95" s="47" t="s">
        <v>162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1496</v>
      </c>
      <c r="E96" s="2" t="s">
        <v>1466</v>
      </c>
      <c r="F96" s="25" t="s">
        <v>183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5"/>
        <v>Composição</v>
      </c>
      <c r="M96" s="26" t="str">
        <f t="shared" si="16"/>
        <v>Camadas</v>
      </c>
      <c r="N96" s="26" t="str">
        <f t="shared" si="17"/>
        <v>Acústicas</v>
      </c>
      <c r="O96" s="21" t="str">
        <f t="shared" si="18"/>
        <v>Baffle.Cilíndrico</v>
      </c>
      <c r="P96" s="37" t="s">
        <v>730</v>
      </c>
      <c r="Q96" s="36" t="s">
        <v>736</v>
      </c>
      <c r="R96" s="75" t="s">
        <v>9</v>
      </c>
      <c r="S96" s="27" t="str">
        <f t="shared" si="19"/>
        <v>Composição</v>
      </c>
      <c r="T96" s="27" t="str">
        <f t="shared" si="20"/>
        <v>Camadas</v>
      </c>
      <c r="U96" s="27" t="str">
        <f t="shared" si="21"/>
        <v>Acústicas</v>
      </c>
      <c r="V96" s="75" t="s">
        <v>89</v>
      </c>
      <c r="W96" s="1" t="str">
        <f t="shared" si="22"/>
        <v>Key.Com.96</v>
      </c>
      <c r="X96" s="47" t="s">
        <v>168</v>
      </c>
      <c r="Y96" s="47" t="s">
        <v>162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1496</v>
      </c>
      <c r="E97" s="2" t="s">
        <v>1466</v>
      </c>
      <c r="F97" s="25" t="s">
        <v>184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5"/>
        <v>Composição</v>
      </c>
      <c r="M97" s="26" t="str">
        <f t="shared" si="16"/>
        <v>Camadas</v>
      </c>
      <c r="N97" s="26" t="str">
        <f t="shared" si="17"/>
        <v>Acústicas</v>
      </c>
      <c r="O97" s="21" t="str">
        <f t="shared" si="18"/>
        <v>Baffle.Linear</v>
      </c>
      <c r="P97" s="37" t="s">
        <v>731</v>
      </c>
      <c r="Q97" s="36" t="s">
        <v>737</v>
      </c>
      <c r="R97" s="75" t="s">
        <v>9</v>
      </c>
      <c r="S97" s="27" t="str">
        <f t="shared" si="19"/>
        <v>Composição</v>
      </c>
      <c r="T97" s="27" t="str">
        <f t="shared" si="20"/>
        <v>Camadas</v>
      </c>
      <c r="U97" s="27" t="str">
        <f t="shared" si="21"/>
        <v>Acústicas</v>
      </c>
      <c r="V97" s="75" t="s">
        <v>89</v>
      </c>
      <c r="W97" s="1" t="str">
        <f t="shared" si="22"/>
        <v>Key.Com.97</v>
      </c>
      <c r="X97" s="47" t="s">
        <v>168</v>
      </c>
      <c r="Y97" s="47" t="s">
        <v>162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1496</v>
      </c>
      <c r="E98" s="2" t="s">
        <v>1466</v>
      </c>
      <c r="F98" s="25" t="s">
        <v>185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3">CONCATENATE("", C98)</f>
        <v>Composição</v>
      </c>
      <c r="M98" s="26" t="str">
        <f t="shared" ref="M98:M105" si="24">CONCATENATE("", D98)</f>
        <v>Camadas</v>
      </c>
      <c r="N98" s="26" t="str">
        <f t="shared" ref="N98:N105" si="25">(SUBSTITUTE(SUBSTITUTE(CONCATENATE("",E98),"."," ")," De "," de "))</f>
        <v>Acústicas</v>
      </c>
      <c r="O98" s="21" t="str">
        <f t="shared" ref="O98:O105" si="26">F98</f>
        <v>Nuvem.Quadrada</v>
      </c>
      <c r="P98" s="37" t="s">
        <v>739</v>
      </c>
      <c r="Q98" s="36" t="s">
        <v>742</v>
      </c>
      <c r="R98" s="75" t="s">
        <v>9</v>
      </c>
      <c r="S98" s="27" t="str">
        <f t="shared" ref="S98:S105" si="27">SUBSTITUTE(C98, ".", " ")</f>
        <v>Composição</v>
      </c>
      <c r="T98" s="27" t="str">
        <f t="shared" ref="T98:T105" si="28">SUBSTITUTE(D98, ".", " ")</f>
        <v>Camadas</v>
      </c>
      <c r="U98" s="27" t="str">
        <f t="shared" ref="U98:U105" si="29">SUBSTITUTE(E98, ".", " ")</f>
        <v>Acústicas</v>
      </c>
      <c r="V98" s="75" t="s">
        <v>89</v>
      </c>
      <c r="W98" s="1" t="str">
        <f t="shared" si="22"/>
        <v>Key.Com.98</v>
      </c>
      <c r="X98" s="47" t="s">
        <v>168</v>
      </c>
      <c r="Y98" s="47" t="s">
        <v>162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1496</v>
      </c>
      <c r="E99" s="2" t="s">
        <v>1466</v>
      </c>
      <c r="F99" s="25" t="s">
        <v>186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3"/>
        <v>Composição</v>
      </c>
      <c r="M99" s="26" t="str">
        <f t="shared" si="24"/>
        <v>Camadas</v>
      </c>
      <c r="N99" s="26" t="str">
        <f t="shared" si="25"/>
        <v>Acústicas</v>
      </c>
      <c r="O99" s="21" t="str">
        <f t="shared" si="26"/>
        <v>Nuvem.Circular</v>
      </c>
      <c r="P99" s="37" t="s">
        <v>740</v>
      </c>
      <c r="Q99" s="36" t="s">
        <v>741</v>
      </c>
      <c r="R99" s="75" t="s">
        <v>9</v>
      </c>
      <c r="S99" s="27" t="str">
        <f t="shared" si="27"/>
        <v>Composição</v>
      </c>
      <c r="T99" s="27" t="str">
        <f t="shared" si="28"/>
        <v>Camadas</v>
      </c>
      <c r="U99" s="27" t="str">
        <f t="shared" si="29"/>
        <v>Acústicas</v>
      </c>
      <c r="V99" s="75" t="s">
        <v>89</v>
      </c>
      <c r="W99" s="1" t="str">
        <f t="shared" si="22"/>
        <v>Key.Com.99</v>
      </c>
      <c r="X99" s="47" t="s">
        <v>168</v>
      </c>
      <c r="Y99" s="47" t="s">
        <v>162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1496</v>
      </c>
      <c r="E100" s="2" t="s">
        <v>1466</v>
      </c>
      <c r="F100" s="25" t="s">
        <v>187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3"/>
        <v>Composição</v>
      </c>
      <c r="M100" s="26" t="str">
        <f t="shared" si="24"/>
        <v>Camadas</v>
      </c>
      <c r="N100" s="26" t="str">
        <f t="shared" si="25"/>
        <v>Acústicas</v>
      </c>
      <c r="O100" s="21" t="str">
        <f t="shared" si="26"/>
        <v>Nuvem.Geométrica</v>
      </c>
      <c r="P100" s="37" t="s">
        <v>732</v>
      </c>
      <c r="Q100" s="36" t="s">
        <v>738</v>
      </c>
      <c r="R100" s="75" t="s">
        <v>9</v>
      </c>
      <c r="S100" s="27" t="str">
        <f t="shared" si="27"/>
        <v>Composição</v>
      </c>
      <c r="T100" s="27" t="str">
        <f t="shared" si="28"/>
        <v>Camadas</v>
      </c>
      <c r="U100" s="27" t="str">
        <f t="shared" si="29"/>
        <v>Acústicas</v>
      </c>
      <c r="V100" s="75" t="s">
        <v>89</v>
      </c>
      <c r="W100" s="1" t="str">
        <f t="shared" si="22"/>
        <v>Key.Com.100</v>
      </c>
      <c r="X100" s="47" t="s">
        <v>168</v>
      </c>
      <c r="Y100" s="47" t="s">
        <v>162</v>
      </c>
    </row>
    <row r="101" spans="1:25" ht="6" customHeight="1" x14ac:dyDescent="0.4">
      <c r="A101" s="23">
        <v>101</v>
      </c>
      <c r="B101" s="2" t="s">
        <v>43</v>
      </c>
      <c r="C101" s="2" t="s">
        <v>1499</v>
      </c>
      <c r="D101" s="2" t="s">
        <v>1873</v>
      </c>
      <c r="E101" s="2" t="s">
        <v>1455</v>
      </c>
      <c r="F101" s="2" t="s">
        <v>318</v>
      </c>
      <c r="G101" s="82" t="s">
        <v>9</v>
      </c>
      <c r="H101" s="82" t="s">
        <v>9</v>
      </c>
      <c r="I101" s="82" t="s">
        <v>9</v>
      </c>
      <c r="J101" s="79" t="s">
        <v>1602</v>
      </c>
      <c r="K101" s="82" t="s">
        <v>9</v>
      </c>
      <c r="L101" s="26" t="str">
        <f t="shared" si="23"/>
        <v>Partes</v>
      </c>
      <c r="M101" s="26" t="str">
        <f t="shared" si="24"/>
        <v>Placas.Cegas</v>
      </c>
      <c r="N101" s="26" t="str">
        <f t="shared" si="25"/>
        <v>Placas</v>
      </c>
      <c r="O101" s="21" t="str">
        <f t="shared" si="26"/>
        <v>Eucatex</v>
      </c>
      <c r="P101" s="37" t="s">
        <v>792</v>
      </c>
      <c r="Q101" s="36" t="s">
        <v>793</v>
      </c>
      <c r="R101" s="75" t="s">
        <v>9</v>
      </c>
      <c r="S101" s="27" t="str">
        <f t="shared" si="27"/>
        <v>Partes</v>
      </c>
      <c r="T101" s="27" t="str">
        <f t="shared" si="28"/>
        <v>Placas Cegas</v>
      </c>
      <c r="U101" s="27" t="str">
        <f t="shared" si="29"/>
        <v>Placas</v>
      </c>
      <c r="V101" s="75" t="s">
        <v>89</v>
      </c>
      <c r="W101" s="1" t="str">
        <f t="shared" si="22"/>
        <v>Key.Par.101</v>
      </c>
      <c r="X101" s="47" t="s">
        <v>691</v>
      </c>
      <c r="Y101" s="47" t="s">
        <v>226</v>
      </c>
    </row>
    <row r="102" spans="1:25" ht="6" customHeight="1" x14ac:dyDescent="0.4">
      <c r="A102" s="23">
        <v>102</v>
      </c>
      <c r="B102" s="2" t="s">
        <v>43</v>
      </c>
      <c r="C102" s="2" t="s">
        <v>1499</v>
      </c>
      <c r="D102" s="2" t="s">
        <v>1873</v>
      </c>
      <c r="E102" s="2" t="s">
        <v>1455</v>
      </c>
      <c r="F102" s="2" t="s">
        <v>319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3"/>
        <v>Partes</v>
      </c>
      <c r="M102" s="26" t="str">
        <f t="shared" si="24"/>
        <v>Placas.Cegas</v>
      </c>
      <c r="N102" s="26" t="str">
        <f t="shared" si="25"/>
        <v>Placas</v>
      </c>
      <c r="O102" s="21" t="str">
        <f t="shared" si="26"/>
        <v>Metálica</v>
      </c>
      <c r="P102" s="37" t="s">
        <v>320</v>
      </c>
      <c r="Q102" s="36" t="s">
        <v>321</v>
      </c>
      <c r="R102" s="75" t="s">
        <v>9</v>
      </c>
      <c r="S102" s="27" t="str">
        <f t="shared" si="27"/>
        <v>Partes</v>
      </c>
      <c r="T102" s="27" t="str">
        <f t="shared" si="28"/>
        <v>Placas Cegas</v>
      </c>
      <c r="U102" s="27" t="str">
        <f t="shared" si="29"/>
        <v>Placas</v>
      </c>
      <c r="V102" s="75" t="s">
        <v>89</v>
      </c>
      <c r="W102" s="1" t="str">
        <f t="shared" si="22"/>
        <v>Key.Par.102</v>
      </c>
      <c r="X102" s="47" t="s">
        <v>691</v>
      </c>
      <c r="Y102" s="47" t="s">
        <v>226</v>
      </c>
    </row>
    <row r="103" spans="1:25" ht="6" customHeight="1" x14ac:dyDescent="0.4">
      <c r="A103" s="23">
        <v>103</v>
      </c>
      <c r="B103" s="2" t="s">
        <v>43</v>
      </c>
      <c r="C103" s="2" t="s">
        <v>1499</v>
      </c>
      <c r="D103" s="2" t="s">
        <v>1873</v>
      </c>
      <c r="E103" s="2" t="s">
        <v>1455</v>
      </c>
      <c r="F103" s="2" t="s">
        <v>322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3"/>
        <v>Partes</v>
      </c>
      <c r="M103" s="26" t="str">
        <f t="shared" si="24"/>
        <v>Placas.Cegas</v>
      </c>
      <c r="N103" s="26" t="str">
        <f t="shared" si="25"/>
        <v>Placas</v>
      </c>
      <c r="O103" s="21" t="str">
        <f t="shared" si="26"/>
        <v>Alumínio.Composto</v>
      </c>
      <c r="P103" s="37" t="s">
        <v>320</v>
      </c>
      <c r="Q103" s="36" t="s">
        <v>321</v>
      </c>
      <c r="R103" s="75" t="s">
        <v>9</v>
      </c>
      <c r="S103" s="27" t="str">
        <f t="shared" si="27"/>
        <v>Partes</v>
      </c>
      <c r="T103" s="27" t="str">
        <f t="shared" si="28"/>
        <v>Placas Cegas</v>
      </c>
      <c r="U103" s="27" t="str">
        <f t="shared" si="29"/>
        <v>Placas</v>
      </c>
      <c r="V103" s="75" t="s">
        <v>89</v>
      </c>
      <c r="W103" s="1" t="str">
        <f t="shared" si="22"/>
        <v>Key.Par.103</v>
      </c>
      <c r="X103" s="47" t="s">
        <v>691</v>
      </c>
      <c r="Y103" s="47" t="s">
        <v>226</v>
      </c>
    </row>
    <row r="104" spans="1:25" ht="6" customHeight="1" x14ac:dyDescent="0.4">
      <c r="A104" s="23">
        <v>104</v>
      </c>
      <c r="B104" s="2" t="s">
        <v>43</v>
      </c>
      <c r="C104" s="2" t="s">
        <v>1499</v>
      </c>
      <c r="D104" s="2" t="s">
        <v>1873</v>
      </c>
      <c r="E104" s="2" t="s">
        <v>1455</v>
      </c>
      <c r="F104" s="2" t="s">
        <v>789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3"/>
        <v>Partes</v>
      </c>
      <c r="M104" s="26" t="str">
        <f t="shared" si="24"/>
        <v>Placas.Cegas</v>
      </c>
      <c r="N104" s="26" t="str">
        <f t="shared" si="25"/>
        <v>Placas</v>
      </c>
      <c r="O104" s="21" t="str">
        <f t="shared" si="26"/>
        <v>Laminada.TS</v>
      </c>
      <c r="P104" s="21" t="s">
        <v>347</v>
      </c>
      <c r="Q104" s="36" t="s">
        <v>348</v>
      </c>
      <c r="R104" s="75" t="s">
        <v>9</v>
      </c>
      <c r="S104" s="27" t="str">
        <f t="shared" si="27"/>
        <v>Partes</v>
      </c>
      <c r="T104" s="27" t="str">
        <f t="shared" si="28"/>
        <v>Placas Cegas</v>
      </c>
      <c r="U104" s="27" t="str">
        <f t="shared" si="29"/>
        <v>Placas</v>
      </c>
      <c r="V104" s="75" t="s">
        <v>89</v>
      </c>
      <c r="W104" s="1" t="str">
        <f t="shared" si="22"/>
        <v>Key.Par.104</v>
      </c>
      <c r="X104" s="47" t="s">
        <v>691</v>
      </c>
      <c r="Y104" s="47" t="s">
        <v>226</v>
      </c>
    </row>
    <row r="105" spans="1:25" ht="6" customHeight="1" x14ac:dyDescent="0.4">
      <c r="A105" s="23">
        <v>105</v>
      </c>
      <c r="B105" s="2" t="s">
        <v>43</v>
      </c>
      <c r="C105" s="2" t="s">
        <v>1499</v>
      </c>
      <c r="D105" s="2" t="s">
        <v>1873</v>
      </c>
      <c r="E105" s="2" t="s">
        <v>1455</v>
      </c>
      <c r="F105" s="2" t="s">
        <v>323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3"/>
        <v>Partes</v>
      </c>
      <c r="M105" s="26" t="str">
        <f t="shared" si="24"/>
        <v>Placas.Cegas</v>
      </c>
      <c r="N105" s="26" t="str">
        <f t="shared" si="25"/>
        <v>Placas</v>
      </c>
      <c r="O105" s="21" t="str">
        <f t="shared" si="26"/>
        <v>Cimentícia</v>
      </c>
      <c r="P105" s="21" t="s">
        <v>324</v>
      </c>
      <c r="Q105" s="36" t="s">
        <v>325</v>
      </c>
      <c r="R105" s="75" t="s">
        <v>9</v>
      </c>
      <c r="S105" s="27" t="str">
        <f t="shared" si="27"/>
        <v>Partes</v>
      </c>
      <c r="T105" s="27" t="str">
        <f t="shared" si="28"/>
        <v>Placas Cegas</v>
      </c>
      <c r="U105" s="27" t="str">
        <f t="shared" si="29"/>
        <v>Placas</v>
      </c>
      <c r="V105" s="75" t="s">
        <v>89</v>
      </c>
      <c r="W105" s="1" t="str">
        <f t="shared" si="22"/>
        <v>Key.Par.105</v>
      </c>
      <c r="X105" s="47" t="s">
        <v>691</v>
      </c>
      <c r="Y105" s="47" t="s">
        <v>226</v>
      </c>
    </row>
    <row r="106" spans="1:25" ht="6" customHeight="1" x14ac:dyDescent="0.4">
      <c r="A106" s="23">
        <v>106</v>
      </c>
      <c r="B106" s="2" t="s">
        <v>43</v>
      </c>
      <c r="C106" s="2" t="s">
        <v>1499</v>
      </c>
      <c r="D106" s="2" t="s">
        <v>1873</v>
      </c>
      <c r="E106" s="2" t="s">
        <v>1455</v>
      </c>
      <c r="F106" s="2" t="s">
        <v>326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48" si="30">CONCATENATE("", C106)</f>
        <v>Partes</v>
      </c>
      <c r="M106" s="26" t="str">
        <f t="shared" ref="M106:M148" si="31">CONCATENATE("", D106)</f>
        <v>Placas.Cegas</v>
      </c>
      <c r="N106" s="26" t="str">
        <f t="shared" ref="N106:N145" si="32">(SUBSTITUTE(SUBSTITUTE(CONCATENATE("",E106),"."," ")," De "," de "))</f>
        <v>Placas</v>
      </c>
      <c r="O106" s="21" t="str">
        <f t="shared" ref="O106:O145" si="33">F106</f>
        <v>Gesso.Acartonado</v>
      </c>
      <c r="P106" s="21" t="s">
        <v>327</v>
      </c>
      <c r="Q106" s="36" t="s">
        <v>328</v>
      </c>
      <c r="R106" s="75" t="s">
        <v>9</v>
      </c>
      <c r="S106" s="27" t="str">
        <f t="shared" ref="S106:S148" si="34">SUBSTITUTE(C106, ".", " ")</f>
        <v>Partes</v>
      </c>
      <c r="T106" s="27" t="str">
        <f t="shared" ref="T106:T148" si="35">SUBSTITUTE(D106, ".", " ")</f>
        <v>Placas Cegas</v>
      </c>
      <c r="U106" s="27" t="str">
        <f t="shared" ref="U106:U148" si="36">SUBSTITUTE(E106, ".", " ")</f>
        <v>Placas</v>
      </c>
      <c r="V106" s="75" t="s">
        <v>89</v>
      </c>
      <c r="W106" s="1" t="str">
        <f t="shared" si="22"/>
        <v>Key.Par.106</v>
      </c>
      <c r="X106" s="47" t="s">
        <v>691</v>
      </c>
      <c r="Y106" s="47" t="s">
        <v>226</v>
      </c>
    </row>
    <row r="107" spans="1:25" ht="6" customHeight="1" x14ac:dyDescent="0.4">
      <c r="A107" s="23">
        <v>107</v>
      </c>
      <c r="B107" s="2" t="s">
        <v>43</v>
      </c>
      <c r="C107" s="2" t="s">
        <v>1499</v>
      </c>
      <c r="D107" s="2" t="s">
        <v>1873</v>
      </c>
      <c r="E107" s="2" t="s">
        <v>1455</v>
      </c>
      <c r="F107" s="2" t="s">
        <v>349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30"/>
        <v>Partes</v>
      </c>
      <c r="M107" s="26" t="str">
        <f t="shared" si="31"/>
        <v>Placas.Cegas</v>
      </c>
      <c r="N107" s="26" t="str">
        <f t="shared" si="32"/>
        <v>Placas</v>
      </c>
      <c r="O107" s="21" t="str">
        <f t="shared" si="33"/>
        <v>Pedra</v>
      </c>
      <c r="P107" s="21" t="s">
        <v>350</v>
      </c>
      <c r="Q107" s="36" t="s">
        <v>351</v>
      </c>
      <c r="R107" s="75" t="s">
        <v>9</v>
      </c>
      <c r="S107" s="27" t="str">
        <f t="shared" si="34"/>
        <v>Partes</v>
      </c>
      <c r="T107" s="27" t="str">
        <f t="shared" si="35"/>
        <v>Placas Cegas</v>
      </c>
      <c r="U107" s="27" t="str">
        <f t="shared" si="36"/>
        <v>Placas</v>
      </c>
      <c r="V107" s="75" t="s">
        <v>89</v>
      </c>
      <c r="W107" s="1" t="str">
        <f t="shared" si="22"/>
        <v>Key.Par.107</v>
      </c>
      <c r="X107" s="47" t="s">
        <v>691</v>
      </c>
      <c r="Y107" s="47" t="s">
        <v>226</v>
      </c>
    </row>
    <row r="108" spans="1:25" ht="6" customHeight="1" x14ac:dyDescent="0.4">
      <c r="A108" s="23">
        <v>108</v>
      </c>
      <c r="B108" s="2" t="s">
        <v>43</v>
      </c>
      <c r="C108" s="2" t="s">
        <v>1499</v>
      </c>
      <c r="D108" s="2" t="s">
        <v>1875</v>
      </c>
      <c r="E108" s="2" t="s">
        <v>1456</v>
      </c>
      <c r="F108" s="2" t="s">
        <v>329</v>
      </c>
      <c r="G108" s="82" t="s">
        <v>9</v>
      </c>
      <c r="H108" s="82" t="s">
        <v>9</v>
      </c>
      <c r="I108" s="82" t="s">
        <v>9</v>
      </c>
      <c r="J108" s="79" t="s">
        <v>1602</v>
      </c>
      <c r="K108" s="82" t="s">
        <v>9</v>
      </c>
      <c r="L108" s="26" t="str">
        <f t="shared" si="30"/>
        <v>Partes</v>
      </c>
      <c r="M108" s="26" t="str">
        <f t="shared" si="31"/>
        <v>Placas.Transparentes</v>
      </c>
      <c r="N108" s="26" t="str">
        <f t="shared" si="32"/>
        <v>Vidros</v>
      </c>
      <c r="O108" s="21" t="str">
        <f t="shared" si="33"/>
        <v>Vidro.Temperado</v>
      </c>
      <c r="P108" s="21" t="s">
        <v>330</v>
      </c>
      <c r="Q108" s="36" t="s">
        <v>331</v>
      </c>
      <c r="R108" s="75" t="s">
        <v>9</v>
      </c>
      <c r="S108" s="27" t="str">
        <f t="shared" si="34"/>
        <v>Partes</v>
      </c>
      <c r="T108" s="27" t="str">
        <f t="shared" si="35"/>
        <v>Placas Transparentes</v>
      </c>
      <c r="U108" s="27" t="str">
        <f t="shared" si="36"/>
        <v>Vidros</v>
      </c>
      <c r="V108" s="75" t="s">
        <v>89</v>
      </c>
      <c r="W108" s="1" t="str">
        <f t="shared" si="22"/>
        <v>Key.Par.108</v>
      </c>
      <c r="X108" s="47" t="s">
        <v>691</v>
      </c>
      <c r="Y108" s="47" t="s">
        <v>226</v>
      </c>
    </row>
    <row r="109" spans="1:25" ht="6" customHeight="1" x14ac:dyDescent="0.4">
      <c r="A109" s="23">
        <v>109</v>
      </c>
      <c r="B109" s="2" t="s">
        <v>43</v>
      </c>
      <c r="C109" s="2" t="s">
        <v>1499</v>
      </c>
      <c r="D109" s="2" t="s">
        <v>1875</v>
      </c>
      <c r="E109" s="2" t="s">
        <v>1456</v>
      </c>
      <c r="F109" s="2" t="s">
        <v>332</v>
      </c>
      <c r="G109" s="82" t="s">
        <v>9</v>
      </c>
      <c r="H109" s="82" t="s">
        <v>9</v>
      </c>
      <c r="I109" s="82" t="s">
        <v>9</v>
      </c>
      <c r="J109" s="79" t="s">
        <v>1603</v>
      </c>
      <c r="K109" s="82" t="s">
        <v>9</v>
      </c>
      <c r="L109" s="26" t="str">
        <f t="shared" si="30"/>
        <v>Partes</v>
      </c>
      <c r="M109" s="26" t="str">
        <f t="shared" si="31"/>
        <v>Placas.Transparentes</v>
      </c>
      <c r="N109" s="26" t="str">
        <f t="shared" si="32"/>
        <v>Vidros</v>
      </c>
      <c r="O109" s="21" t="str">
        <f t="shared" si="33"/>
        <v>Vidro.Laminado</v>
      </c>
      <c r="P109" s="21" t="s">
        <v>333</v>
      </c>
      <c r="Q109" s="36" t="s">
        <v>334</v>
      </c>
      <c r="R109" s="75" t="s">
        <v>9</v>
      </c>
      <c r="S109" s="27" t="str">
        <f t="shared" si="34"/>
        <v>Partes</v>
      </c>
      <c r="T109" s="27" t="str">
        <f t="shared" si="35"/>
        <v>Placas Transparentes</v>
      </c>
      <c r="U109" s="27" t="str">
        <f t="shared" si="36"/>
        <v>Vidros</v>
      </c>
      <c r="V109" s="75" t="s">
        <v>89</v>
      </c>
      <c r="W109" s="1" t="str">
        <f t="shared" si="22"/>
        <v>Key.Par.109</v>
      </c>
      <c r="X109" s="47" t="s">
        <v>691</v>
      </c>
      <c r="Y109" s="47" t="s">
        <v>226</v>
      </c>
    </row>
    <row r="110" spans="1:25" ht="6" customHeight="1" x14ac:dyDescent="0.4">
      <c r="A110" s="23">
        <v>110</v>
      </c>
      <c r="B110" s="2" t="s">
        <v>43</v>
      </c>
      <c r="C110" s="2" t="s">
        <v>1499</v>
      </c>
      <c r="D110" s="2" t="s">
        <v>1875</v>
      </c>
      <c r="E110" s="2" t="s">
        <v>1456</v>
      </c>
      <c r="F110" s="2" t="s">
        <v>335</v>
      </c>
      <c r="G110" s="82" t="s">
        <v>9</v>
      </c>
      <c r="H110" s="82" t="s">
        <v>9</v>
      </c>
      <c r="I110" s="82" t="s">
        <v>9</v>
      </c>
      <c r="J110" s="79" t="s">
        <v>1604</v>
      </c>
      <c r="K110" s="82" t="s">
        <v>9</v>
      </c>
      <c r="L110" s="26" t="str">
        <f t="shared" si="30"/>
        <v>Partes</v>
      </c>
      <c r="M110" s="26" t="str">
        <f t="shared" si="31"/>
        <v>Placas.Transparentes</v>
      </c>
      <c r="N110" s="26" t="str">
        <f t="shared" si="32"/>
        <v>Vidros</v>
      </c>
      <c r="O110" s="21" t="str">
        <f t="shared" si="33"/>
        <v>Vidro.Polarizado</v>
      </c>
      <c r="P110" s="21" t="s">
        <v>336</v>
      </c>
      <c r="Q110" s="36" t="s">
        <v>337</v>
      </c>
      <c r="R110" s="75" t="s">
        <v>9</v>
      </c>
      <c r="S110" s="27" t="str">
        <f t="shared" si="34"/>
        <v>Partes</v>
      </c>
      <c r="T110" s="27" t="str">
        <f t="shared" si="35"/>
        <v>Placas Transparentes</v>
      </c>
      <c r="U110" s="27" t="str">
        <f t="shared" si="36"/>
        <v>Vidros</v>
      </c>
      <c r="V110" s="75" t="s">
        <v>89</v>
      </c>
      <c r="W110" s="1" t="str">
        <f t="shared" si="22"/>
        <v>Key.Par.110</v>
      </c>
      <c r="X110" s="47" t="s">
        <v>691</v>
      </c>
      <c r="Y110" s="47" t="s">
        <v>226</v>
      </c>
    </row>
    <row r="111" spans="1:25" ht="6" customHeight="1" x14ac:dyDescent="0.4">
      <c r="A111" s="23">
        <v>111</v>
      </c>
      <c r="B111" s="2" t="s">
        <v>43</v>
      </c>
      <c r="C111" s="2" t="s">
        <v>1499</v>
      </c>
      <c r="D111" s="2" t="s">
        <v>1875</v>
      </c>
      <c r="E111" s="2" t="s">
        <v>1456</v>
      </c>
      <c r="F111" s="2" t="s">
        <v>338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30"/>
        <v>Partes</v>
      </c>
      <c r="M111" s="26" t="str">
        <f t="shared" si="31"/>
        <v>Placas.Transparentes</v>
      </c>
      <c r="N111" s="26" t="str">
        <f t="shared" si="32"/>
        <v>Vidros</v>
      </c>
      <c r="O111" s="21" t="str">
        <f t="shared" si="33"/>
        <v>Vidro.Low.E</v>
      </c>
      <c r="P111" s="36" t="s">
        <v>339</v>
      </c>
      <c r="Q111" s="36" t="s">
        <v>340</v>
      </c>
      <c r="R111" s="75" t="s">
        <v>9</v>
      </c>
      <c r="S111" s="27" t="str">
        <f t="shared" si="34"/>
        <v>Partes</v>
      </c>
      <c r="T111" s="27" t="str">
        <f t="shared" si="35"/>
        <v>Placas Transparentes</v>
      </c>
      <c r="U111" s="27" t="str">
        <f t="shared" si="36"/>
        <v>Vidros</v>
      </c>
      <c r="V111" s="75" t="s">
        <v>89</v>
      </c>
      <c r="W111" s="1" t="str">
        <f t="shared" si="22"/>
        <v>Key.Par.111</v>
      </c>
      <c r="X111" s="47" t="s">
        <v>691</v>
      </c>
      <c r="Y111" s="47" t="s">
        <v>226</v>
      </c>
    </row>
    <row r="112" spans="1:25" ht="6" customHeight="1" x14ac:dyDescent="0.4">
      <c r="A112" s="23">
        <v>112</v>
      </c>
      <c r="B112" s="2" t="s">
        <v>43</v>
      </c>
      <c r="C112" s="2" t="s">
        <v>1499</v>
      </c>
      <c r="D112" s="2" t="s">
        <v>1875</v>
      </c>
      <c r="E112" s="2" t="s">
        <v>1456</v>
      </c>
      <c r="F112" s="2" t="s">
        <v>341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30"/>
        <v>Partes</v>
      </c>
      <c r="M112" s="26" t="str">
        <f t="shared" si="31"/>
        <v>Placas.Transparentes</v>
      </c>
      <c r="N112" s="26" t="str">
        <f t="shared" si="32"/>
        <v>Vidros</v>
      </c>
      <c r="O112" s="21" t="str">
        <f t="shared" si="33"/>
        <v>Vidro.Comúm</v>
      </c>
      <c r="P112" s="21" t="s">
        <v>342</v>
      </c>
      <c r="Q112" s="36" t="s">
        <v>343</v>
      </c>
      <c r="R112" s="75" t="s">
        <v>9</v>
      </c>
      <c r="S112" s="27" t="str">
        <f t="shared" si="34"/>
        <v>Partes</v>
      </c>
      <c r="T112" s="27" t="str">
        <f t="shared" si="35"/>
        <v>Placas Transparentes</v>
      </c>
      <c r="U112" s="27" t="str">
        <f t="shared" si="36"/>
        <v>Vidros</v>
      </c>
      <c r="V112" s="75" t="s">
        <v>89</v>
      </c>
      <c r="W112" s="1" t="str">
        <f t="shared" si="22"/>
        <v>Key.Par.112</v>
      </c>
      <c r="X112" s="47" t="s">
        <v>691</v>
      </c>
      <c r="Y112" s="47" t="s">
        <v>226</v>
      </c>
    </row>
    <row r="113" spans="1:25" ht="6" customHeight="1" x14ac:dyDescent="0.4">
      <c r="A113" s="23">
        <v>113</v>
      </c>
      <c r="B113" s="2" t="s">
        <v>43</v>
      </c>
      <c r="C113" s="2" t="s">
        <v>1499</v>
      </c>
      <c r="D113" s="2" t="s">
        <v>1875</v>
      </c>
      <c r="E113" s="2" t="s">
        <v>1456</v>
      </c>
      <c r="F113" s="2" t="s">
        <v>344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ref="L113" si="37">CONCATENATE("", C113)</f>
        <v>Partes</v>
      </c>
      <c r="M113" s="26" t="str">
        <f t="shared" ref="M113" si="38">CONCATENATE("", D113)</f>
        <v>Placas.Transparentes</v>
      </c>
      <c r="N113" s="26" t="str">
        <f t="shared" ref="N113" si="39">(SUBSTITUTE(SUBSTITUTE(CONCATENATE("",E113),"."," ")," De "," de "))</f>
        <v>Vidros</v>
      </c>
      <c r="O113" s="21" t="str">
        <f t="shared" ref="O113" si="40">F113</f>
        <v>Vidro.Plumbífero</v>
      </c>
      <c r="P113" s="21" t="s">
        <v>345</v>
      </c>
      <c r="Q113" s="36" t="s">
        <v>346</v>
      </c>
      <c r="R113" s="75" t="s">
        <v>9</v>
      </c>
      <c r="S113" s="27" t="str">
        <f t="shared" ref="S113" si="41">SUBSTITUTE(C113, ".", " ")</f>
        <v>Partes</v>
      </c>
      <c r="T113" s="27" t="str">
        <f t="shared" ref="T113" si="42">SUBSTITUTE(D113, ".", " ")</f>
        <v>Placas Transparentes</v>
      </c>
      <c r="U113" s="27" t="str">
        <f t="shared" ref="U113" si="43">SUBSTITUTE(E113, ".", " ")</f>
        <v>Vidros</v>
      </c>
      <c r="V113" s="75" t="s">
        <v>89</v>
      </c>
      <c r="W113" s="1" t="str">
        <f t="shared" si="22"/>
        <v>Key.Par.113</v>
      </c>
      <c r="X113" s="47" t="s">
        <v>691</v>
      </c>
      <c r="Y113" s="47" t="s">
        <v>226</v>
      </c>
    </row>
    <row r="114" spans="1:25" ht="6" customHeight="1" x14ac:dyDescent="0.4">
      <c r="A114" s="23">
        <v>114</v>
      </c>
      <c r="B114" s="2" t="s">
        <v>43</v>
      </c>
      <c r="C114" s="2" t="s">
        <v>1499</v>
      </c>
      <c r="D114" s="2" t="s">
        <v>1875</v>
      </c>
      <c r="E114" s="2" t="s">
        <v>1456</v>
      </c>
      <c r="F114" s="2" t="s">
        <v>1607</v>
      </c>
      <c r="G114" s="82" t="s">
        <v>9</v>
      </c>
      <c r="H114" s="82" t="s">
        <v>9</v>
      </c>
      <c r="I114" s="82" t="s">
        <v>9</v>
      </c>
      <c r="J114" s="82" t="s">
        <v>9</v>
      </c>
      <c r="K114" s="82" t="s">
        <v>9</v>
      </c>
      <c r="L114" s="26" t="str">
        <f t="shared" si="30"/>
        <v>Partes</v>
      </c>
      <c r="M114" s="26" t="str">
        <f t="shared" si="31"/>
        <v>Placas.Transparentes</v>
      </c>
      <c r="N114" s="26" t="str">
        <f t="shared" si="32"/>
        <v>Vidros</v>
      </c>
      <c r="O114" s="21" t="str">
        <f t="shared" si="33"/>
        <v>Vidro.Serigrafado</v>
      </c>
      <c r="P114" s="21" t="s">
        <v>1608</v>
      </c>
      <c r="Q114" s="21" t="s">
        <v>1609</v>
      </c>
      <c r="R114" s="75" t="s">
        <v>9</v>
      </c>
      <c r="S114" s="27" t="str">
        <f t="shared" si="34"/>
        <v>Partes</v>
      </c>
      <c r="T114" s="27" t="str">
        <f t="shared" si="35"/>
        <v>Placas Transparentes</v>
      </c>
      <c r="U114" s="27" t="str">
        <f t="shared" si="36"/>
        <v>Vidros</v>
      </c>
      <c r="V114" s="75" t="s">
        <v>89</v>
      </c>
      <c r="W114" s="1" t="str">
        <f t="shared" si="22"/>
        <v>Key.Par.114</v>
      </c>
      <c r="X114" s="47" t="s">
        <v>691</v>
      </c>
      <c r="Y114" s="47" t="s">
        <v>226</v>
      </c>
    </row>
    <row r="115" spans="1:25" ht="6" customHeight="1" x14ac:dyDescent="0.4">
      <c r="A115" s="23">
        <v>115</v>
      </c>
      <c r="B115" s="2" t="s">
        <v>43</v>
      </c>
      <c r="C115" s="2" t="s">
        <v>1499</v>
      </c>
      <c r="D115" s="2" t="s">
        <v>1874</v>
      </c>
      <c r="E115" s="2" t="s">
        <v>1445</v>
      </c>
      <c r="F115" s="2" t="s">
        <v>352</v>
      </c>
      <c r="G115" s="82" t="s">
        <v>9</v>
      </c>
      <c r="H115" s="82" t="s">
        <v>9</v>
      </c>
      <c r="I115" s="82" t="s">
        <v>9</v>
      </c>
      <c r="J115" s="79" t="s">
        <v>1602</v>
      </c>
      <c r="K115" s="82" t="s">
        <v>9</v>
      </c>
      <c r="L115" s="26" t="str">
        <f t="shared" si="30"/>
        <v>Partes</v>
      </c>
      <c r="M115" s="26" t="str">
        <f t="shared" si="31"/>
        <v>Guias.de.Placas</v>
      </c>
      <c r="N115" s="26" t="str">
        <f t="shared" si="32"/>
        <v>Guias</v>
      </c>
      <c r="O115" s="21" t="str">
        <f t="shared" si="33"/>
        <v>Guia.L</v>
      </c>
      <c r="P115" s="21" t="s">
        <v>353</v>
      </c>
      <c r="Q115" s="36" t="s">
        <v>354</v>
      </c>
      <c r="R115" s="75" t="s">
        <v>9</v>
      </c>
      <c r="S115" s="27" t="str">
        <f t="shared" si="34"/>
        <v>Partes</v>
      </c>
      <c r="T115" s="27" t="str">
        <f t="shared" si="35"/>
        <v>Guias de Placas</v>
      </c>
      <c r="U115" s="27" t="str">
        <f t="shared" si="36"/>
        <v>Guias</v>
      </c>
      <c r="V115" s="75" t="s">
        <v>89</v>
      </c>
      <c r="W115" s="1" t="str">
        <f t="shared" si="22"/>
        <v>Key.Par.115</v>
      </c>
      <c r="X115" s="47" t="s">
        <v>692</v>
      </c>
      <c r="Y115" s="47" t="s">
        <v>226</v>
      </c>
    </row>
    <row r="116" spans="1:25" ht="6" customHeight="1" x14ac:dyDescent="0.4">
      <c r="A116" s="23">
        <v>116</v>
      </c>
      <c r="B116" s="2" t="s">
        <v>43</v>
      </c>
      <c r="C116" s="2" t="s">
        <v>1499</v>
      </c>
      <c r="D116" s="2" t="s">
        <v>1874</v>
      </c>
      <c r="E116" s="2" t="s">
        <v>1445</v>
      </c>
      <c r="F116" s="2" t="s">
        <v>355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30"/>
        <v>Partes</v>
      </c>
      <c r="M116" s="26" t="str">
        <f t="shared" si="31"/>
        <v>Guias.de.Placas</v>
      </c>
      <c r="N116" s="26" t="str">
        <f t="shared" si="32"/>
        <v>Guias</v>
      </c>
      <c r="O116" s="21" t="str">
        <f t="shared" si="33"/>
        <v>Guia.U</v>
      </c>
      <c r="P116" s="21" t="s">
        <v>356</v>
      </c>
      <c r="Q116" s="36" t="s">
        <v>357</v>
      </c>
      <c r="R116" s="75" t="s">
        <v>9</v>
      </c>
      <c r="S116" s="27" t="str">
        <f t="shared" si="34"/>
        <v>Partes</v>
      </c>
      <c r="T116" s="27" t="str">
        <f t="shared" si="35"/>
        <v>Guias de Placas</v>
      </c>
      <c r="U116" s="27" t="str">
        <f t="shared" si="36"/>
        <v>Guias</v>
      </c>
      <c r="V116" s="75" t="s">
        <v>89</v>
      </c>
      <c r="W116" s="1" t="str">
        <f t="shared" si="22"/>
        <v>Key.Par.116</v>
      </c>
      <c r="X116" s="47" t="s">
        <v>692</v>
      </c>
      <c r="Y116" s="47" t="s">
        <v>226</v>
      </c>
    </row>
    <row r="117" spans="1:25" ht="6" customHeight="1" x14ac:dyDescent="0.4">
      <c r="A117" s="23">
        <v>117</v>
      </c>
      <c r="B117" s="2" t="s">
        <v>43</v>
      </c>
      <c r="C117" s="2" t="s">
        <v>1499</v>
      </c>
      <c r="D117" s="2" t="s">
        <v>1874</v>
      </c>
      <c r="E117" s="2" t="s">
        <v>1445</v>
      </c>
      <c r="F117" s="2" t="s">
        <v>358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30"/>
        <v>Partes</v>
      </c>
      <c r="M117" s="26" t="str">
        <f t="shared" si="31"/>
        <v>Guias.de.Placas</v>
      </c>
      <c r="N117" s="26" t="str">
        <f t="shared" si="32"/>
        <v>Guias</v>
      </c>
      <c r="O117" s="21" t="str">
        <f t="shared" si="33"/>
        <v>Guia.Montante</v>
      </c>
      <c r="P117" s="21" t="s">
        <v>356</v>
      </c>
      <c r="Q117" s="36" t="s">
        <v>357</v>
      </c>
      <c r="R117" s="75" t="s">
        <v>9</v>
      </c>
      <c r="S117" s="27" t="str">
        <f t="shared" si="34"/>
        <v>Partes</v>
      </c>
      <c r="T117" s="27" t="str">
        <f t="shared" si="35"/>
        <v>Guias de Placas</v>
      </c>
      <c r="U117" s="27" t="str">
        <f t="shared" si="36"/>
        <v>Guias</v>
      </c>
      <c r="V117" s="75" t="s">
        <v>89</v>
      </c>
      <c r="W117" s="1" t="str">
        <f t="shared" si="22"/>
        <v>Key.Par.117</v>
      </c>
      <c r="X117" s="47" t="s">
        <v>692</v>
      </c>
      <c r="Y117" s="47" t="s">
        <v>226</v>
      </c>
    </row>
    <row r="118" spans="1:25" ht="6" customHeight="1" x14ac:dyDescent="0.4">
      <c r="A118" s="23">
        <v>118</v>
      </c>
      <c r="B118" s="2" t="s">
        <v>43</v>
      </c>
      <c r="C118" s="2" t="s">
        <v>1499</v>
      </c>
      <c r="D118" s="2" t="s">
        <v>1500</v>
      </c>
      <c r="E118" s="2" t="s">
        <v>1494</v>
      </c>
      <c r="F118" s="2" t="s">
        <v>359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30"/>
        <v>Partes</v>
      </c>
      <c r="M118" s="26" t="str">
        <f t="shared" si="31"/>
        <v>Acessórios</v>
      </c>
      <c r="N118" s="26" t="str">
        <f t="shared" si="32"/>
        <v>De Fixação</v>
      </c>
      <c r="O118" s="21" t="str">
        <f t="shared" si="33"/>
        <v>Parafuso</v>
      </c>
      <c r="P118" s="21" t="s">
        <v>360</v>
      </c>
      <c r="Q118" s="36" t="s">
        <v>361</v>
      </c>
      <c r="R118" s="75" t="s">
        <v>9</v>
      </c>
      <c r="S118" s="27" t="str">
        <f t="shared" si="34"/>
        <v>Partes</v>
      </c>
      <c r="T118" s="27" t="str">
        <f t="shared" si="35"/>
        <v>Acessórios</v>
      </c>
      <c r="U118" s="27" t="str">
        <f t="shared" si="36"/>
        <v>De Fixação</v>
      </c>
      <c r="V118" s="75" t="s">
        <v>89</v>
      </c>
      <c r="W118" s="1" t="str">
        <f t="shared" si="22"/>
        <v>Key.Par.118</v>
      </c>
      <c r="X118" s="47" t="s">
        <v>952</v>
      </c>
      <c r="Y118" s="47" t="s">
        <v>950</v>
      </c>
    </row>
    <row r="119" spans="1:25" ht="6" customHeight="1" x14ac:dyDescent="0.4">
      <c r="A119" s="23">
        <v>119</v>
      </c>
      <c r="B119" s="2" t="s">
        <v>43</v>
      </c>
      <c r="C119" s="2" t="s">
        <v>1499</v>
      </c>
      <c r="D119" s="2" t="s">
        <v>1500</v>
      </c>
      <c r="E119" s="2" t="s">
        <v>1494</v>
      </c>
      <c r="F119" s="2" t="s">
        <v>362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30"/>
        <v>Partes</v>
      </c>
      <c r="M119" s="26" t="str">
        <f t="shared" si="31"/>
        <v>Acessórios</v>
      </c>
      <c r="N119" s="26" t="str">
        <f t="shared" si="32"/>
        <v>De Fixação</v>
      </c>
      <c r="O119" s="21" t="str">
        <f t="shared" si="33"/>
        <v>Bucha</v>
      </c>
      <c r="P119" s="21" t="s">
        <v>363</v>
      </c>
      <c r="Q119" s="36" t="s">
        <v>364</v>
      </c>
      <c r="R119" s="75" t="s">
        <v>9</v>
      </c>
      <c r="S119" s="27" t="str">
        <f t="shared" si="34"/>
        <v>Partes</v>
      </c>
      <c r="T119" s="27" t="str">
        <f t="shared" si="35"/>
        <v>Acessórios</v>
      </c>
      <c r="U119" s="27" t="str">
        <f t="shared" si="36"/>
        <v>De Fixação</v>
      </c>
      <c r="V119" s="75" t="s">
        <v>89</v>
      </c>
      <c r="W119" s="1" t="str">
        <f t="shared" si="22"/>
        <v>Key.Par.119</v>
      </c>
      <c r="X119" s="47" t="s">
        <v>952</v>
      </c>
      <c r="Y119" s="47" t="s">
        <v>950</v>
      </c>
    </row>
    <row r="120" spans="1:25" ht="6" customHeight="1" x14ac:dyDescent="0.4">
      <c r="A120" s="23">
        <v>120</v>
      </c>
      <c r="B120" s="2" t="s">
        <v>43</v>
      </c>
      <c r="C120" s="2" t="s">
        <v>1499</v>
      </c>
      <c r="D120" s="2" t="s">
        <v>1500</v>
      </c>
      <c r="E120" s="2" t="s">
        <v>1494</v>
      </c>
      <c r="F120" s="2" t="s">
        <v>365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30"/>
        <v>Partes</v>
      </c>
      <c r="M120" s="26" t="str">
        <f t="shared" si="31"/>
        <v>Acessórios</v>
      </c>
      <c r="N120" s="26" t="str">
        <f t="shared" si="32"/>
        <v>De Fixação</v>
      </c>
      <c r="O120" s="21" t="str">
        <f t="shared" si="33"/>
        <v>Fixador.Pinça</v>
      </c>
      <c r="P120" s="21" t="s">
        <v>366</v>
      </c>
      <c r="Q120" s="36" t="s">
        <v>367</v>
      </c>
      <c r="R120" s="75" t="s">
        <v>9</v>
      </c>
      <c r="S120" s="27" t="str">
        <f t="shared" si="34"/>
        <v>Partes</v>
      </c>
      <c r="T120" s="27" t="str">
        <f t="shared" si="35"/>
        <v>Acessórios</v>
      </c>
      <c r="U120" s="27" t="str">
        <f t="shared" si="36"/>
        <v>De Fixação</v>
      </c>
      <c r="V120" s="75" t="s">
        <v>89</v>
      </c>
      <c r="W120" s="1" t="str">
        <f t="shared" si="22"/>
        <v>Key.Par.120</v>
      </c>
      <c r="X120" s="47" t="s">
        <v>952</v>
      </c>
      <c r="Y120" s="47" t="s">
        <v>950</v>
      </c>
    </row>
    <row r="121" spans="1:25" ht="6" customHeight="1" x14ac:dyDescent="0.4">
      <c r="A121" s="23">
        <v>121</v>
      </c>
      <c r="B121" s="2" t="s">
        <v>43</v>
      </c>
      <c r="C121" s="2" t="s">
        <v>1499</v>
      </c>
      <c r="D121" s="2" t="s">
        <v>1500</v>
      </c>
      <c r="E121" s="2" t="s">
        <v>1494</v>
      </c>
      <c r="F121" s="2" t="s">
        <v>368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30"/>
        <v>Partes</v>
      </c>
      <c r="M121" s="26" t="str">
        <f t="shared" si="31"/>
        <v>Acessórios</v>
      </c>
      <c r="N121" s="26" t="str">
        <f t="shared" si="32"/>
        <v>De Fixação</v>
      </c>
      <c r="O121" s="21" t="str">
        <f t="shared" si="33"/>
        <v>Fixador.Cantoneira</v>
      </c>
      <c r="P121" s="21" t="s">
        <v>369</v>
      </c>
      <c r="Q121" s="36" t="s">
        <v>370</v>
      </c>
      <c r="R121" s="75" t="s">
        <v>9</v>
      </c>
      <c r="S121" s="27" t="str">
        <f t="shared" si="34"/>
        <v>Partes</v>
      </c>
      <c r="T121" s="27" t="str">
        <f t="shared" si="35"/>
        <v>Acessórios</v>
      </c>
      <c r="U121" s="27" t="str">
        <f t="shared" si="36"/>
        <v>De Fixação</v>
      </c>
      <c r="V121" s="75" t="s">
        <v>89</v>
      </c>
      <c r="W121" s="1" t="str">
        <f t="shared" si="22"/>
        <v>Key.Par.121</v>
      </c>
      <c r="X121" s="47" t="s">
        <v>952</v>
      </c>
      <c r="Y121" s="47" t="s">
        <v>950</v>
      </c>
    </row>
    <row r="122" spans="1:25" ht="6" customHeight="1" x14ac:dyDescent="0.4">
      <c r="A122" s="23">
        <v>122</v>
      </c>
      <c r="B122" s="2" t="s">
        <v>43</v>
      </c>
      <c r="C122" s="2" t="s">
        <v>1499</v>
      </c>
      <c r="D122" s="2" t="s">
        <v>1500</v>
      </c>
      <c r="E122" s="2" t="s">
        <v>1494</v>
      </c>
      <c r="F122" s="2" t="s">
        <v>371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30"/>
        <v>Partes</v>
      </c>
      <c r="M122" s="26" t="str">
        <f t="shared" si="31"/>
        <v>Acessórios</v>
      </c>
      <c r="N122" s="26" t="str">
        <f t="shared" si="32"/>
        <v>De Fixação</v>
      </c>
      <c r="O122" s="21" t="str">
        <f t="shared" si="33"/>
        <v>Conector</v>
      </c>
      <c r="P122" s="21" t="s">
        <v>372</v>
      </c>
      <c r="Q122" s="36" t="s">
        <v>372</v>
      </c>
      <c r="R122" s="75" t="s">
        <v>9</v>
      </c>
      <c r="S122" s="27" t="str">
        <f t="shared" si="34"/>
        <v>Partes</v>
      </c>
      <c r="T122" s="27" t="str">
        <f t="shared" si="35"/>
        <v>Acessórios</v>
      </c>
      <c r="U122" s="27" t="str">
        <f t="shared" si="36"/>
        <v>De Fixação</v>
      </c>
      <c r="V122" s="75" t="s">
        <v>89</v>
      </c>
      <c r="W122" s="1" t="str">
        <f t="shared" si="22"/>
        <v>Key.Par.122</v>
      </c>
      <c r="X122" s="47" t="s">
        <v>952</v>
      </c>
      <c r="Y122" s="47" t="s">
        <v>950</v>
      </c>
    </row>
    <row r="123" spans="1:25" ht="6" customHeight="1" x14ac:dyDescent="0.4">
      <c r="A123" s="23">
        <v>123</v>
      </c>
      <c r="B123" s="2" t="s">
        <v>43</v>
      </c>
      <c r="C123" s="2" t="s">
        <v>1499</v>
      </c>
      <c r="D123" s="2" t="s">
        <v>1500</v>
      </c>
      <c r="E123" s="2" t="s">
        <v>1467</v>
      </c>
      <c r="F123" s="2" t="s">
        <v>373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30"/>
        <v>Partes</v>
      </c>
      <c r="M123" s="26" t="str">
        <f t="shared" si="31"/>
        <v>Acessórios</v>
      </c>
      <c r="N123" s="26" t="str">
        <f t="shared" si="32"/>
        <v>Puxadores</v>
      </c>
      <c r="O123" s="21" t="str">
        <f t="shared" si="33"/>
        <v>Puxador.Externo</v>
      </c>
      <c r="P123" s="21" t="s">
        <v>374</v>
      </c>
      <c r="Q123" s="36" t="s">
        <v>375</v>
      </c>
      <c r="R123" s="75" t="s">
        <v>9</v>
      </c>
      <c r="S123" s="27" t="str">
        <f t="shared" si="34"/>
        <v>Partes</v>
      </c>
      <c r="T123" s="27" t="str">
        <f t="shared" si="35"/>
        <v>Acessórios</v>
      </c>
      <c r="U123" s="27" t="str">
        <f t="shared" si="36"/>
        <v>Puxadores</v>
      </c>
      <c r="V123" s="75" t="s">
        <v>89</v>
      </c>
      <c r="W123" s="1" t="str">
        <f t="shared" si="22"/>
        <v>Key.Par.123</v>
      </c>
      <c r="X123" s="47" t="s">
        <v>1897</v>
      </c>
      <c r="Y123" s="47" t="s">
        <v>950</v>
      </c>
    </row>
    <row r="124" spans="1:25" ht="6" customHeight="1" x14ac:dyDescent="0.4">
      <c r="A124" s="23">
        <v>124</v>
      </c>
      <c r="B124" s="2" t="s">
        <v>43</v>
      </c>
      <c r="C124" s="2" t="s">
        <v>1499</v>
      </c>
      <c r="D124" s="2" t="s">
        <v>1500</v>
      </c>
      <c r="E124" s="2" t="s">
        <v>1467</v>
      </c>
      <c r="F124" s="2" t="s">
        <v>376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30"/>
        <v>Partes</v>
      </c>
      <c r="M124" s="26" t="str">
        <f t="shared" si="31"/>
        <v>Acessórios</v>
      </c>
      <c r="N124" s="26" t="str">
        <f t="shared" si="32"/>
        <v>Puxadores</v>
      </c>
      <c r="O124" s="21" t="str">
        <f t="shared" si="33"/>
        <v>Puxador.Interno</v>
      </c>
      <c r="P124" s="21" t="s">
        <v>377</v>
      </c>
      <c r="Q124" s="36" t="s">
        <v>378</v>
      </c>
      <c r="R124" s="75" t="s">
        <v>9</v>
      </c>
      <c r="S124" s="27" t="str">
        <f t="shared" si="34"/>
        <v>Partes</v>
      </c>
      <c r="T124" s="27" t="str">
        <f t="shared" si="35"/>
        <v>Acessórios</v>
      </c>
      <c r="U124" s="27" t="str">
        <f t="shared" si="36"/>
        <v>Puxadores</v>
      </c>
      <c r="V124" s="75" t="s">
        <v>89</v>
      </c>
      <c r="W124" s="1" t="str">
        <f t="shared" si="22"/>
        <v>Key.Par.124</v>
      </c>
      <c r="X124" s="47" t="s">
        <v>1897</v>
      </c>
      <c r="Y124" s="47" t="s">
        <v>950</v>
      </c>
    </row>
    <row r="125" spans="1:25" ht="6" customHeight="1" x14ac:dyDescent="0.4">
      <c r="A125" s="23">
        <v>125</v>
      </c>
      <c r="B125" s="2" t="s">
        <v>43</v>
      </c>
      <c r="C125" s="2" t="s">
        <v>1499</v>
      </c>
      <c r="D125" s="2" t="s">
        <v>1500</v>
      </c>
      <c r="E125" s="2" t="s">
        <v>1468</v>
      </c>
      <c r="F125" s="2" t="s">
        <v>379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30"/>
        <v>Partes</v>
      </c>
      <c r="M125" s="26" t="str">
        <f t="shared" si="31"/>
        <v>Acessórios</v>
      </c>
      <c r="N125" s="26" t="str">
        <f t="shared" si="32"/>
        <v>Cabides</v>
      </c>
      <c r="O125" s="21" t="str">
        <f t="shared" si="33"/>
        <v>Tipo.Gancho</v>
      </c>
      <c r="P125" s="21" t="s">
        <v>380</v>
      </c>
      <c r="Q125" s="36" t="s">
        <v>381</v>
      </c>
      <c r="R125" s="75" t="s">
        <v>9</v>
      </c>
      <c r="S125" s="27" t="str">
        <f t="shared" si="34"/>
        <v>Partes</v>
      </c>
      <c r="T125" s="27" t="str">
        <f t="shared" si="35"/>
        <v>Acessórios</v>
      </c>
      <c r="U125" s="27" t="str">
        <f t="shared" si="36"/>
        <v>Cabides</v>
      </c>
      <c r="V125" s="75" t="s">
        <v>89</v>
      </c>
      <c r="W125" s="1" t="str">
        <f t="shared" si="22"/>
        <v>Key.Par.125</v>
      </c>
      <c r="X125" s="47" t="s">
        <v>1897</v>
      </c>
      <c r="Y125" s="47" t="s">
        <v>950</v>
      </c>
    </row>
    <row r="126" spans="1:25" ht="6" customHeight="1" x14ac:dyDescent="0.4">
      <c r="A126" s="23">
        <v>126</v>
      </c>
      <c r="B126" s="2" t="s">
        <v>43</v>
      </c>
      <c r="C126" s="2" t="s">
        <v>1499</v>
      </c>
      <c r="D126" s="2" t="s">
        <v>1500</v>
      </c>
      <c r="E126" s="2" t="s">
        <v>1468</v>
      </c>
      <c r="F126" s="2" t="s">
        <v>382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30"/>
        <v>Partes</v>
      </c>
      <c r="M126" s="26" t="str">
        <f t="shared" si="31"/>
        <v>Acessórios</v>
      </c>
      <c r="N126" s="26" t="str">
        <f t="shared" si="32"/>
        <v>Cabides</v>
      </c>
      <c r="O126" s="21" t="str">
        <f t="shared" si="33"/>
        <v>Antifurto</v>
      </c>
      <c r="P126" s="21" t="s">
        <v>383</v>
      </c>
      <c r="Q126" s="36" t="s">
        <v>384</v>
      </c>
      <c r="R126" s="75" t="s">
        <v>9</v>
      </c>
      <c r="S126" s="27" t="str">
        <f t="shared" si="34"/>
        <v>Partes</v>
      </c>
      <c r="T126" s="27" t="str">
        <f t="shared" si="35"/>
        <v>Acessórios</v>
      </c>
      <c r="U126" s="27" t="str">
        <f t="shared" si="36"/>
        <v>Cabides</v>
      </c>
      <c r="V126" s="75" t="s">
        <v>89</v>
      </c>
      <c r="W126" s="1" t="str">
        <f t="shared" si="22"/>
        <v>Key.Par.126</v>
      </c>
      <c r="X126" s="47" t="s">
        <v>1897</v>
      </c>
      <c r="Y126" s="47" t="s">
        <v>950</v>
      </c>
    </row>
    <row r="127" spans="1:25" ht="6" customHeight="1" x14ac:dyDescent="0.4">
      <c r="A127" s="23">
        <v>127</v>
      </c>
      <c r="B127" s="2" t="s">
        <v>43</v>
      </c>
      <c r="C127" s="2" t="s">
        <v>1499</v>
      </c>
      <c r="D127" s="2" t="s">
        <v>1500</v>
      </c>
      <c r="E127" s="2" t="s">
        <v>1876</v>
      </c>
      <c r="F127" s="2" t="s">
        <v>1877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30"/>
        <v>Partes</v>
      </c>
      <c r="M127" s="26" t="str">
        <f t="shared" si="31"/>
        <v>Acessórios</v>
      </c>
      <c r="N127" s="26" t="str">
        <f t="shared" si="32"/>
        <v>Fechaduras</v>
      </c>
      <c r="O127" s="21" t="str">
        <f t="shared" si="33"/>
        <v>Multiponto</v>
      </c>
      <c r="P127" s="21" t="s">
        <v>1878</v>
      </c>
      <c r="Q127" s="21" t="s">
        <v>1883</v>
      </c>
      <c r="R127" s="75" t="s">
        <v>9</v>
      </c>
      <c r="S127" s="27" t="str">
        <f t="shared" si="34"/>
        <v>Partes</v>
      </c>
      <c r="T127" s="27" t="str">
        <f t="shared" si="35"/>
        <v>Acessórios</v>
      </c>
      <c r="U127" s="27" t="str">
        <f t="shared" si="36"/>
        <v>Fechaduras</v>
      </c>
      <c r="V127" s="75" t="s">
        <v>89</v>
      </c>
      <c r="W127" s="1" t="str">
        <f t="shared" si="22"/>
        <v>Key.Par.127</v>
      </c>
      <c r="X127" s="47" t="s">
        <v>1897</v>
      </c>
      <c r="Y127" s="47" t="s">
        <v>950</v>
      </c>
    </row>
    <row r="128" spans="1:25" ht="6" customHeight="1" x14ac:dyDescent="0.4">
      <c r="A128" s="23">
        <v>128</v>
      </c>
      <c r="B128" s="2" t="s">
        <v>43</v>
      </c>
      <c r="C128" s="2" t="s">
        <v>1499</v>
      </c>
      <c r="D128" s="2" t="s">
        <v>1500</v>
      </c>
      <c r="E128" s="2" t="s">
        <v>1876</v>
      </c>
      <c r="F128" s="2" t="s">
        <v>1896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ref="L128" si="44">CONCATENATE("", C128)</f>
        <v>Partes</v>
      </c>
      <c r="M128" s="26" t="str">
        <f t="shared" ref="M128" si="45">CONCATENATE("", D128)</f>
        <v>Acessórios</v>
      </c>
      <c r="N128" s="26" t="str">
        <f t="shared" ref="N128" si="46">(SUBSTITUTE(SUBSTITUTE(CONCATENATE("",E128),"."," ")," De "," de "))</f>
        <v>Fechaduras</v>
      </c>
      <c r="O128" s="21" t="str">
        <f t="shared" ref="O128" si="47">F128</f>
        <v>Biométrica</v>
      </c>
      <c r="P128" s="21" t="s">
        <v>1879</v>
      </c>
      <c r="Q128" s="21" t="s">
        <v>1884</v>
      </c>
      <c r="R128" s="75" t="s">
        <v>9</v>
      </c>
      <c r="S128" s="27" t="str">
        <f t="shared" ref="S128" si="48">SUBSTITUTE(C128, ".", " ")</f>
        <v>Partes</v>
      </c>
      <c r="T128" s="27" t="str">
        <f t="shared" ref="T128" si="49">SUBSTITUTE(D128, ".", " ")</f>
        <v>Acessórios</v>
      </c>
      <c r="U128" s="27" t="str">
        <f t="shared" ref="U128" si="50">SUBSTITUTE(E128, ".", " ")</f>
        <v>Fechaduras</v>
      </c>
      <c r="V128" s="75" t="s">
        <v>89</v>
      </c>
      <c r="W128" s="1" t="str">
        <f t="shared" si="22"/>
        <v>Key.Par.128</v>
      </c>
      <c r="X128" s="47" t="s">
        <v>1897</v>
      </c>
      <c r="Y128" s="47" t="s">
        <v>950</v>
      </c>
    </row>
    <row r="129" spans="1:25" ht="6" customHeight="1" x14ac:dyDescent="0.4">
      <c r="A129" s="23">
        <v>129</v>
      </c>
      <c r="B129" s="2" t="s">
        <v>43</v>
      </c>
      <c r="C129" s="2" t="s">
        <v>1499</v>
      </c>
      <c r="D129" s="2" t="s">
        <v>1500</v>
      </c>
      <c r="E129" s="2" t="s">
        <v>1876</v>
      </c>
      <c r="F129" s="2" t="s">
        <v>1881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30"/>
        <v>Partes</v>
      </c>
      <c r="M129" s="26" t="str">
        <f t="shared" si="31"/>
        <v>Acessórios</v>
      </c>
      <c r="N129" s="26" t="str">
        <f t="shared" si="32"/>
        <v>Fechaduras</v>
      </c>
      <c r="O129" s="21" t="str">
        <f t="shared" si="33"/>
        <v>Cartão.Magnético</v>
      </c>
      <c r="P129" s="21" t="s">
        <v>1882</v>
      </c>
      <c r="Q129" s="21" t="s">
        <v>1885</v>
      </c>
      <c r="R129" s="75" t="s">
        <v>9</v>
      </c>
      <c r="S129" s="27" t="str">
        <f t="shared" si="34"/>
        <v>Partes</v>
      </c>
      <c r="T129" s="27" t="str">
        <f t="shared" si="35"/>
        <v>Acessórios</v>
      </c>
      <c r="U129" s="27" t="str">
        <f t="shared" si="36"/>
        <v>Fechaduras</v>
      </c>
      <c r="V129" s="75" t="s">
        <v>89</v>
      </c>
      <c r="W129" s="1" t="str">
        <f t="shared" si="22"/>
        <v>Key.Par.129</v>
      </c>
      <c r="X129" s="47" t="s">
        <v>1897</v>
      </c>
      <c r="Y129" s="47" t="s">
        <v>950</v>
      </c>
    </row>
    <row r="130" spans="1:25" ht="6" customHeight="1" x14ac:dyDescent="0.4">
      <c r="A130" s="23">
        <v>130</v>
      </c>
      <c r="B130" s="2" t="s">
        <v>43</v>
      </c>
      <c r="C130" s="2" t="s">
        <v>1499</v>
      </c>
      <c r="D130" s="2" t="s">
        <v>1500</v>
      </c>
      <c r="E130" s="2" t="s">
        <v>1876</v>
      </c>
      <c r="F130" s="2" t="s">
        <v>44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ref="L130:L132" si="51">CONCATENATE("", C130)</f>
        <v>Partes</v>
      </c>
      <c r="M130" s="26" t="str">
        <f t="shared" ref="M130:M132" si="52">CONCATENATE("", D130)</f>
        <v>Acessórios</v>
      </c>
      <c r="N130" s="26" t="str">
        <f t="shared" ref="N130:N132" si="53">(SUBSTITUTE(SUBSTITUTE(CONCATENATE("",E130),"."," ")," De "," de "))</f>
        <v>Fechaduras</v>
      </c>
      <c r="O130" s="21" t="str">
        <f t="shared" ref="O130:O132" si="54">F130</f>
        <v>Chave</v>
      </c>
      <c r="P130" s="21" t="s">
        <v>1880</v>
      </c>
      <c r="Q130" s="21" t="s">
        <v>1886</v>
      </c>
      <c r="R130" s="75" t="s">
        <v>9</v>
      </c>
      <c r="S130" s="27" t="str">
        <f t="shared" ref="S130:S132" si="55">SUBSTITUTE(C130, ".", " ")</f>
        <v>Partes</v>
      </c>
      <c r="T130" s="27" t="str">
        <f t="shared" ref="T130:T132" si="56">SUBSTITUTE(D130, ".", " ")</f>
        <v>Acessórios</v>
      </c>
      <c r="U130" s="27" t="str">
        <f t="shared" ref="U130:U132" si="57">SUBSTITUTE(E130, ".", " ")</f>
        <v>Fechaduras</v>
      </c>
      <c r="V130" s="75" t="s">
        <v>89</v>
      </c>
      <c r="W130" s="1" t="str">
        <f t="shared" si="22"/>
        <v>Key.Par.130</v>
      </c>
      <c r="X130" s="47" t="s">
        <v>1897</v>
      </c>
      <c r="Y130" s="47" t="s">
        <v>950</v>
      </c>
    </row>
    <row r="131" spans="1:25" ht="6" customHeight="1" x14ac:dyDescent="0.4">
      <c r="A131" s="23">
        <v>131</v>
      </c>
      <c r="B131" s="2" t="s">
        <v>43</v>
      </c>
      <c r="C131" s="2" t="s">
        <v>1499</v>
      </c>
      <c r="D131" s="2" t="s">
        <v>1500</v>
      </c>
      <c r="E131" s="2" t="s">
        <v>1887</v>
      </c>
      <c r="F131" s="2" t="s">
        <v>1888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si="51"/>
        <v>Partes</v>
      </c>
      <c r="M131" s="26" t="str">
        <f t="shared" si="52"/>
        <v>Acessórios</v>
      </c>
      <c r="N131" s="26" t="str">
        <f t="shared" si="53"/>
        <v>Maçanetas</v>
      </c>
      <c r="O131" s="21" t="str">
        <f t="shared" si="54"/>
        <v>Alavanca</v>
      </c>
      <c r="P131" s="21" t="s">
        <v>1891</v>
      </c>
      <c r="Q131" s="21" t="s">
        <v>1893</v>
      </c>
      <c r="R131" s="75" t="s">
        <v>9</v>
      </c>
      <c r="S131" s="27" t="str">
        <f t="shared" si="55"/>
        <v>Partes</v>
      </c>
      <c r="T131" s="27" t="str">
        <f t="shared" si="56"/>
        <v>Acessórios</v>
      </c>
      <c r="U131" s="27" t="str">
        <f t="shared" si="57"/>
        <v>Maçanetas</v>
      </c>
      <c r="V131" s="75" t="s">
        <v>89</v>
      </c>
      <c r="W131" s="1" t="str">
        <f t="shared" ref="W131:W133" si="58">CONCATENATE("Key.",LEFT(C131,3),".",A131)</f>
        <v>Key.Par.131</v>
      </c>
      <c r="X131" s="47" t="s">
        <v>1897</v>
      </c>
      <c r="Y131" s="47" t="s">
        <v>950</v>
      </c>
    </row>
    <row r="132" spans="1:25" ht="6" customHeight="1" x14ac:dyDescent="0.4">
      <c r="A132" s="23">
        <v>132</v>
      </c>
      <c r="B132" s="2" t="s">
        <v>43</v>
      </c>
      <c r="C132" s="2" t="s">
        <v>1499</v>
      </c>
      <c r="D132" s="2" t="s">
        <v>1500</v>
      </c>
      <c r="E132" s="2" t="s">
        <v>1887</v>
      </c>
      <c r="F132" s="2" t="s">
        <v>1889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51"/>
        <v>Partes</v>
      </c>
      <c r="M132" s="26" t="str">
        <f t="shared" si="52"/>
        <v>Acessórios</v>
      </c>
      <c r="N132" s="26" t="str">
        <f t="shared" si="53"/>
        <v>Maçanetas</v>
      </c>
      <c r="O132" s="21" t="str">
        <f t="shared" si="54"/>
        <v>Esférica</v>
      </c>
      <c r="P132" s="21" t="s">
        <v>1892</v>
      </c>
      <c r="Q132" s="21" t="s">
        <v>1894</v>
      </c>
      <c r="R132" s="75" t="s">
        <v>9</v>
      </c>
      <c r="S132" s="27" t="str">
        <f t="shared" si="55"/>
        <v>Partes</v>
      </c>
      <c r="T132" s="27" t="str">
        <f t="shared" si="56"/>
        <v>Acessórios</v>
      </c>
      <c r="U132" s="27" t="str">
        <f t="shared" si="57"/>
        <v>Maçanetas</v>
      </c>
      <c r="V132" s="75" t="s">
        <v>89</v>
      </c>
      <c r="W132" s="1" t="str">
        <f t="shared" ref="W132" si="59">CONCATENATE("Key.",LEFT(C132,3),".",A132)</f>
        <v>Key.Par.132</v>
      </c>
      <c r="X132" s="47" t="s">
        <v>1897</v>
      </c>
      <c r="Y132" s="47" t="s">
        <v>950</v>
      </c>
    </row>
    <row r="133" spans="1:25" ht="6" customHeight="1" x14ac:dyDescent="0.4">
      <c r="A133" s="23">
        <v>133</v>
      </c>
      <c r="B133" s="2" t="s">
        <v>43</v>
      </c>
      <c r="C133" s="2" t="s">
        <v>1499</v>
      </c>
      <c r="D133" s="2" t="s">
        <v>1500</v>
      </c>
      <c r="E133" s="2" t="s">
        <v>1887</v>
      </c>
      <c r="F133" s="2" t="s">
        <v>1890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ref="L133" si="60">CONCATENATE("", C133)</f>
        <v>Partes</v>
      </c>
      <c r="M133" s="26" t="str">
        <f t="shared" ref="M133" si="61">CONCATENATE("", D133)</f>
        <v>Acessórios</v>
      </c>
      <c r="N133" s="26" t="str">
        <f t="shared" ref="N133" si="62">(SUBSTITUTE(SUBSTITUTE(CONCATENATE("",E133),"."," ")," De "," de "))</f>
        <v>Maçanetas</v>
      </c>
      <c r="O133" s="21" t="str">
        <f t="shared" ref="O133" si="63">F133</f>
        <v>Barra.Emergêncial</v>
      </c>
      <c r="P133" s="21" t="s">
        <v>1895</v>
      </c>
      <c r="Q133" s="21" t="s">
        <v>1895</v>
      </c>
      <c r="R133" s="75" t="s">
        <v>9</v>
      </c>
      <c r="S133" s="27" t="str">
        <f t="shared" ref="S133" si="64">SUBSTITUTE(C133, ".", " ")</f>
        <v>Partes</v>
      </c>
      <c r="T133" s="27" t="str">
        <f t="shared" ref="T133" si="65">SUBSTITUTE(D133, ".", " ")</f>
        <v>Acessórios</v>
      </c>
      <c r="U133" s="27" t="str">
        <f t="shared" ref="U133" si="66">SUBSTITUTE(E133, ".", " ")</f>
        <v>Maçanetas</v>
      </c>
      <c r="V133" s="75" t="s">
        <v>89</v>
      </c>
      <c r="W133" s="1" t="str">
        <f t="shared" si="58"/>
        <v>Key.Par.133</v>
      </c>
      <c r="X133" s="47" t="s">
        <v>1897</v>
      </c>
      <c r="Y133" s="47" t="s">
        <v>950</v>
      </c>
    </row>
    <row r="134" spans="1:25" ht="6" customHeight="1" x14ac:dyDescent="0.4">
      <c r="A134" s="23">
        <v>134</v>
      </c>
      <c r="B134" s="2" t="s">
        <v>43</v>
      </c>
      <c r="C134" s="2" t="s">
        <v>1499</v>
      </c>
      <c r="D134" s="2" t="s">
        <v>1500</v>
      </c>
      <c r="E134" s="2" t="s">
        <v>1469</v>
      </c>
      <c r="F134" s="2" t="s">
        <v>1866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0"/>
        <v>Partes</v>
      </c>
      <c r="M134" s="26" t="str">
        <f t="shared" si="31"/>
        <v>Acessórios</v>
      </c>
      <c r="N134" s="26" t="str">
        <f t="shared" si="32"/>
        <v>Dobradiças</v>
      </c>
      <c r="O134" s="21" t="str">
        <f t="shared" si="33"/>
        <v>Automática</v>
      </c>
      <c r="P134" s="21" t="s">
        <v>385</v>
      </c>
      <c r="Q134" s="36" t="s">
        <v>386</v>
      </c>
      <c r="R134" s="75" t="s">
        <v>9</v>
      </c>
      <c r="S134" s="27" t="str">
        <f t="shared" si="34"/>
        <v>Partes</v>
      </c>
      <c r="T134" s="27" t="str">
        <f t="shared" si="35"/>
        <v>Acessórios</v>
      </c>
      <c r="U134" s="27" t="str">
        <f t="shared" si="36"/>
        <v>Dobradiças</v>
      </c>
      <c r="V134" s="75" t="s">
        <v>89</v>
      </c>
      <c r="W134" s="1" t="str">
        <f t="shared" si="22"/>
        <v>Key.Par.134</v>
      </c>
      <c r="X134" s="47" t="s">
        <v>1897</v>
      </c>
      <c r="Y134" s="47" t="s">
        <v>950</v>
      </c>
    </row>
    <row r="135" spans="1:25" ht="6" customHeight="1" x14ac:dyDescent="0.4">
      <c r="A135" s="23">
        <v>135</v>
      </c>
      <c r="B135" s="2" t="s">
        <v>43</v>
      </c>
      <c r="C135" s="2" t="s">
        <v>1501</v>
      </c>
      <c r="D135" s="2" t="s">
        <v>1653</v>
      </c>
      <c r="E135" s="2" t="s">
        <v>1470</v>
      </c>
      <c r="F135" s="2" t="s">
        <v>805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si="30"/>
        <v>Aberturas</v>
      </c>
      <c r="M135" s="26" t="str">
        <f t="shared" si="31"/>
        <v>Atmósfera.Lateral</v>
      </c>
      <c r="N135" s="26" t="str">
        <f t="shared" si="32"/>
        <v>Janelas</v>
      </c>
      <c r="O135" s="21" t="str">
        <f t="shared" si="33"/>
        <v>Janela.Fixa</v>
      </c>
      <c r="P135" s="21" t="s">
        <v>865</v>
      </c>
      <c r="Q135" s="36" t="s">
        <v>872</v>
      </c>
      <c r="R135" s="75" t="s">
        <v>9</v>
      </c>
      <c r="S135" s="27" t="str">
        <f t="shared" si="34"/>
        <v>Aberturas</v>
      </c>
      <c r="T135" s="27" t="str">
        <f t="shared" si="35"/>
        <v>Atmósfera Lateral</v>
      </c>
      <c r="U135" s="27" t="str">
        <f t="shared" si="36"/>
        <v>Janelas</v>
      </c>
      <c r="V135" s="75" t="s">
        <v>89</v>
      </c>
      <c r="W135" s="1" t="str">
        <f t="shared" si="22"/>
        <v>Key.Abe.135</v>
      </c>
      <c r="X135" s="47" t="s">
        <v>826</v>
      </c>
      <c r="Y135" s="47" t="s">
        <v>827</v>
      </c>
    </row>
    <row r="136" spans="1:25" ht="6" customHeight="1" x14ac:dyDescent="0.4">
      <c r="A136" s="23">
        <v>136</v>
      </c>
      <c r="B136" s="2" t="s">
        <v>43</v>
      </c>
      <c r="C136" s="2" t="s">
        <v>1501</v>
      </c>
      <c r="D136" s="2" t="s">
        <v>1653</v>
      </c>
      <c r="E136" s="2" t="s">
        <v>1470</v>
      </c>
      <c r="F136" s="2" t="s">
        <v>806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0"/>
        <v>Aberturas</v>
      </c>
      <c r="M136" s="26" t="str">
        <f t="shared" si="31"/>
        <v>Atmósfera.Lateral</v>
      </c>
      <c r="N136" s="26" t="str">
        <f t="shared" si="32"/>
        <v>Janelas</v>
      </c>
      <c r="O136" s="21" t="str">
        <f t="shared" si="33"/>
        <v>Janela.Batente</v>
      </c>
      <c r="P136" s="21" t="s">
        <v>866</v>
      </c>
      <c r="Q136" s="36" t="s">
        <v>927</v>
      </c>
      <c r="R136" s="75" t="s">
        <v>9</v>
      </c>
      <c r="S136" s="27" t="str">
        <f t="shared" si="34"/>
        <v>Aberturas</v>
      </c>
      <c r="T136" s="27" t="str">
        <f t="shared" si="35"/>
        <v>Atmósfera Lateral</v>
      </c>
      <c r="U136" s="27" t="str">
        <f t="shared" si="36"/>
        <v>Janelas</v>
      </c>
      <c r="V136" s="75" t="s">
        <v>89</v>
      </c>
      <c r="W136" s="1" t="str">
        <f t="shared" si="22"/>
        <v>Key.Abe.136</v>
      </c>
      <c r="X136" s="47" t="s">
        <v>826</v>
      </c>
      <c r="Y136" s="47" t="s">
        <v>827</v>
      </c>
    </row>
    <row r="137" spans="1:25" ht="6" customHeight="1" x14ac:dyDescent="0.4">
      <c r="A137" s="23">
        <v>137</v>
      </c>
      <c r="B137" s="2" t="s">
        <v>43</v>
      </c>
      <c r="C137" s="2" t="s">
        <v>1501</v>
      </c>
      <c r="D137" s="2" t="s">
        <v>1653</v>
      </c>
      <c r="E137" s="2" t="s">
        <v>1470</v>
      </c>
      <c r="F137" s="2" t="s">
        <v>837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0"/>
        <v>Aberturas</v>
      </c>
      <c r="M137" s="26" t="str">
        <f t="shared" si="31"/>
        <v>Atmósfera.Lateral</v>
      </c>
      <c r="N137" s="26" t="str">
        <f t="shared" si="32"/>
        <v>Janelas</v>
      </c>
      <c r="O137" s="21" t="str">
        <f t="shared" si="33"/>
        <v>Janela.Corrediça</v>
      </c>
      <c r="P137" s="21" t="s">
        <v>867</v>
      </c>
      <c r="Q137" s="36" t="s">
        <v>936</v>
      </c>
      <c r="R137" s="75" t="s">
        <v>9</v>
      </c>
      <c r="S137" s="27" t="str">
        <f t="shared" si="34"/>
        <v>Aberturas</v>
      </c>
      <c r="T137" s="27" t="str">
        <f t="shared" si="35"/>
        <v>Atmósfera Lateral</v>
      </c>
      <c r="U137" s="27" t="str">
        <f t="shared" si="36"/>
        <v>Janelas</v>
      </c>
      <c r="V137" s="75" t="s">
        <v>89</v>
      </c>
      <c r="W137" s="1" t="str">
        <f t="shared" ref="W137:W200" si="67">CONCATENATE("Key.",LEFT(C137,3),".",A137)</f>
        <v>Key.Abe.137</v>
      </c>
      <c r="X137" s="47" t="s">
        <v>826</v>
      </c>
      <c r="Y137" s="47" t="s">
        <v>827</v>
      </c>
    </row>
    <row r="138" spans="1:25" ht="6" customHeight="1" x14ac:dyDescent="0.4">
      <c r="A138" s="23">
        <v>138</v>
      </c>
      <c r="B138" s="2" t="s">
        <v>43</v>
      </c>
      <c r="C138" s="2" t="s">
        <v>1501</v>
      </c>
      <c r="D138" s="2" t="s">
        <v>1653</v>
      </c>
      <c r="E138" s="2" t="s">
        <v>1470</v>
      </c>
      <c r="F138" s="2" t="s">
        <v>807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0"/>
        <v>Aberturas</v>
      </c>
      <c r="M138" s="26" t="str">
        <f t="shared" si="31"/>
        <v>Atmósfera.Lateral</v>
      </c>
      <c r="N138" s="26" t="str">
        <f t="shared" si="32"/>
        <v>Janelas</v>
      </c>
      <c r="O138" s="21" t="str">
        <f t="shared" si="33"/>
        <v>Janela.Pivotante</v>
      </c>
      <c r="P138" s="21" t="s">
        <v>944</v>
      </c>
      <c r="Q138" s="36" t="s">
        <v>946</v>
      </c>
      <c r="R138" s="75" t="s">
        <v>9</v>
      </c>
      <c r="S138" s="27" t="str">
        <f t="shared" si="34"/>
        <v>Aberturas</v>
      </c>
      <c r="T138" s="27" t="str">
        <f t="shared" si="35"/>
        <v>Atmósfera Lateral</v>
      </c>
      <c r="U138" s="27" t="str">
        <f t="shared" si="36"/>
        <v>Janelas</v>
      </c>
      <c r="V138" s="75" t="s">
        <v>89</v>
      </c>
      <c r="W138" s="1" t="str">
        <f t="shared" si="67"/>
        <v>Key.Abe.138</v>
      </c>
      <c r="X138" s="47" t="s">
        <v>826</v>
      </c>
      <c r="Y138" s="47" t="s">
        <v>827</v>
      </c>
    </row>
    <row r="139" spans="1:25" ht="6" customHeight="1" x14ac:dyDescent="0.4">
      <c r="A139" s="23">
        <v>139</v>
      </c>
      <c r="B139" s="2" t="s">
        <v>43</v>
      </c>
      <c r="C139" s="2" t="s">
        <v>1501</v>
      </c>
      <c r="D139" s="2" t="s">
        <v>1653</v>
      </c>
      <c r="E139" s="2" t="s">
        <v>1470</v>
      </c>
      <c r="F139" s="2" t="s">
        <v>923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0"/>
        <v>Aberturas</v>
      </c>
      <c r="M139" s="26" t="str">
        <f t="shared" si="31"/>
        <v>Atmósfera.Lateral</v>
      </c>
      <c r="N139" s="26" t="str">
        <f t="shared" si="32"/>
        <v>Janelas</v>
      </c>
      <c r="O139" s="21" t="str">
        <f t="shared" si="33"/>
        <v>Janela.Guilhotina</v>
      </c>
      <c r="P139" s="21" t="s">
        <v>924</v>
      </c>
      <c r="Q139" s="36" t="s">
        <v>935</v>
      </c>
      <c r="R139" s="75" t="s">
        <v>9</v>
      </c>
      <c r="S139" s="27" t="str">
        <f t="shared" si="34"/>
        <v>Aberturas</v>
      </c>
      <c r="T139" s="27" t="str">
        <f t="shared" si="35"/>
        <v>Atmósfera Lateral</v>
      </c>
      <c r="U139" s="27" t="str">
        <f t="shared" si="36"/>
        <v>Janelas</v>
      </c>
      <c r="V139" s="75" t="s">
        <v>89</v>
      </c>
      <c r="W139" s="1" t="str">
        <f t="shared" si="67"/>
        <v>Key.Abe.139</v>
      </c>
      <c r="X139" s="47" t="s">
        <v>826</v>
      </c>
      <c r="Y139" s="47" t="s">
        <v>827</v>
      </c>
    </row>
    <row r="140" spans="1:25" ht="6" customHeight="1" x14ac:dyDescent="0.4">
      <c r="A140" s="23">
        <v>140</v>
      </c>
      <c r="B140" s="2" t="s">
        <v>43</v>
      </c>
      <c r="C140" s="2" t="s">
        <v>1501</v>
      </c>
      <c r="D140" s="2" t="s">
        <v>1653</v>
      </c>
      <c r="E140" s="2" t="s">
        <v>1470</v>
      </c>
      <c r="F140" s="2" t="s">
        <v>839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si="30"/>
        <v>Aberturas</v>
      </c>
      <c r="M140" s="26" t="str">
        <f t="shared" si="31"/>
        <v>Atmósfera.Lateral</v>
      </c>
      <c r="N140" s="26" t="str">
        <f t="shared" si="32"/>
        <v>Janelas</v>
      </c>
      <c r="O140" s="21" t="str">
        <f t="shared" si="33"/>
        <v>Janela.MaximAr</v>
      </c>
      <c r="P140" s="21" t="s">
        <v>933</v>
      </c>
      <c r="Q140" s="36" t="s">
        <v>934</v>
      </c>
      <c r="R140" s="75" t="s">
        <v>9</v>
      </c>
      <c r="S140" s="27" t="str">
        <f t="shared" si="34"/>
        <v>Aberturas</v>
      </c>
      <c r="T140" s="27" t="str">
        <f t="shared" si="35"/>
        <v>Atmósfera Lateral</v>
      </c>
      <c r="U140" s="27" t="str">
        <f t="shared" si="36"/>
        <v>Janelas</v>
      </c>
      <c r="V140" s="75" t="s">
        <v>89</v>
      </c>
      <c r="W140" s="1" t="str">
        <f t="shared" si="67"/>
        <v>Key.Abe.140</v>
      </c>
      <c r="X140" s="47" t="s">
        <v>826</v>
      </c>
      <c r="Y140" s="47" t="s">
        <v>827</v>
      </c>
    </row>
    <row r="141" spans="1:25" ht="6" customHeight="1" x14ac:dyDescent="0.4">
      <c r="A141" s="23">
        <v>141</v>
      </c>
      <c r="B141" s="2" t="s">
        <v>43</v>
      </c>
      <c r="C141" s="2" t="s">
        <v>1501</v>
      </c>
      <c r="D141" s="2" t="s">
        <v>1653</v>
      </c>
      <c r="E141" s="2" t="s">
        <v>1470</v>
      </c>
      <c r="F141" s="2" t="s">
        <v>808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si="30"/>
        <v>Aberturas</v>
      </c>
      <c r="M141" s="26" t="str">
        <f t="shared" si="31"/>
        <v>Atmósfera.Lateral</v>
      </c>
      <c r="N141" s="26" t="str">
        <f t="shared" si="32"/>
        <v>Janelas</v>
      </c>
      <c r="O141" s="21" t="str">
        <f t="shared" si="33"/>
        <v>Janela.Basculante</v>
      </c>
      <c r="P141" s="21" t="s">
        <v>925</v>
      </c>
      <c r="Q141" s="36" t="s">
        <v>926</v>
      </c>
      <c r="R141" s="75" t="s">
        <v>9</v>
      </c>
      <c r="S141" s="27" t="str">
        <f t="shared" si="34"/>
        <v>Aberturas</v>
      </c>
      <c r="T141" s="27" t="str">
        <f t="shared" si="35"/>
        <v>Atmósfera Lateral</v>
      </c>
      <c r="U141" s="27" t="str">
        <f t="shared" si="36"/>
        <v>Janelas</v>
      </c>
      <c r="V141" s="75" t="s">
        <v>89</v>
      </c>
      <c r="W141" s="1" t="str">
        <f t="shared" si="67"/>
        <v>Key.Abe.141</v>
      </c>
      <c r="X141" s="47" t="s">
        <v>826</v>
      </c>
      <c r="Y141" s="47" t="s">
        <v>827</v>
      </c>
    </row>
    <row r="142" spans="1:25" ht="6" customHeight="1" x14ac:dyDescent="0.4">
      <c r="A142" s="23">
        <v>142</v>
      </c>
      <c r="B142" s="2" t="s">
        <v>43</v>
      </c>
      <c r="C142" s="2" t="s">
        <v>1501</v>
      </c>
      <c r="D142" s="2" t="s">
        <v>1653</v>
      </c>
      <c r="E142" s="2" t="s">
        <v>1470</v>
      </c>
      <c r="F142" s="2" t="s">
        <v>940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si="30"/>
        <v>Aberturas</v>
      </c>
      <c r="M142" s="26" t="str">
        <f t="shared" si="31"/>
        <v>Atmósfera.Lateral</v>
      </c>
      <c r="N142" s="26" t="str">
        <f t="shared" si="32"/>
        <v>Janelas</v>
      </c>
      <c r="O142" s="21" t="str">
        <f t="shared" si="33"/>
        <v>Janela.Oscilobatente</v>
      </c>
      <c r="P142" s="21" t="s">
        <v>942</v>
      </c>
      <c r="Q142" s="36" t="s">
        <v>941</v>
      </c>
      <c r="R142" s="75" t="s">
        <v>9</v>
      </c>
      <c r="S142" s="27" t="str">
        <f t="shared" si="34"/>
        <v>Aberturas</v>
      </c>
      <c r="T142" s="27" t="str">
        <f t="shared" si="35"/>
        <v>Atmósfera Lateral</v>
      </c>
      <c r="U142" s="27" t="str">
        <f t="shared" si="36"/>
        <v>Janelas</v>
      </c>
      <c r="V142" s="75" t="s">
        <v>89</v>
      </c>
      <c r="W142" s="1" t="str">
        <f t="shared" si="67"/>
        <v>Key.Abe.142</v>
      </c>
      <c r="X142" s="47" t="s">
        <v>826</v>
      </c>
      <c r="Y142" s="47" t="s">
        <v>827</v>
      </c>
    </row>
    <row r="143" spans="1:25" ht="6" customHeight="1" x14ac:dyDescent="0.4">
      <c r="A143" s="23">
        <v>143</v>
      </c>
      <c r="B143" s="2" t="s">
        <v>43</v>
      </c>
      <c r="C143" s="2" t="s">
        <v>1501</v>
      </c>
      <c r="D143" s="2" t="s">
        <v>1653</v>
      </c>
      <c r="E143" s="2" t="s">
        <v>1470</v>
      </c>
      <c r="F143" s="2" t="s">
        <v>886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30"/>
        <v>Aberturas</v>
      </c>
      <c r="M143" s="26" t="str">
        <f t="shared" si="31"/>
        <v>Atmósfera.Lateral</v>
      </c>
      <c r="N143" s="26" t="str">
        <f t="shared" si="32"/>
        <v>Janelas</v>
      </c>
      <c r="O143" s="21" t="str">
        <f t="shared" si="33"/>
        <v>Janela.Telescópica</v>
      </c>
      <c r="P143" s="21" t="s">
        <v>887</v>
      </c>
      <c r="Q143" s="36" t="s">
        <v>888</v>
      </c>
      <c r="R143" s="75" t="s">
        <v>9</v>
      </c>
      <c r="S143" s="27" t="str">
        <f t="shared" si="34"/>
        <v>Aberturas</v>
      </c>
      <c r="T143" s="27" t="str">
        <f t="shared" si="35"/>
        <v>Atmósfera Lateral</v>
      </c>
      <c r="U143" s="27" t="str">
        <f t="shared" si="36"/>
        <v>Janelas</v>
      </c>
      <c r="V143" s="75" t="s">
        <v>89</v>
      </c>
      <c r="W143" s="1" t="str">
        <f t="shared" si="67"/>
        <v>Key.Abe.143</v>
      </c>
      <c r="X143" s="47" t="s">
        <v>826</v>
      </c>
      <c r="Y143" s="47" t="s">
        <v>827</v>
      </c>
    </row>
    <row r="144" spans="1:25" ht="6" customHeight="1" x14ac:dyDescent="0.4">
      <c r="A144" s="23">
        <v>144</v>
      </c>
      <c r="B144" s="2" t="s">
        <v>43</v>
      </c>
      <c r="C144" s="2" t="s">
        <v>1501</v>
      </c>
      <c r="D144" s="2" t="s">
        <v>1653</v>
      </c>
      <c r="E144" s="2" t="s">
        <v>1470</v>
      </c>
      <c r="F144" s="2" t="s">
        <v>947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30"/>
        <v>Aberturas</v>
      </c>
      <c r="M144" s="26" t="str">
        <f t="shared" si="31"/>
        <v>Atmósfera.Lateral</v>
      </c>
      <c r="N144" s="26" t="str">
        <f t="shared" si="32"/>
        <v>Janelas</v>
      </c>
      <c r="O144" s="21" t="str">
        <f t="shared" si="33"/>
        <v>Janela.Veneziana</v>
      </c>
      <c r="P144" s="21" t="s">
        <v>948</v>
      </c>
      <c r="Q144" s="36" t="s">
        <v>949</v>
      </c>
      <c r="R144" s="75" t="s">
        <v>9</v>
      </c>
      <c r="S144" s="27" t="str">
        <f t="shared" si="34"/>
        <v>Aberturas</v>
      </c>
      <c r="T144" s="27" t="str">
        <f t="shared" si="35"/>
        <v>Atmósfera Lateral</v>
      </c>
      <c r="U144" s="27" t="str">
        <f t="shared" si="36"/>
        <v>Janelas</v>
      </c>
      <c r="V144" s="75" t="s">
        <v>89</v>
      </c>
      <c r="W144" s="1" t="str">
        <f t="shared" si="67"/>
        <v>Key.Abe.144</v>
      </c>
      <c r="X144" s="47" t="s">
        <v>826</v>
      </c>
      <c r="Y144" s="47" t="s">
        <v>827</v>
      </c>
    </row>
    <row r="145" spans="1:25" ht="6" customHeight="1" x14ac:dyDescent="0.4">
      <c r="A145" s="23">
        <v>145</v>
      </c>
      <c r="B145" s="2" t="s">
        <v>43</v>
      </c>
      <c r="C145" s="2" t="s">
        <v>1501</v>
      </c>
      <c r="D145" s="2" t="s">
        <v>1653</v>
      </c>
      <c r="E145" s="2" t="s">
        <v>1470</v>
      </c>
      <c r="F145" s="2" t="s">
        <v>812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30"/>
        <v>Aberturas</v>
      </c>
      <c r="M145" s="26" t="str">
        <f t="shared" si="31"/>
        <v>Atmósfera.Lateral</v>
      </c>
      <c r="N145" s="26" t="str">
        <f t="shared" si="32"/>
        <v>Janelas</v>
      </c>
      <c r="O145" s="21" t="str">
        <f t="shared" si="33"/>
        <v>Janela.Integral</v>
      </c>
      <c r="P145" s="21" t="s">
        <v>868</v>
      </c>
      <c r="Q145" s="36" t="s">
        <v>873</v>
      </c>
      <c r="R145" s="75" t="s">
        <v>9</v>
      </c>
      <c r="S145" s="27" t="str">
        <f t="shared" si="34"/>
        <v>Aberturas</v>
      </c>
      <c r="T145" s="27" t="str">
        <f t="shared" si="35"/>
        <v>Atmósfera Lateral</v>
      </c>
      <c r="U145" s="27" t="str">
        <f t="shared" si="36"/>
        <v>Janelas</v>
      </c>
      <c r="V145" s="75" t="s">
        <v>89</v>
      </c>
      <c r="W145" s="1" t="str">
        <f t="shared" si="67"/>
        <v>Key.Abe.145</v>
      </c>
      <c r="X145" s="47" t="s">
        <v>840</v>
      </c>
      <c r="Y145" s="47" t="s">
        <v>827</v>
      </c>
    </row>
    <row r="146" spans="1:25" ht="6" customHeight="1" x14ac:dyDescent="0.4">
      <c r="A146" s="23">
        <v>146</v>
      </c>
      <c r="B146" s="2" t="s">
        <v>43</v>
      </c>
      <c r="C146" s="2" t="s">
        <v>1501</v>
      </c>
      <c r="D146" s="2" t="s">
        <v>1654</v>
      </c>
      <c r="E146" s="2" t="s">
        <v>1471</v>
      </c>
      <c r="F146" s="2" t="s">
        <v>901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si="30"/>
        <v>Aberturas</v>
      </c>
      <c r="M146" s="26" t="str">
        <f t="shared" si="31"/>
        <v>Atmósfera.Superior</v>
      </c>
      <c r="N146" s="26" t="str">
        <f t="shared" ref="N146:N213" si="68">(SUBSTITUTE(SUBSTITUTE(CONCATENATE("",E146),"."," ")," De "," de "))</f>
        <v>Claraboias</v>
      </c>
      <c r="O146" s="21" t="str">
        <f t="shared" ref="O146:O213" si="69">F146</f>
        <v>Claraboia.Cúpula</v>
      </c>
      <c r="P146" s="21" t="s">
        <v>903</v>
      </c>
      <c r="Q146" s="21" t="s">
        <v>906</v>
      </c>
      <c r="R146" s="75" t="s">
        <v>9</v>
      </c>
      <c r="S146" s="27" t="str">
        <f t="shared" si="34"/>
        <v>Aberturas</v>
      </c>
      <c r="T146" s="27" t="str">
        <f t="shared" si="35"/>
        <v>Atmósfera Superior</v>
      </c>
      <c r="U146" s="27" t="str">
        <f t="shared" si="36"/>
        <v>Claraboias</v>
      </c>
      <c r="V146" s="75" t="s">
        <v>89</v>
      </c>
      <c r="W146" s="1" t="str">
        <f t="shared" si="67"/>
        <v>Key.Abe.146</v>
      </c>
      <c r="X146" s="47" t="s">
        <v>826</v>
      </c>
      <c r="Y146" s="47" t="s">
        <v>827</v>
      </c>
    </row>
    <row r="147" spans="1:25" ht="6" customHeight="1" x14ac:dyDescent="0.4">
      <c r="A147" s="23">
        <v>147</v>
      </c>
      <c r="B147" s="2" t="s">
        <v>43</v>
      </c>
      <c r="C147" s="2" t="s">
        <v>1501</v>
      </c>
      <c r="D147" s="2" t="s">
        <v>1654</v>
      </c>
      <c r="E147" s="2" t="s">
        <v>1471</v>
      </c>
      <c r="F147" s="2" t="s">
        <v>900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30"/>
        <v>Aberturas</v>
      </c>
      <c r="M147" s="26" t="str">
        <f t="shared" si="31"/>
        <v>Atmósfera.Superior</v>
      </c>
      <c r="N147" s="26" t="str">
        <f t="shared" si="68"/>
        <v>Claraboias</v>
      </c>
      <c r="O147" s="21" t="str">
        <f t="shared" si="69"/>
        <v>Claraboia.Tubular</v>
      </c>
      <c r="P147" s="21" t="s">
        <v>904</v>
      </c>
      <c r="Q147" s="21" t="s">
        <v>907</v>
      </c>
      <c r="R147" s="75" t="s">
        <v>9</v>
      </c>
      <c r="S147" s="27" t="str">
        <f t="shared" si="34"/>
        <v>Aberturas</v>
      </c>
      <c r="T147" s="27" t="str">
        <f t="shared" si="35"/>
        <v>Atmósfera Superior</v>
      </c>
      <c r="U147" s="27" t="str">
        <f t="shared" si="36"/>
        <v>Claraboias</v>
      </c>
      <c r="V147" s="75" t="s">
        <v>89</v>
      </c>
      <c r="W147" s="1" t="str">
        <f t="shared" si="67"/>
        <v>Key.Abe.147</v>
      </c>
      <c r="X147" s="47" t="s">
        <v>826</v>
      </c>
      <c r="Y147" s="47" t="s">
        <v>827</v>
      </c>
    </row>
    <row r="148" spans="1:25" ht="6" customHeight="1" x14ac:dyDescent="0.4">
      <c r="A148" s="23">
        <v>148</v>
      </c>
      <c r="B148" s="2" t="s">
        <v>43</v>
      </c>
      <c r="C148" s="2" t="s">
        <v>1501</v>
      </c>
      <c r="D148" s="2" t="s">
        <v>1654</v>
      </c>
      <c r="E148" s="2" t="s">
        <v>1471</v>
      </c>
      <c r="F148" s="2" t="s">
        <v>902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30"/>
        <v>Aberturas</v>
      </c>
      <c r="M148" s="26" t="str">
        <f t="shared" si="31"/>
        <v>Atmósfera.Superior</v>
      </c>
      <c r="N148" s="26" t="str">
        <f t="shared" si="68"/>
        <v>Claraboias</v>
      </c>
      <c r="O148" s="21" t="str">
        <f t="shared" si="69"/>
        <v>Claraboia.Piramidal</v>
      </c>
      <c r="P148" s="21" t="s">
        <v>905</v>
      </c>
      <c r="Q148" s="21" t="s">
        <v>908</v>
      </c>
      <c r="R148" s="75" t="s">
        <v>9</v>
      </c>
      <c r="S148" s="27" t="str">
        <f t="shared" si="34"/>
        <v>Aberturas</v>
      </c>
      <c r="T148" s="27" t="str">
        <f t="shared" si="35"/>
        <v>Atmósfera Superior</v>
      </c>
      <c r="U148" s="27" t="str">
        <f t="shared" si="36"/>
        <v>Claraboias</v>
      </c>
      <c r="V148" s="75" t="s">
        <v>89</v>
      </c>
      <c r="W148" s="1" t="str">
        <f t="shared" si="67"/>
        <v>Key.Abe.148</v>
      </c>
      <c r="X148" s="47" t="s">
        <v>826</v>
      </c>
      <c r="Y148" s="47" t="s">
        <v>827</v>
      </c>
    </row>
    <row r="149" spans="1:25" ht="6" customHeight="1" x14ac:dyDescent="0.4">
      <c r="A149" s="23">
        <v>149</v>
      </c>
      <c r="B149" s="2" t="s">
        <v>43</v>
      </c>
      <c r="C149" s="2" t="s">
        <v>1501</v>
      </c>
      <c r="D149" s="2" t="s">
        <v>1655</v>
      </c>
      <c r="E149" s="2" t="s">
        <v>1472</v>
      </c>
      <c r="F149" s="2" t="s">
        <v>811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">
        <v>795</v>
      </c>
      <c r="M149" s="26" t="str">
        <f t="shared" ref="M149:M213" si="70">CONCATENATE("", D149)</f>
        <v>Atmósfera.Predial</v>
      </c>
      <c r="N149" s="26" t="str">
        <f t="shared" si="68"/>
        <v>Grelhas</v>
      </c>
      <c r="O149" s="21" t="str">
        <f t="shared" si="69"/>
        <v>Grelha.Fixa</v>
      </c>
      <c r="P149" s="21" t="s">
        <v>880</v>
      </c>
      <c r="Q149" s="36" t="s">
        <v>874</v>
      </c>
      <c r="R149" s="75" t="s">
        <v>9</v>
      </c>
      <c r="S149" s="27" t="s">
        <v>795</v>
      </c>
      <c r="T149" s="27" t="s">
        <v>809</v>
      </c>
      <c r="U149" s="27" t="s">
        <v>804</v>
      </c>
      <c r="V149" s="75" t="s">
        <v>89</v>
      </c>
      <c r="W149" s="1" t="str">
        <f t="shared" si="67"/>
        <v>Key.Abe.149</v>
      </c>
      <c r="X149" s="47" t="s">
        <v>826</v>
      </c>
      <c r="Y149" s="47" t="s">
        <v>827</v>
      </c>
    </row>
    <row r="150" spans="1:25" ht="6" customHeight="1" x14ac:dyDescent="0.4">
      <c r="A150" s="23">
        <v>150</v>
      </c>
      <c r="B150" s="2" t="s">
        <v>43</v>
      </c>
      <c r="C150" s="2" t="s">
        <v>1501</v>
      </c>
      <c r="D150" s="2" t="s">
        <v>1655</v>
      </c>
      <c r="E150" s="2" t="s">
        <v>1472</v>
      </c>
      <c r="F150" s="2" t="s">
        <v>813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">
        <v>795</v>
      </c>
      <c r="M150" s="26" t="str">
        <f t="shared" si="70"/>
        <v>Atmósfera.Predial</v>
      </c>
      <c r="N150" s="26" t="str">
        <f t="shared" si="68"/>
        <v>Grelhas</v>
      </c>
      <c r="O150" s="21" t="str">
        <f t="shared" si="69"/>
        <v>Grelha.Removível</v>
      </c>
      <c r="P150" s="21" t="s">
        <v>881</v>
      </c>
      <c r="Q150" s="36" t="s">
        <v>875</v>
      </c>
      <c r="R150" s="75" t="s">
        <v>9</v>
      </c>
      <c r="S150" s="27" t="s">
        <v>795</v>
      </c>
      <c r="T150" s="27" t="s">
        <v>809</v>
      </c>
      <c r="U150" s="27" t="s">
        <v>804</v>
      </c>
      <c r="V150" s="75" t="s">
        <v>89</v>
      </c>
      <c r="W150" s="1" t="str">
        <f t="shared" si="67"/>
        <v>Key.Abe.150</v>
      </c>
      <c r="X150" s="47" t="s">
        <v>826</v>
      </c>
      <c r="Y150" s="47" t="s">
        <v>827</v>
      </c>
    </row>
    <row r="151" spans="1:25" ht="6" customHeight="1" x14ac:dyDescent="0.4">
      <c r="A151" s="23">
        <v>151</v>
      </c>
      <c r="B151" s="2" t="s">
        <v>43</v>
      </c>
      <c r="C151" s="2" t="s">
        <v>1501</v>
      </c>
      <c r="D151" s="2" t="s">
        <v>1655</v>
      </c>
      <c r="E151" s="2" t="s">
        <v>1473</v>
      </c>
      <c r="F151" s="2" t="s">
        <v>810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">
        <v>795</v>
      </c>
      <c r="M151" s="26" t="str">
        <f t="shared" si="70"/>
        <v>Atmósfera.Predial</v>
      </c>
      <c r="N151" s="26" t="str">
        <f t="shared" si="68"/>
        <v>Visores</v>
      </c>
      <c r="O151" s="21" t="str">
        <f t="shared" si="69"/>
        <v>Visor.Fixo</v>
      </c>
      <c r="P151" s="21" t="s">
        <v>882</v>
      </c>
      <c r="Q151" s="36" t="s">
        <v>876</v>
      </c>
      <c r="R151" s="75" t="s">
        <v>9</v>
      </c>
      <c r="S151" s="27" t="s">
        <v>795</v>
      </c>
      <c r="T151" s="27" t="s">
        <v>809</v>
      </c>
      <c r="U151" s="27" t="s">
        <v>804</v>
      </c>
      <c r="V151" s="75" t="s">
        <v>89</v>
      </c>
      <c r="W151" s="1" t="str">
        <f t="shared" si="67"/>
        <v>Key.Abe.151</v>
      </c>
      <c r="X151" s="47" t="s">
        <v>826</v>
      </c>
      <c r="Y151" s="47" t="s">
        <v>827</v>
      </c>
    </row>
    <row r="152" spans="1:25" ht="6" customHeight="1" x14ac:dyDescent="0.4">
      <c r="A152" s="23">
        <v>152</v>
      </c>
      <c r="B152" s="2" t="s">
        <v>43</v>
      </c>
      <c r="C152" s="2" t="s">
        <v>1501</v>
      </c>
      <c r="D152" s="2" t="s">
        <v>1655</v>
      </c>
      <c r="E152" s="2" t="s">
        <v>1473</v>
      </c>
      <c r="F152" s="2" t="s">
        <v>821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">
        <v>795</v>
      </c>
      <c r="M152" s="26" t="str">
        <f t="shared" si="70"/>
        <v>Atmósfera.Predial</v>
      </c>
      <c r="N152" s="26" t="str">
        <f t="shared" si="68"/>
        <v>Visores</v>
      </c>
      <c r="O152" s="21" t="str">
        <f t="shared" si="69"/>
        <v>Visor.Basculante</v>
      </c>
      <c r="P152" s="21" t="s">
        <v>883</v>
      </c>
      <c r="Q152" s="36" t="s">
        <v>877</v>
      </c>
      <c r="R152" s="75" t="s">
        <v>9</v>
      </c>
      <c r="S152" s="27" t="s">
        <v>795</v>
      </c>
      <c r="T152" s="27" t="s">
        <v>809</v>
      </c>
      <c r="U152" s="27" t="s">
        <v>804</v>
      </c>
      <c r="V152" s="75" t="s">
        <v>89</v>
      </c>
      <c r="W152" s="1" t="str">
        <f t="shared" si="67"/>
        <v>Key.Abe.152</v>
      </c>
      <c r="X152" s="47" t="s">
        <v>826</v>
      </c>
      <c r="Y152" s="47" t="s">
        <v>827</v>
      </c>
    </row>
    <row r="153" spans="1:25" ht="6" customHeight="1" x14ac:dyDescent="0.4">
      <c r="A153" s="23">
        <v>153</v>
      </c>
      <c r="B153" s="2" t="s">
        <v>43</v>
      </c>
      <c r="C153" s="2" t="s">
        <v>1501</v>
      </c>
      <c r="D153" s="2" t="s">
        <v>1655</v>
      </c>
      <c r="E153" s="2" t="s">
        <v>1473</v>
      </c>
      <c r="F153" s="2" t="s">
        <v>820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">
        <v>795</v>
      </c>
      <c r="M153" s="26" t="str">
        <f t="shared" si="70"/>
        <v>Atmósfera.Predial</v>
      </c>
      <c r="N153" s="26" t="str">
        <f t="shared" si="68"/>
        <v>Visores</v>
      </c>
      <c r="O153" s="21" t="str">
        <f t="shared" si="69"/>
        <v>Visor.Deslizante</v>
      </c>
      <c r="P153" s="21" t="s">
        <v>884</v>
      </c>
      <c r="Q153" s="36" t="s">
        <v>878</v>
      </c>
      <c r="R153" s="75" t="s">
        <v>9</v>
      </c>
      <c r="S153" s="27" t="s">
        <v>795</v>
      </c>
      <c r="T153" s="27" t="s">
        <v>809</v>
      </c>
      <c r="U153" s="27" t="s">
        <v>804</v>
      </c>
      <c r="V153" s="75" t="s">
        <v>89</v>
      </c>
      <c r="W153" s="1" t="str">
        <f t="shared" si="67"/>
        <v>Key.Abe.153</v>
      </c>
      <c r="X153" s="47" t="s">
        <v>826</v>
      </c>
      <c r="Y153" s="47" t="s">
        <v>827</v>
      </c>
    </row>
    <row r="154" spans="1:25" ht="6" customHeight="1" x14ac:dyDescent="0.4">
      <c r="A154" s="23">
        <v>154</v>
      </c>
      <c r="B154" s="2" t="s">
        <v>43</v>
      </c>
      <c r="C154" s="2" t="s">
        <v>1501</v>
      </c>
      <c r="D154" s="2" t="s">
        <v>1655</v>
      </c>
      <c r="E154" s="2" t="s">
        <v>1473</v>
      </c>
      <c r="F154" s="2" t="s">
        <v>819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">
        <v>795</v>
      </c>
      <c r="M154" s="26" t="str">
        <f t="shared" si="70"/>
        <v>Atmósfera.Predial</v>
      </c>
      <c r="N154" s="26" t="str">
        <f t="shared" si="68"/>
        <v>Visores</v>
      </c>
      <c r="O154" s="21" t="str">
        <f t="shared" si="69"/>
        <v>Visor.Blindado</v>
      </c>
      <c r="P154" s="21" t="s">
        <v>885</v>
      </c>
      <c r="Q154" s="36" t="s">
        <v>879</v>
      </c>
      <c r="R154" s="75" t="s">
        <v>9</v>
      </c>
      <c r="S154" s="27" t="s">
        <v>795</v>
      </c>
      <c r="T154" s="27" t="s">
        <v>809</v>
      </c>
      <c r="U154" s="27" t="s">
        <v>804</v>
      </c>
      <c r="V154" s="75" t="s">
        <v>89</v>
      </c>
      <c r="W154" s="1" t="str">
        <f t="shared" si="67"/>
        <v>Key.Abe.154</v>
      </c>
      <c r="X154" s="47" t="s">
        <v>826</v>
      </c>
      <c r="Y154" s="47" t="s">
        <v>827</v>
      </c>
    </row>
    <row r="155" spans="1:25" ht="6" customHeight="1" x14ac:dyDescent="0.4">
      <c r="A155" s="23">
        <v>155</v>
      </c>
      <c r="B155" s="2" t="s">
        <v>43</v>
      </c>
      <c r="C155" s="2" t="s">
        <v>1501</v>
      </c>
      <c r="D155" s="2" t="s">
        <v>1860</v>
      </c>
      <c r="E155" s="2" t="s">
        <v>1640</v>
      </c>
      <c r="F155" s="25" t="s">
        <v>1641</v>
      </c>
      <c r="G155" s="82" t="s">
        <v>9</v>
      </c>
      <c r="H155" s="82" t="s">
        <v>9</v>
      </c>
      <c r="I155" s="82" t="s">
        <v>9</v>
      </c>
      <c r="J155" s="84" t="s">
        <v>9</v>
      </c>
      <c r="K155" s="82" t="s">
        <v>9</v>
      </c>
      <c r="L155" s="26" t="str">
        <f t="shared" ref="L155:L162" si="71">CONCATENATE("", C155)</f>
        <v>Aberturas</v>
      </c>
      <c r="M155" s="26" t="str">
        <f t="shared" si="70"/>
        <v>De.Instalações</v>
      </c>
      <c r="N155" s="26" t="str">
        <f t="shared" si="68"/>
        <v>Shafts</v>
      </c>
      <c r="O155" s="21" t="str">
        <f t="shared" si="69"/>
        <v>Abertura.Inespecífica</v>
      </c>
      <c r="P155" s="21" t="s">
        <v>1643</v>
      </c>
      <c r="Q155" s="21" t="s">
        <v>1643</v>
      </c>
      <c r="R155" s="75" t="s">
        <v>9</v>
      </c>
      <c r="S155" s="27" t="str">
        <f t="shared" ref="S155:S161" si="72">SUBSTITUTE(C155, "_", " ")</f>
        <v>Aberturas</v>
      </c>
      <c r="T155" s="27" t="str">
        <f t="shared" ref="T155:T161" si="73">SUBSTITUTE(D155, "_", " ")</f>
        <v>De.Instalações</v>
      </c>
      <c r="U155" s="27" t="str">
        <f t="shared" ref="U155:U161" si="74">SUBSTITUTE(E155, "_", " ")</f>
        <v>Shafts</v>
      </c>
      <c r="V155" s="75" t="s">
        <v>89</v>
      </c>
      <c r="W155" s="1" t="str">
        <f t="shared" si="67"/>
        <v>Key.Abe.155</v>
      </c>
      <c r="X155" s="47" t="s">
        <v>1631</v>
      </c>
      <c r="Y155" s="77" t="s">
        <v>1626</v>
      </c>
    </row>
    <row r="156" spans="1:25" ht="6" customHeight="1" x14ac:dyDescent="0.4">
      <c r="A156" s="23">
        <v>156</v>
      </c>
      <c r="B156" s="2" t="s">
        <v>43</v>
      </c>
      <c r="C156" s="2" t="s">
        <v>1501</v>
      </c>
      <c r="D156" s="2" t="s">
        <v>1860</v>
      </c>
      <c r="E156" s="2" t="s">
        <v>1640</v>
      </c>
      <c r="F156" s="25" t="s">
        <v>1657</v>
      </c>
      <c r="G156" s="82" t="s">
        <v>9</v>
      </c>
      <c r="H156" s="82" t="s">
        <v>9</v>
      </c>
      <c r="I156" s="82" t="s">
        <v>9</v>
      </c>
      <c r="J156" s="84" t="s">
        <v>9</v>
      </c>
      <c r="K156" s="82" t="s">
        <v>9</v>
      </c>
      <c r="L156" s="26" t="str">
        <f t="shared" si="71"/>
        <v>Aberturas</v>
      </c>
      <c r="M156" s="26" t="str">
        <f t="shared" si="70"/>
        <v>De.Instalações</v>
      </c>
      <c r="N156" s="26" t="str">
        <f t="shared" si="68"/>
        <v>Shafts</v>
      </c>
      <c r="O156" s="21" t="str">
        <f t="shared" si="69"/>
        <v>Abertura.Laje</v>
      </c>
      <c r="P156" s="21" t="s">
        <v>1642</v>
      </c>
      <c r="Q156" s="21" t="s">
        <v>1647</v>
      </c>
      <c r="R156" s="75" t="s">
        <v>9</v>
      </c>
      <c r="S156" s="27" t="str">
        <f t="shared" si="72"/>
        <v>Aberturas</v>
      </c>
      <c r="T156" s="27" t="str">
        <f t="shared" si="73"/>
        <v>De.Instalações</v>
      </c>
      <c r="U156" s="27" t="str">
        <f t="shared" si="74"/>
        <v>Shafts</v>
      </c>
      <c r="V156" s="75" t="s">
        <v>89</v>
      </c>
      <c r="W156" s="1" t="str">
        <f t="shared" si="67"/>
        <v>Key.Abe.156</v>
      </c>
      <c r="X156" s="47" t="s">
        <v>1631</v>
      </c>
      <c r="Y156" s="77" t="s">
        <v>1627</v>
      </c>
    </row>
    <row r="157" spans="1:25" ht="6" customHeight="1" x14ac:dyDescent="0.4">
      <c r="A157" s="23">
        <v>157</v>
      </c>
      <c r="B157" s="2" t="s">
        <v>43</v>
      </c>
      <c r="C157" s="2" t="s">
        <v>1501</v>
      </c>
      <c r="D157" s="2" t="s">
        <v>1860</v>
      </c>
      <c r="E157" s="2" t="s">
        <v>1640</v>
      </c>
      <c r="F157" s="42" t="s">
        <v>1656</v>
      </c>
      <c r="G157" s="82" t="s">
        <v>9</v>
      </c>
      <c r="H157" s="82" t="s">
        <v>9</v>
      </c>
      <c r="I157" s="82" t="s">
        <v>9</v>
      </c>
      <c r="J157" s="84" t="s">
        <v>9</v>
      </c>
      <c r="K157" s="82" t="s">
        <v>9</v>
      </c>
      <c r="L157" s="26" t="str">
        <f t="shared" si="71"/>
        <v>Aberturas</v>
      </c>
      <c r="M157" s="26" t="str">
        <f t="shared" si="70"/>
        <v>De.Instalações</v>
      </c>
      <c r="N157" s="26" t="str">
        <f t="shared" si="68"/>
        <v>Shafts</v>
      </c>
      <c r="O157" s="21" t="str">
        <f t="shared" ref="O157" si="75">F157</f>
        <v>Shaft.Instalação</v>
      </c>
      <c r="P157" s="21" t="s">
        <v>1650</v>
      </c>
      <c r="Q157" s="21" t="s">
        <v>1651</v>
      </c>
      <c r="R157" s="75" t="s">
        <v>9</v>
      </c>
      <c r="S157" s="27" t="str">
        <f t="shared" si="72"/>
        <v>Aberturas</v>
      </c>
      <c r="T157" s="27" t="str">
        <f t="shared" si="73"/>
        <v>De.Instalações</v>
      </c>
      <c r="U157" s="27" t="str">
        <f t="shared" si="74"/>
        <v>Shafts</v>
      </c>
      <c r="V157" s="75" t="s">
        <v>89</v>
      </c>
      <c r="W157" s="1" t="str">
        <f t="shared" si="67"/>
        <v>Key.Abe.157</v>
      </c>
      <c r="X157" s="78" t="s">
        <v>1633</v>
      </c>
      <c r="Y157" s="77" t="s">
        <v>1627</v>
      </c>
    </row>
    <row r="158" spans="1:25" ht="6" customHeight="1" x14ac:dyDescent="0.4">
      <c r="A158" s="23">
        <v>158</v>
      </c>
      <c r="B158" s="2" t="s">
        <v>43</v>
      </c>
      <c r="C158" s="2" t="s">
        <v>1501</v>
      </c>
      <c r="D158" s="2" t="s">
        <v>1860</v>
      </c>
      <c r="E158" s="2" t="s">
        <v>1640</v>
      </c>
      <c r="F158" s="42" t="s">
        <v>1637</v>
      </c>
      <c r="G158" s="82" t="s">
        <v>9</v>
      </c>
      <c r="H158" s="82" t="s">
        <v>9</v>
      </c>
      <c r="I158" s="82" t="s">
        <v>9</v>
      </c>
      <c r="J158" s="84" t="s">
        <v>9</v>
      </c>
      <c r="K158" s="82" t="s">
        <v>9</v>
      </c>
      <c r="L158" s="26" t="str">
        <f t="shared" ref="L158:L160" si="76">CONCATENATE("", C158)</f>
        <v>Aberturas</v>
      </c>
      <c r="M158" s="26" t="str">
        <f t="shared" ref="M158:M160" si="77">CONCATENATE("", D158)</f>
        <v>De.Instalações</v>
      </c>
      <c r="N158" s="26" t="str">
        <f t="shared" ref="N158:N160" si="78">(SUBSTITUTE(SUBSTITUTE(CONCATENATE("",E158),"."," ")," De "," de "))</f>
        <v>Shafts</v>
      </c>
      <c r="O158" s="21" t="str">
        <f t="shared" si="69"/>
        <v>Shaft.Elétrica</v>
      </c>
      <c r="P158" s="21" t="s">
        <v>1644</v>
      </c>
      <c r="Q158" s="21" t="s">
        <v>1652</v>
      </c>
      <c r="R158" s="75" t="s">
        <v>9</v>
      </c>
      <c r="S158" s="27" t="str">
        <f t="shared" ref="S158:S160" si="79">SUBSTITUTE(C158, "_", " ")</f>
        <v>Aberturas</v>
      </c>
      <c r="T158" s="27" t="str">
        <f t="shared" ref="T158:T160" si="80">SUBSTITUTE(D158, "_", " ")</f>
        <v>De.Instalações</v>
      </c>
      <c r="U158" s="27" t="str">
        <f t="shared" ref="U158:U160" si="81">SUBSTITUTE(E158, "_", " ")</f>
        <v>Shafts</v>
      </c>
      <c r="V158" s="75" t="s">
        <v>89</v>
      </c>
      <c r="W158" s="1" t="str">
        <f t="shared" si="67"/>
        <v>Key.Abe.158</v>
      </c>
      <c r="X158" s="78" t="s">
        <v>1633</v>
      </c>
      <c r="Y158" s="77" t="s">
        <v>1627</v>
      </c>
    </row>
    <row r="159" spans="1:25" ht="6" customHeight="1" x14ac:dyDescent="0.4">
      <c r="A159" s="23">
        <v>159</v>
      </c>
      <c r="B159" s="2" t="s">
        <v>43</v>
      </c>
      <c r="C159" s="2" t="s">
        <v>1501</v>
      </c>
      <c r="D159" s="2" t="s">
        <v>1860</v>
      </c>
      <c r="E159" s="2" t="s">
        <v>1640</v>
      </c>
      <c r="F159" s="42" t="s">
        <v>1638</v>
      </c>
      <c r="G159" s="82" t="s">
        <v>9</v>
      </c>
      <c r="H159" s="82" t="s">
        <v>9</v>
      </c>
      <c r="I159" s="82" t="s">
        <v>9</v>
      </c>
      <c r="J159" s="84" t="s">
        <v>9</v>
      </c>
      <c r="K159" s="82" t="s">
        <v>9</v>
      </c>
      <c r="L159" s="26" t="str">
        <f t="shared" si="76"/>
        <v>Aberturas</v>
      </c>
      <c r="M159" s="26" t="str">
        <f t="shared" si="77"/>
        <v>De.Instalações</v>
      </c>
      <c r="N159" s="26" t="str">
        <f t="shared" si="78"/>
        <v>Shafts</v>
      </c>
      <c r="O159" s="21" t="str">
        <f t="shared" si="69"/>
        <v>Shaft.Hidráulico</v>
      </c>
      <c r="P159" s="21" t="s">
        <v>1645</v>
      </c>
      <c r="Q159" s="21" t="s">
        <v>1648</v>
      </c>
      <c r="R159" s="75" t="s">
        <v>9</v>
      </c>
      <c r="S159" s="27" t="str">
        <f t="shared" si="79"/>
        <v>Aberturas</v>
      </c>
      <c r="T159" s="27" t="str">
        <f t="shared" si="80"/>
        <v>De.Instalações</v>
      </c>
      <c r="U159" s="27" t="str">
        <f t="shared" si="81"/>
        <v>Shafts</v>
      </c>
      <c r="V159" s="75" t="s">
        <v>89</v>
      </c>
      <c r="W159" s="1" t="str">
        <f t="shared" si="67"/>
        <v>Key.Abe.159</v>
      </c>
      <c r="X159" s="78" t="s">
        <v>1633</v>
      </c>
      <c r="Y159" s="77" t="s">
        <v>1627</v>
      </c>
    </row>
    <row r="160" spans="1:25" ht="6" customHeight="1" x14ac:dyDescent="0.4">
      <c r="A160" s="23">
        <v>160</v>
      </c>
      <c r="B160" s="2" t="s">
        <v>43</v>
      </c>
      <c r="C160" s="2" t="s">
        <v>1501</v>
      </c>
      <c r="D160" s="2" t="s">
        <v>1860</v>
      </c>
      <c r="E160" s="2" t="s">
        <v>1640</v>
      </c>
      <c r="F160" s="42" t="s">
        <v>1639</v>
      </c>
      <c r="G160" s="82" t="s">
        <v>9</v>
      </c>
      <c r="H160" s="82" t="s">
        <v>9</v>
      </c>
      <c r="I160" s="82" t="s">
        <v>9</v>
      </c>
      <c r="J160" s="84" t="s">
        <v>9</v>
      </c>
      <c r="K160" s="82" t="s">
        <v>9</v>
      </c>
      <c r="L160" s="26" t="str">
        <f t="shared" si="76"/>
        <v>Aberturas</v>
      </c>
      <c r="M160" s="26" t="str">
        <f t="shared" si="77"/>
        <v>De.Instalações</v>
      </c>
      <c r="N160" s="26" t="str">
        <f t="shared" si="78"/>
        <v>Shafts</v>
      </c>
      <c r="O160" s="21" t="str">
        <f t="shared" ref="O160" si="82">F160</f>
        <v>Shaft.AVAC</v>
      </c>
      <c r="P160" s="21" t="s">
        <v>1646</v>
      </c>
      <c r="Q160" s="21" t="s">
        <v>1649</v>
      </c>
      <c r="R160" s="75" t="s">
        <v>9</v>
      </c>
      <c r="S160" s="27" t="str">
        <f t="shared" si="79"/>
        <v>Aberturas</v>
      </c>
      <c r="T160" s="27" t="str">
        <f t="shared" si="80"/>
        <v>De.Instalações</v>
      </c>
      <c r="U160" s="27" t="str">
        <f t="shared" si="81"/>
        <v>Shafts</v>
      </c>
      <c r="V160" s="75" t="s">
        <v>89</v>
      </c>
      <c r="W160" s="1" t="str">
        <f t="shared" si="67"/>
        <v>Key.Abe.160</v>
      </c>
      <c r="X160" s="78" t="s">
        <v>1633</v>
      </c>
      <c r="Y160" s="77" t="s">
        <v>1627</v>
      </c>
    </row>
    <row r="161" spans="1:25" ht="6" customHeight="1" x14ac:dyDescent="0.4">
      <c r="A161" s="23">
        <v>161</v>
      </c>
      <c r="B161" s="2" t="s">
        <v>43</v>
      </c>
      <c r="C161" s="2" t="s">
        <v>1501</v>
      </c>
      <c r="D161" s="2" t="s">
        <v>1860</v>
      </c>
      <c r="E161" s="2" t="s">
        <v>1640</v>
      </c>
      <c r="F161" s="42" t="s">
        <v>1857</v>
      </c>
      <c r="G161" s="82" t="s">
        <v>9</v>
      </c>
      <c r="H161" s="82" t="s">
        <v>9</v>
      </c>
      <c r="I161" s="82" t="s">
        <v>9</v>
      </c>
      <c r="J161" s="84" t="s">
        <v>9</v>
      </c>
      <c r="K161" s="82" t="s">
        <v>9</v>
      </c>
      <c r="L161" s="26" t="str">
        <f t="shared" si="71"/>
        <v>Aberturas</v>
      </c>
      <c r="M161" s="26" t="str">
        <f t="shared" si="70"/>
        <v>De.Instalações</v>
      </c>
      <c r="N161" s="26" t="str">
        <f t="shared" si="68"/>
        <v>Shafts</v>
      </c>
      <c r="O161" s="21" t="str">
        <f t="shared" si="69"/>
        <v>Shaft.Lógico</v>
      </c>
      <c r="P161" s="21" t="s">
        <v>1858</v>
      </c>
      <c r="Q161" s="21" t="s">
        <v>1859</v>
      </c>
      <c r="R161" s="75" t="s">
        <v>9</v>
      </c>
      <c r="S161" s="27" t="str">
        <f t="shared" si="72"/>
        <v>Aberturas</v>
      </c>
      <c r="T161" s="27" t="str">
        <f t="shared" si="73"/>
        <v>De.Instalações</v>
      </c>
      <c r="U161" s="27" t="str">
        <f t="shared" si="74"/>
        <v>Shafts</v>
      </c>
      <c r="V161" s="75" t="s">
        <v>89</v>
      </c>
      <c r="W161" s="1" t="str">
        <f t="shared" si="67"/>
        <v>Key.Abe.161</v>
      </c>
      <c r="X161" s="78" t="s">
        <v>1633</v>
      </c>
      <c r="Y161" s="77" t="s">
        <v>1627</v>
      </c>
    </row>
    <row r="162" spans="1:25" ht="6" customHeight="1" x14ac:dyDescent="0.4">
      <c r="A162" s="23">
        <v>162</v>
      </c>
      <c r="B162" s="2" t="s">
        <v>43</v>
      </c>
      <c r="C162" s="2" t="s">
        <v>1502</v>
      </c>
      <c r="D162" s="2" t="s">
        <v>919</v>
      </c>
      <c r="E162" s="2" t="s">
        <v>1474</v>
      </c>
      <c r="F162" s="2" t="s">
        <v>1634</v>
      </c>
      <c r="G162" s="82" t="s">
        <v>9</v>
      </c>
      <c r="H162" s="82" t="s">
        <v>9</v>
      </c>
      <c r="I162" s="82" t="s">
        <v>9</v>
      </c>
      <c r="J162" s="82" t="s">
        <v>9</v>
      </c>
      <c r="K162" s="82" t="s">
        <v>9</v>
      </c>
      <c r="L162" s="26" t="str">
        <f t="shared" si="71"/>
        <v>Passagens</v>
      </c>
      <c r="M162" s="26" t="str">
        <f t="shared" ref="M162" si="83">CONCATENATE("", D162)</f>
        <v>De.Pessoas</v>
      </c>
      <c r="N162" s="26" t="str">
        <f t="shared" ref="N162" si="84">(SUBSTITUTE(SUBSTITUTE(CONCATENATE("",E162),"."," ")," De "," de "))</f>
        <v>Portas</v>
      </c>
      <c r="O162" s="21" t="str">
        <f t="shared" si="69"/>
        <v>Porta.Vão</v>
      </c>
      <c r="P162" s="21" t="s">
        <v>1635</v>
      </c>
      <c r="Q162" s="21" t="s">
        <v>1636</v>
      </c>
      <c r="R162" s="75" t="s">
        <v>9</v>
      </c>
      <c r="S162" s="27" t="str">
        <f t="shared" ref="S162" si="85">SUBSTITUTE(C162, ".", " ")</f>
        <v>Passagens</v>
      </c>
      <c r="T162" s="27" t="str">
        <f t="shared" ref="T162" si="86">SUBSTITUTE(D162, ".", " ")</f>
        <v>De Pessoas</v>
      </c>
      <c r="U162" s="27" t="str">
        <f t="shared" ref="U162" si="87">SUBSTITUTE(E162, ".", " ")</f>
        <v>Portas</v>
      </c>
      <c r="V162" s="75" t="s">
        <v>89</v>
      </c>
      <c r="W162" s="1" t="str">
        <f t="shared" si="67"/>
        <v>Key.Pas.162</v>
      </c>
      <c r="X162" s="47" t="s">
        <v>802</v>
      </c>
      <c r="Y162" s="47" t="s">
        <v>803</v>
      </c>
    </row>
    <row r="163" spans="1:25" ht="6" customHeight="1" x14ac:dyDescent="0.4">
      <c r="A163" s="23">
        <v>163</v>
      </c>
      <c r="B163" s="2" t="s">
        <v>43</v>
      </c>
      <c r="C163" s="2" t="s">
        <v>1502</v>
      </c>
      <c r="D163" s="2" t="s">
        <v>919</v>
      </c>
      <c r="E163" s="2" t="s">
        <v>1474</v>
      </c>
      <c r="F163" s="2" t="s">
        <v>796</v>
      </c>
      <c r="G163" s="82" t="s">
        <v>9</v>
      </c>
      <c r="H163" s="82" t="s">
        <v>9</v>
      </c>
      <c r="I163" s="82" t="s">
        <v>9</v>
      </c>
      <c r="J163" s="82" t="s">
        <v>9</v>
      </c>
      <c r="K163" s="82" t="s">
        <v>9</v>
      </c>
      <c r="L163" s="26" t="str">
        <f t="shared" ref="L163:L183" si="88">CONCATENATE("", C163)</f>
        <v>Passagens</v>
      </c>
      <c r="M163" s="26" t="str">
        <f t="shared" si="70"/>
        <v>De.Pessoas</v>
      </c>
      <c r="N163" s="26" t="str">
        <f t="shared" si="68"/>
        <v>Portas</v>
      </c>
      <c r="O163" s="21" t="str">
        <f t="shared" si="69"/>
        <v>Porta.Simples</v>
      </c>
      <c r="P163" s="21" t="s">
        <v>824</v>
      </c>
      <c r="Q163" s="36" t="s">
        <v>841</v>
      </c>
      <c r="R163" s="75" t="s">
        <v>9</v>
      </c>
      <c r="S163" s="27" t="str">
        <f t="shared" ref="S163:S183" si="89">SUBSTITUTE(C163, ".", " ")</f>
        <v>Passagens</v>
      </c>
      <c r="T163" s="27" t="str">
        <f t="shared" ref="T163:T183" si="90">SUBSTITUTE(D163, ".", " ")</f>
        <v>De Pessoas</v>
      </c>
      <c r="U163" s="27" t="str">
        <f t="shared" ref="U163:U183" si="91">SUBSTITUTE(E163, ".", " ")</f>
        <v>Portas</v>
      </c>
      <c r="V163" s="75" t="s">
        <v>89</v>
      </c>
      <c r="W163" s="1" t="str">
        <f t="shared" si="67"/>
        <v>Key.Pas.163</v>
      </c>
      <c r="X163" s="47" t="s">
        <v>802</v>
      </c>
      <c r="Y163" s="47" t="s">
        <v>803</v>
      </c>
    </row>
    <row r="164" spans="1:25" ht="6" customHeight="1" x14ac:dyDescent="0.4">
      <c r="A164" s="23">
        <v>164</v>
      </c>
      <c r="B164" s="2" t="s">
        <v>43</v>
      </c>
      <c r="C164" s="2" t="s">
        <v>1502</v>
      </c>
      <c r="D164" s="2" t="s">
        <v>919</v>
      </c>
      <c r="E164" s="2" t="s">
        <v>1474</v>
      </c>
      <c r="F164" s="2" t="s">
        <v>797</v>
      </c>
      <c r="G164" s="82" t="s">
        <v>9</v>
      </c>
      <c r="H164" s="82" t="s">
        <v>9</v>
      </c>
      <c r="I164" s="82" t="s">
        <v>9</v>
      </c>
      <c r="J164" s="82" t="s">
        <v>9</v>
      </c>
      <c r="K164" s="82" t="s">
        <v>9</v>
      </c>
      <c r="L164" s="26" t="str">
        <f t="shared" si="88"/>
        <v>Passagens</v>
      </c>
      <c r="M164" s="26" t="str">
        <f t="shared" si="70"/>
        <v>De.Pessoas</v>
      </c>
      <c r="N164" s="26" t="str">
        <f t="shared" si="68"/>
        <v>Portas</v>
      </c>
      <c r="O164" s="21" t="str">
        <f t="shared" si="69"/>
        <v>Porta.Dupla</v>
      </c>
      <c r="P164" s="21" t="s">
        <v>849</v>
      </c>
      <c r="Q164" s="36" t="s">
        <v>863</v>
      </c>
      <c r="R164" s="75" t="s">
        <v>9</v>
      </c>
      <c r="S164" s="27" t="str">
        <f t="shared" si="89"/>
        <v>Passagens</v>
      </c>
      <c r="T164" s="27" t="str">
        <f t="shared" si="90"/>
        <v>De Pessoas</v>
      </c>
      <c r="U164" s="27" t="str">
        <f t="shared" si="91"/>
        <v>Portas</v>
      </c>
      <c r="V164" s="75" t="s">
        <v>89</v>
      </c>
      <c r="W164" s="1" t="str">
        <f t="shared" si="67"/>
        <v>Key.Pas.164</v>
      </c>
      <c r="X164" s="47" t="s">
        <v>802</v>
      </c>
      <c r="Y164" s="47" t="s">
        <v>803</v>
      </c>
    </row>
    <row r="165" spans="1:25" ht="6" customHeight="1" x14ac:dyDescent="0.4">
      <c r="A165" s="23">
        <v>165</v>
      </c>
      <c r="B165" s="2" t="s">
        <v>43</v>
      </c>
      <c r="C165" s="2" t="s">
        <v>1502</v>
      </c>
      <c r="D165" s="2" t="s">
        <v>919</v>
      </c>
      <c r="E165" s="2" t="s">
        <v>1474</v>
      </c>
      <c r="F165" s="2" t="s">
        <v>801</v>
      </c>
      <c r="G165" s="82" t="s">
        <v>9</v>
      </c>
      <c r="H165" s="82" t="s">
        <v>9</v>
      </c>
      <c r="I165" s="82" t="s">
        <v>9</v>
      </c>
      <c r="J165" s="82" t="s">
        <v>9</v>
      </c>
      <c r="K165" s="82" t="s">
        <v>9</v>
      </c>
      <c r="L165" s="26" t="str">
        <f t="shared" si="88"/>
        <v>Passagens</v>
      </c>
      <c r="M165" s="26" t="str">
        <f t="shared" si="70"/>
        <v>De.Pessoas</v>
      </c>
      <c r="N165" s="26" t="str">
        <f t="shared" si="68"/>
        <v>Portas</v>
      </c>
      <c r="O165" s="21" t="str">
        <f t="shared" si="69"/>
        <v>Porta.Assimétrica</v>
      </c>
      <c r="P165" s="21" t="s">
        <v>861</v>
      </c>
      <c r="Q165" s="36" t="s">
        <v>862</v>
      </c>
      <c r="R165" s="75" t="s">
        <v>9</v>
      </c>
      <c r="S165" s="27" t="str">
        <f t="shared" si="89"/>
        <v>Passagens</v>
      </c>
      <c r="T165" s="27" t="str">
        <f t="shared" si="90"/>
        <v>De Pessoas</v>
      </c>
      <c r="U165" s="27" t="str">
        <f t="shared" si="91"/>
        <v>Portas</v>
      </c>
      <c r="V165" s="75" t="s">
        <v>89</v>
      </c>
      <c r="W165" s="1" t="str">
        <f t="shared" si="67"/>
        <v>Key.Pas.165</v>
      </c>
      <c r="X165" s="47" t="s">
        <v>802</v>
      </c>
      <c r="Y165" s="47" t="s">
        <v>803</v>
      </c>
    </row>
    <row r="166" spans="1:25" ht="6" customHeight="1" x14ac:dyDescent="0.4">
      <c r="A166" s="23">
        <v>166</v>
      </c>
      <c r="B166" s="2" t="s">
        <v>43</v>
      </c>
      <c r="C166" s="2" t="s">
        <v>1502</v>
      </c>
      <c r="D166" s="2" t="s">
        <v>919</v>
      </c>
      <c r="E166" s="2" t="s">
        <v>1474</v>
      </c>
      <c r="F166" s="2" t="s">
        <v>800</v>
      </c>
      <c r="G166" s="82" t="s">
        <v>9</v>
      </c>
      <c r="H166" s="82" t="s">
        <v>9</v>
      </c>
      <c r="I166" s="82" t="s">
        <v>9</v>
      </c>
      <c r="J166" s="82" t="s">
        <v>9</v>
      </c>
      <c r="K166" s="82" t="s">
        <v>9</v>
      </c>
      <c r="L166" s="26" t="str">
        <f t="shared" si="88"/>
        <v>Passagens</v>
      </c>
      <c r="M166" s="26" t="str">
        <f t="shared" si="70"/>
        <v>De.Pessoas</v>
      </c>
      <c r="N166" s="26" t="str">
        <f t="shared" si="68"/>
        <v>Portas</v>
      </c>
      <c r="O166" s="21" t="str">
        <f t="shared" si="69"/>
        <v>Porta.Corta.Fogo</v>
      </c>
      <c r="P166" s="21" t="s">
        <v>850</v>
      </c>
      <c r="Q166" s="36" t="s">
        <v>864</v>
      </c>
      <c r="R166" s="75" t="s">
        <v>9</v>
      </c>
      <c r="S166" s="27" t="str">
        <f t="shared" si="89"/>
        <v>Passagens</v>
      </c>
      <c r="T166" s="27" t="str">
        <f t="shared" si="90"/>
        <v>De Pessoas</v>
      </c>
      <c r="U166" s="27" t="str">
        <f t="shared" si="91"/>
        <v>Portas</v>
      </c>
      <c r="V166" s="75" t="s">
        <v>89</v>
      </c>
      <c r="W166" s="1" t="str">
        <f t="shared" si="67"/>
        <v>Key.Pas.166</v>
      </c>
      <c r="X166" s="47" t="s">
        <v>802</v>
      </c>
      <c r="Y166" s="47" t="s">
        <v>803</v>
      </c>
    </row>
    <row r="167" spans="1:25" ht="6" customHeight="1" x14ac:dyDescent="0.4">
      <c r="A167" s="23">
        <v>167</v>
      </c>
      <c r="B167" s="2" t="s">
        <v>43</v>
      </c>
      <c r="C167" s="2" t="s">
        <v>1502</v>
      </c>
      <c r="D167" s="2" t="s">
        <v>919</v>
      </c>
      <c r="E167" s="2" t="s">
        <v>1474</v>
      </c>
      <c r="F167" s="2" t="s">
        <v>937</v>
      </c>
      <c r="G167" s="82" t="s">
        <v>9</v>
      </c>
      <c r="H167" s="82" t="s">
        <v>9</v>
      </c>
      <c r="I167" s="82" t="s">
        <v>9</v>
      </c>
      <c r="J167" s="82" t="s">
        <v>9</v>
      </c>
      <c r="K167" s="82" t="s">
        <v>9</v>
      </c>
      <c r="L167" s="26" t="str">
        <f t="shared" si="88"/>
        <v>Passagens</v>
      </c>
      <c r="M167" s="26" t="str">
        <f t="shared" si="70"/>
        <v>De.Pessoas</v>
      </c>
      <c r="N167" s="26" t="str">
        <f t="shared" si="68"/>
        <v>Portas</v>
      </c>
      <c r="O167" s="21" t="str">
        <f t="shared" si="69"/>
        <v>Porta.Veneziana</v>
      </c>
      <c r="P167" s="21" t="s">
        <v>939</v>
      </c>
      <c r="Q167" s="36" t="s">
        <v>938</v>
      </c>
      <c r="R167" s="75" t="s">
        <v>9</v>
      </c>
      <c r="S167" s="27" t="str">
        <f t="shared" si="89"/>
        <v>Passagens</v>
      </c>
      <c r="T167" s="27" t="str">
        <f t="shared" si="90"/>
        <v>De Pessoas</v>
      </c>
      <c r="U167" s="27" t="str">
        <f t="shared" si="91"/>
        <v>Portas</v>
      </c>
      <c r="V167" s="75" t="s">
        <v>89</v>
      </c>
      <c r="W167" s="1" t="str">
        <f t="shared" si="67"/>
        <v>Key.Pas.167</v>
      </c>
      <c r="X167" s="47" t="s">
        <v>802</v>
      </c>
      <c r="Y167" s="47" t="s">
        <v>803</v>
      </c>
    </row>
    <row r="168" spans="1:25" ht="6" customHeight="1" x14ac:dyDescent="0.4">
      <c r="A168" s="23">
        <v>168</v>
      </c>
      <c r="B168" s="2" t="s">
        <v>43</v>
      </c>
      <c r="C168" s="2" t="s">
        <v>1502</v>
      </c>
      <c r="D168" s="2" t="s">
        <v>919</v>
      </c>
      <c r="E168" s="2" t="s">
        <v>1474</v>
      </c>
      <c r="F168" s="2" t="s">
        <v>838</v>
      </c>
      <c r="G168" s="82" t="s">
        <v>9</v>
      </c>
      <c r="H168" s="82" t="s">
        <v>9</v>
      </c>
      <c r="I168" s="82" t="s">
        <v>9</v>
      </c>
      <c r="J168" s="82" t="s">
        <v>9</v>
      </c>
      <c r="K168" s="82" t="s">
        <v>9</v>
      </c>
      <c r="L168" s="26" t="str">
        <f t="shared" si="88"/>
        <v>Passagens</v>
      </c>
      <c r="M168" s="26" t="str">
        <f t="shared" si="70"/>
        <v>De.Pessoas</v>
      </c>
      <c r="N168" s="26" t="str">
        <f t="shared" si="68"/>
        <v>Portas</v>
      </c>
      <c r="O168" s="21" t="str">
        <f t="shared" si="69"/>
        <v>Porta.Corrediça</v>
      </c>
      <c r="P168" s="21" t="s">
        <v>848</v>
      </c>
      <c r="Q168" s="36" t="s">
        <v>860</v>
      </c>
      <c r="R168" s="75" t="s">
        <v>9</v>
      </c>
      <c r="S168" s="27" t="str">
        <f t="shared" si="89"/>
        <v>Passagens</v>
      </c>
      <c r="T168" s="27" t="str">
        <f t="shared" si="90"/>
        <v>De Pessoas</v>
      </c>
      <c r="U168" s="27" t="str">
        <f t="shared" si="91"/>
        <v>Portas</v>
      </c>
      <c r="V168" s="75" t="s">
        <v>89</v>
      </c>
      <c r="W168" s="1" t="str">
        <f t="shared" si="67"/>
        <v>Key.Pas.168</v>
      </c>
      <c r="X168" s="47" t="s">
        <v>802</v>
      </c>
      <c r="Y168" s="47" t="s">
        <v>803</v>
      </c>
    </row>
    <row r="169" spans="1:25" ht="6" customHeight="1" x14ac:dyDescent="0.4">
      <c r="A169" s="23">
        <v>169</v>
      </c>
      <c r="B169" s="2" t="s">
        <v>43</v>
      </c>
      <c r="C169" s="2" t="s">
        <v>1502</v>
      </c>
      <c r="D169" s="2" t="s">
        <v>919</v>
      </c>
      <c r="E169" s="2" t="s">
        <v>1474</v>
      </c>
      <c r="F169" s="2" t="s">
        <v>931</v>
      </c>
      <c r="G169" s="82" t="s">
        <v>9</v>
      </c>
      <c r="H169" s="82" t="s">
        <v>9</v>
      </c>
      <c r="I169" s="82" t="s">
        <v>9</v>
      </c>
      <c r="J169" s="82" t="s">
        <v>9</v>
      </c>
      <c r="K169" s="82" t="s">
        <v>9</v>
      </c>
      <c r="L169" s="26" t="str">
        <f t="shared" si="88"/>
        <v>Passagens</v>
      </c>
      <c r="M169" s="26" t="str">
        <f t="shared" si="70"/>
        <v>De.Pessoas</v>
      </c>
      <c r="N169" s="26" t="str">
        <f t="shared" si="68"/>
        <v>Portas</v>
      </c>
      <c r="O169" s="21" t="str">
        <f t="shared" si="69"/>
        <v>Porta.Pivotante</v>
      </c>
      <c r="P169" s="21" t="s">
        <v>943</v>
      </c>
      <c r="Q169" s="21" t="s">
        <v>945</v>
      </c>
      <c r="R169" s="75" t="s">
        <v>9</v>
      </c>
      <c r="S169" s="27" t="str">
        <f t="shared" si="89"/>
        <v>Passagens</v>
      </c>
      <c r="T169" s="27" t="str">
        <f t="shared" si="90"/>
        <v>De Pessoas</v>
      </c>
      <c r="U169" s="27" t="str">
        <f t="shared" si="91"/>
        <v>Portas</v>
      </c>
      <c r="V169" s="75" t="s">
        <v>89</v>
      </c>
      <c r="W169" s="1" t="str">
        <f t="shared" si="67"/>
        <v>Key.Pas.169</v>
      </c>
      <c r="X169" s="47" t="s">
        <v>802</v>
      </c>
      <c r="Y169" s="47" t="s">
        <v>803</v>
      </c>
    </row>
    <row r="170" spans="1:25" ht="6" customHeight="1" x14ac:dyDescent="0.4">
      <c r="A170" s="23">
        <v>170</v>
      </c>
      <c r="B170" s="2" t="s">
        <v>43</v>
      </c>
      <c r="C170" s="2" t="s">
        <v>1502</v>
      </c>
      <c r="D170" s="2" t="s">
        <v>919</v>
      </c>
      <c r="E170" s="2" t="s">
        <v>1474</v>
      </c>
      <c r="F170" s="2" t="s">
        <v>928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tr">
        <f t="shared" si="88"/>
        <v>Passagens</v>
      </c>
      <c r="M170" s="26" t="str">
        <f t="shared" si="70"/>
        <v>De.Pessoas</v>
      </c>
      <c r="N170" s="26" t="str">
        <f t="shared" si="68"/>
        <v>Portas</v>
      </c>
      <c r="O170" s="21" t="str">
        <f t="shared" si="69"/>
        <v>Porta.Articulada</v>
      </c>
      <c r="P170" s="21" t="s">
        <v>929</v>
      </c>
      <c r="Q170" s="36" t="s">
        <v>932</v>
      </c>
      <c r="R170" s="75" t="s">
        <v>9</v>
      </c>
      <c r="S170" s="27" t="str">
        <f t="shared" si="89"/>
        <v>Passagens</v>
      </c>
      <c r="T170" s="27" t="str">
        <f t="shared" si="90"/>
        <v>De Pessoas</v>
      </c>
      <c r="U170" s="27" t="str">
        <f t="shared" si="91"/>
        <v>Portas</v>
      </c>
      <c r="V170" s="75" t="s">
        <v>89</v>
      </c>
      <c r="W170" s="1" t="str">
        <f t="shared" si="67"/>
        <v>Key.Pas.170</v>
      </c>
      <c r="X170" s="47" t="s">
        <v>802</v>
      </c>
      <c r="Y170" s="47" t="s">
        <v>803</v>
      </c>
    </row>
    <row r="171" spans="1:25" ht="6" customHeight="1" x14ac:dyDescent="0.4">
      <c r="A171" s="23">
        <v>171</v>
      </c>
      <c r="B171" s="2" t="s">
        <v>43</v>
      </c>
      <c r="C171" s="2" t="s">
        <v>1502</v>
      </c>
      <c r="D171" s="2" t="s">
        <v>919</v>
      </c>
      <c r="E171" s="2" t="s">
        <v>1474</v>
      </c>
      <c r="F171" s="2" t="s">
        <v>822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tr">
        <f t="shared" si="88"/>
        <v>Passagens</v>
      </c>
      <c r="M171" s="26" t="str">
        <f t="shared" si="70"/>
        <v>De.Pessoas</v>
      </c>
      <c r="N171" s="26" t="str">
        <f t="shared" si="68"/>
        <v>Portas</v>
      </c>
      <c r="O171" s="21" t="str">
        <f t="shared" si="69"/>
        <v>Porta.Bandeira</v>
      </c>
      <c r="P171" s="21" t="s">
        <v>825</v>
      </c>
      <c r="Q171" s="36" t="s">
        <v>854</v>
      </c>
      <c r="R171" s="75" t="s">
        <v>9</v>
      </c>
      <c r="S171" s="27" t="str">
        <f t="shared" si="89"/>
        <v>Passagens</v>
      </c>
      <c r="T171" s="27" t="str">
        <f t="shared" si="90"/>
        <v>De Pessoas</v>
      </c>
      <c r="U171" s="27" t="str">
        <f t="shared" si="91"/>
        <v>Portas</v>
      </c>
      <c r="V171" s="75" t="s">
        <v>89</v>
      </c>
      <c r="W171" s="1" t="str">
        <f t="shared" si="67"/>
        <v>Key.Pas.171</v>
      </c>
      <c r="X171" s="47" t="s">
        <v>802</v>
      </c>
      <c r="Y171" s="47" t="s">
        <v>803</v>
      </c>
    </row>
    <row r="172" spans="1:25" ht="6" customHeight="1" x14ac:dyDescent="0.4">
      <c r="A172" s="23">
        <v>172</v>
      </c>
      <c r="B172" s="2" t="s">
        <v>43</v>
      </c>
      <c r="C172" s="2" t="s">
        <v>1502</v>
      </c>
      <c r="D172" s="2" t="s">
        <v>919</v>
      </c>
      <c r="E172" s="2" t="s">
        <v>1474</v>
      </c>
      <c r="F172" s="2" t="s">
        <v>856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si="88"/>
        <v>Passagens</v>
      </c>
      <c r="M172" s="26" t="str">
        <f t="shared" si="70"/>
        <v>De.Pessoas</v>
      </c>
      <c r="N172" s="26" t="str">
        <f t="shared" si="68"/>
        <v>Portas</v>
      </c>
      <c r="O172" s="21" t="str">
        <f t="shared" si="69"/>
        <v>Porta.Giratória</v>
      </c>
      <c r="P172" s="21" t="s">
        <v>855</v>
      </c>
      <c r="Q172" s="36" t="s">
        <v>859</v>
      </c>
      <c r="R172" s="75" t="s">
        <v>9</v>
      </c>
      <c r="S172" s="27" t="str">
        <f t="shared" si="89"/>
        <v>Passagens</v>
      </c>
      <c r="T172" s="27" t="str">
        <f t="shared" si="90"/>
        <v>De Pessoas</v>
      </c>
      <c r="U172" s="27" t="str">
        <f t="shared" si="91"/>
        <v>Portas</v>
      </c>
      <c r="V172" s="75" t="s">
        <v>89</v>
      </c>
      <c r="W172" s="1" t="str">
        <f t="shared" si="67"/>
        <v>Key.Pas.172</v>
      </c>
      <c r="X172" s="47" t="s">
        <v>802</v>
      </c>
      <c r="Y172" s="47" t="s">
        <v>803</v>
      </c>
    </row>
    <row r="173" spans="1:25" ht="6" customHeight="1" x14ac:dyDescent="0.4">
      <c r="A173" s="23">
        <v>173</v>
      </c>
      <c r="B173" s="2" t="s">
        <v>43</v>
      </c>
      <c r="C173" s="2" t="s">
        <v>1502</v>
      </c>
      <c r="D173" s="2" t="s">
        <v>919</v>
      </c>
      <c r="E173" s="2" t="s">
        <v>1474</v>
      </c>
      <c r="F173" s="2" t="s">
        <v>798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88"/>
        <v>Passagens</v>
      </c>
      <c r="M173" s="26" t="str">
        <f t="shared" si="70"/>
        <v>De.Pessoas</v>
      </c>
      <c r="N173" s="26" t="str">
        <f t="shared" si="68"/>
        <v>Portas</v>
      </c>
      <c r="O173" s="21" t="str">
        <f t="shared" si="69"/>
        <v>Porta.Frigorífica</v>
      </c>
      <c r="P173" s="21" t="s">
        <v>853</v>
      </c>
      <c r="Q173" s="36" t="s">
        <v>930</v>
      </c>
      <c r="R173" s="75" t="s">
        <v>9</v>
      </c>
      <c r="S173" s="27" t="str">
        <f t="shared" si="89"/>
        <v>Passagens</v>
      </c>
      <c r="T173" s="27" t="str">
        <f t="shared" si="90"/>
        <v>De Pessoas</v>
      </c>
      <c r="U173" s="27" t="str">
        <f t="shared" si="91"/>
        <v>Portas</v>
      </c>
      <c r="V173" s="75" t="s">
        <v>89</v>
      </c>
      <c r="W173" s="1" t="str">
        <f t="shared" si="67"/>
        <v>Key.Pas.173</v>
      </c>
      <c r="X173" s="47" t="s">
        <v>802</v>
      </c>
      <c r="Y173" s="47" t="s">
        <v>803</v>
      </c>
    </row>
    <row r="174" spans="1:25" ht="6" customHeight="1" x14ac:dyDescent="0.4">
      <c r="A174" s="23">
        <v>174</v>
      </c>
      <c r="B174" s="2" t="s">
        <v>43</v>
      </c>
      <c r="C174" s="2" t="s">
        <v>1502</v>
      </c>
      <c r="D174" s="2" t="s">
        <v>919</v>
      </c>
      <c r="E174" s="2" t="s">
        <v>1474</v>
      </c>
      <c r="F174" s="2" t="s">
        <v>799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88"/>
        <v>Passagens</v>
      </c>
      <c r="M174" s="26" t="str">
        <f t="shared" si="70"/>
        <v>De.Pessoas</v>
      </c>
      <c r="N174" s="26" t="str">
        <f t="shared" si="68"/>
        <v>Portas</v>
      </c>
      <c r="O174" s="21" t="str">
        <f t="shared" si="69"/>
        <v>Porta.Biológica</v>
      </c>
      <c r="P174" s="21" t="s">
        <v>851</v>
      </c>
      <c r="Q174" s="36" t="s">
        <v>869</v>
      </c>
      <c r="R174" s="75" t="s">
        <v>9</v>
      </c>
      <c r="S174" s="27" t="str">
        <f t="shared" si="89"/>
        <v>Passagens</v>
      </c>
      <c r="T174" s="27" t="str">
        <f t="shared" si="90"/>
        <v>De Pessoas</v>
      </c>
      <c r="U174" s="27" t="str">
        <f t="shared" si="91"/>
        <v>Portas</v>
      </c>
      <c r="V174" s="75" t="s">
        <v>89</v>
      </c>
      <c r="W174" s="1" t="str">
        <f t="shared" si="67"/>
        <v>Key.Pas.174</v>
      </c>
      <c r="X174" s="47" t="s">
        <v>802</v>
      </c>
      <c r="Y174" s="47" t="s">
        <v>803</v>
      </c>
    </row>
    <row r="175" spans="1:25" ht="6" customHeight="1" x14ac:dyDescent="0.4">
      <c r="A175" s="23">
        <v>175</v>
      </c>
      <c r="B175" s="2" t="s">
        <v>43</v>
      </c>
      <c r="C175" s="2" t="s">
        <v>1502</v>
      </c>
      <c r="D175" s="2" t="s">
        <v>919</v>
      </c>
      <c r="E175" s="2" t="s">
        <v>1474</v>
      </c>
      <c r="F175" s="2" t="s">
        <v>823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88"/>
        <v>Passagens</v>
      </c>
      <c r="M175" s="26" t="str">
        <f t="shared" si="70"/>
        <v>De.Pessoas</v>
      </c>
      <c r="N175" s="26" t="str">
        <f t="shared" si="68"/>
        <v>Portas</v>
      </c>
      <c r="O175" s="21" t="str">
        <f t="shared" si="69"/>
        <v>Porta.Blindada</v>
      </c>
      <c r="P175" s="21" t="s">
        <v>852</v>
      </c>
      <c r="Q175" s="36" t="s">
        <v>870</v>
      </c>
      <c r="R175" s="75" t="s">
        <v>9</v>
      </c>
      <c r="S175" s="27" t="str">
        <f t="shared" si="89"/>
        <v>Passagens</v>
      </c>
      <c r="T175" s="27" t="str">
        <f t="shared" si="90"/>
        <v>De Pessoas</v>
      </c>
      <c r="U175" s="27" t="str">
        <f t="shared" si="91"/>
        <v>Portas</v>
      </c>
      <c r="V175" s="75" t="s">
        <v>89</v>
      </c>
      <c r="W175" s="1" t="str">
        <f t="shared" si="67"/>
        <v>Key.Pas.175</v>
      </c>
      <c r="X175" s="47" t="s">
        <v>802</v>
      </c>
      <c r="Y175" s="47" t="s">
        <v>803</v>
      </c>
    </row>
    <row r="176" spans="1:25" ht="6" customHeight="1" x14ac:dyDescent="0.4">
      <c r="A176" s="23">
        <v>176</v>
      </c>
      <c r="B176" s="2" t="s">
        <v>43</v>
      </c>
      <c r="C176" s="2" t="s">
        <v>1502</v>
      </c>
      <c r="D176" s="2" t="s">
        <v>919</v>
      </c>
      <c r="E176" s="2" t="s">
        <v>1474</v>
      </c>
      <c r="F176" s="2" t="s">
        <v>857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88"/>
        <v>Passagens</v>
      </c>
      <c r="M176" s="26" t="str">
        <f t="shared" si="70"/>
        <v>De.Pessoas</v>
      </c>
      <c r="N176" s="26" t="str">
        <f t="shared" si="68"/>
        <v>Portas</v>
      </c>
      <c r="O176" s="21" t="str">
        <f t="shared" si="69"/>
        <v>Porta.Telescópica</v>
      </c>
      <c r="P176" s="21" t="s">
        <v>858</v>
      </c>
      <c r="Q176" s="36" t="s">
        <v>871</v>
      </c>
      <c r="R176" s="75" t="s">
        <v>9</v>
      </c>
      <c r="S176" s="27" t="str">
        <f t="shared" si="89"/>
        <v>Passagens</v>
      </c>
      <c r="T176" s="27" t="str">
        <f t="shared" si="90"/>
        <v>De Pessoas</v>
      </c>
      <c r="U176" s="27" t="str">
        <f t="shared" si="91"/>
        <v>Portas</v>
      </c>
      <c r="V176" s="75" t="s">
        <v>89</v>
      </c>
      <c r="W176" s="1" t="str">
        <f t="shared" si="67"/>
        <v>Key.Pas.176</v>
      </c>
      <c r="X176" s="47" t="s">
        <v>802</v>
      </c>
      <c r="Y176" s="47" t="s">
        <v>803</v>
      </c>
    </row>
    <row r="177" spans="1:25" ht="6" customHeight="1" x14ac:dyDescent="0.4">
      <c r="A177" s="23">
        <v>177</v>
      </c>
      <c r="B177" s="2" t="s">
        <v>43</v>
      </c>
      <c r="C177" s="2" t="s">
        <v>1502</v>
      </c>
      <c r="D177" s="2" t="s">
        <v>920</v>
      </c>
      <c r="E177" s="2" t="s">
        <v>1475</v>
      </c>
      <c r="F177" s="2" t="s">
        <v>909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88"/>
        <v>Passagens</v>
      </c>
      <c r="M177" s="26" t="str">
        <f t="shared" si="70"/>
        <v>De.Veículos</v>
      </c>
      <c r="N177" s="26" t="str">
        <f t="shared" si="68"/>
        <v>Portões</v>
      </c>
      <c r="O177" s="21" t="str">
        <f t="shared" si="69"/>
        <v>Garagem</v>
      </c>
      <c r="P177" s="21" t="s">
        <v>911</v>
      </c>
      <c r="Q177" s="21" t="s">
        <v>912</v>
      </c>
      <c r="R177" s="75" t="s">
        <v>9</v>
      </c>
      <c r="S177" s="27" t="str">
        <f t="shared" si="89"/>
        <v>Passagens</v>
      </c>
      <c r="T177" s="27" t="str">
        <f t="shared" si="90"/>
        <v>De Veículos</v>
      </c>
      <c r="U177" s="27" t="str">
        <f t="shared" si="91"/>
        <v>Portões</v>
      </c>
      <c r="V177" s="75" t="s">
        <v>89</v>
      </c>
      <c r="W177" s="1" t="str">
        <f t="shared" si="67"/>
        <v>Key.Pas.177</v>
      </c>
      <c r="X177" s="47" t="s">
        <v>802</v>
      </c>
      <c r="Y177" s="47" t="s">
        <v>803</v>
      </c>
    </row>
    <row r="178" spans="1:25" ht="6" customHeight="1" x14ac:dyDescent="0.4">
      <c r="A178" s="23">
        <v>178</v>
      </c>
      <c r="B178" s="2" t="s">
        <v>43</v>
      </c>
      <c r="C178" s="2" t="s">
        <v>1502</v>
      </c>
      <c r="D178" s="2" t="s">
        <v>920</v>
      </c>
      <c r="E178" s="2" t="s">
        <v>1475</v>
      </c>
      <c r="F178" s="2" t="s">
        <v>910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88"/>
        <v>Passagens</v>
      </c>
      <c r="M178" s="26" t="str">
        <f t="shared" si="70"/>
        <v>De.Veículos</v>
      </c>
      <c r="N178" s="26" t="str">
        <f t="shared" si="68"/>
        <v>Portões</v>
      </c>
      <c r="O178" s="21" t="str">
        <f t="shared" si="69"/>
        <v>Seccional</v>
      </c>
      <c r="P178" s="21" t="s">
        <v>914</v>
      </c>
      <c r="Q178" s="21" t="s">
        <v>913</v>
      </c>
      <c r="R178" s="75" t="s">
        <v>9</v>
      </c>
      <c r="S178" s="27" t="str">
        <f t="shared" si="89"/>
        <v>Passagens</v>
      </c>
      <c r="T178" s="27" t="str">
        <f t="shared" si="90"/>
        <v>De Veículos</v>
      </c>
      <c r="U178" s="27" t="str">
        <f t="shared" si="91"/>
        <v>Portões</v>
      </c>
      <c r="V178" s="75" t="s">
        <v>89</v>
      </c>
      <c r="W178" s="1" t="str">
        <f t="shared" si="67"/>
        <v>Key.Pas.178</v>
      </c>
      <c r="X178" s="47" t="s">
        <v>802</v>
      </c>
      <c r="Y178" s="47" t="s">
        <v>803</v>
      </c>
    </row>
    <row r="179" spans="1:25" ht="6" customHeight="1" x14ac:dyDescent="0.4">
      <c r="A179" s="23">
        <v>179</v>
      </c>
      <c r="B179" s="2" t="s">
        <v>43</v>
      </c>
      <c r="C179" s="2" t="s">
        <v>1502</v>
      </c>
      <c r="D179" s="2" t="s">
        <v>922</v>
      </c>
      <c r="E179" s="2" t="s">
        <v>829</v>
      </c>
      <c r="F179" s="2" t="s">
        <v>915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88"/>
        <v>Passagens</v>
      </c>
      <c r="M179" s="26" t="str">
        <f t="shared" si="70"/>
        <v>De.Técnicas</v>
      </c>
      <c r="N179" s="26" t="str">
        <f t="shared" si="68"/>
        <v>Alçapão</v>
      </c>
      <c r="O179" s="21" t="str">
        <f t="shared" si="69"/>
        <v>Alçapão.Acesso</v>
      </c>
      <c r="P179" s="37" t="s">
        <v>832</v>
      </c>
      <c r="Q179" s="36" t="s">
        <v>842</v>
      </c>
      <c r="R179" s="75" t="s">
        <v>9</v>
      </c>
      <c r="S179" s="27" t="str">
        <f t="shared" si="89"/>
        <v>Passagens</v>
      </c>
      <c r="T179" s="27" t="str">
        <f t="shared" si="90"/>
        <v>De Técnicas</v>
      </c>
      <c r="U179" s="27" t="str">
        <f t="shared" si="91"/>
        <v>Alçapão</v>
      </c>
      <c r="V179" s="75" t="s">
        <v>89</v>
      </c>
      <c r="W179" s="1" t="str">
        <f t="shared" si="67"/>
        <v>Key.Pas.179</v>
      </c>
      <c r="X179" s="47" t="s">
        <v>802</v>
      </c>
      <c r="Y179" s="47" t="s">
        <v>803</v>
      </c>
    </row>
    <row r="180" spans="1:25" ht="6" customHeight="1" x14ac:dyDescent="0.4">
      <c r="A180" s="23">
        <v>180</v>
      </c>
      <c r="B180" s="2" t="s">
        <v>43</v>
      </c>
      <c r="C180" s="2" t="s">
        <v>1502</v>
      </c>
      <c r="D180" s="2" t="s">
        <v>922</v>
      </c>
      <c r="E180" s="2" t="s">
        <v>829</v>
      </c>
      <c r="F180" s="2" t="s">
        <v>830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88"/>
        <v>Passagens</v>
      </c>
      <c r="M180" s="26" t="str">
        <f t="shared" si="70"/>
        <v>De.Técnicas</v>
      </c>
      <c r="N180" s="26" t="str">
        <f t="shared" si="68"/>
        <v>Alçapão</v>
      </c>
      <c r="O180" s="21" t="str">
        <f t="shared" si="69"/>
        <v>Alçapão.Emergência</v>
      </c>
      <c r="P180" s="37" t="s">
        <v>831</v>
      </c>
      <c r="Q180" s="36" t="s">
        <v>843</v>
      </c>
      <c r="R180" s="75" t="s">
        <v>9</v>
      </c>
      <c r="S180" s="27" t="str">
        <f t="shared" si="89"/>
        <v>Passagens</v>
      </c>
      <c r="T180" s="27" t="str">
        <f t="shared" si="90"/>
        <v>De Técnicas</v>
      </c>
      <c r="U180" s="27" t="str">
        <f t="shared" si="91"/>
        <v>Alçapão</v>
      </c>
      <c r="V180" s="75" t="s">
        <v>89</v>
      </c>
      <c r="W180" s="1" t="str">
        <f t="shared" si="67"/>
        <v>Key.Pas.180</v>
      </c>
      <c r="X180" s="47" t="s">
        <v>802</v>
      </c>
      <c r="Y180" s="47" t="s">
        <v>803</v>
      </c>
    </row>
    <row r="181" spans="1:25" ht="6" customHeight="1" x14ac:dyDescent="0.4">
      <c r="A181" s="23">
        <v>181</v>
      </c>
      <c r="B181" s="2" t="s">
        <v>43</v>
      </c>
      <c r="C181" s="2" t="s">
        <v>1502</v>
      </c>
      <c r="D181" s="2" t="s">
        <v>921</v>
      </c>
      <c r="E181" s="2" t="s">
        <v>1476</v>
      </c>
      <c r="F181" s="2" t="s">
        <v>814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88"/>
        <v>Passagens</v>
      </c>
      <c r="M181" s="26" t="str">
        <f t="shared" si="70"/>
        <v>De.Produtos</v>
      </c>
      <c r="N181" s="26" t="str">
        <f t="shared" si="68"/>
        <v>PassThroughs</v>
      </c>
      <c r="O181" s="21" t="str">
        <f t="shared" si="69"/>
        <v>PassT.Farmacéutico</v>
      </c>
      <c r="P181" s="21" t="s">
        <v>817</v>
      </c>
      <c r="Q181" s="36" t="s">
        <v>816</v>
      </c>
      <c r="R181" s="75" t="s">
        <v>9</v>
      </c>
      <c r="S181" s="27" t="str">
        <f t="shared" si="89"/>
        <v>Passagens</v>
      </c>
      <c r="T181" s="27" t="str">
        <f t="shared" si="90"/>
        <v>De Produtos</v>
      </c>
      <c r="U181" s="27" t="str">
        <f t="shared" si="91"/>
        <v>PassThroughs</v>
      </c>
      <c r="V181" s="75" t="s">
        <v>89</v>
      </c>
      <c r="W181" s="1" t="str">
        <f t="shared" si="67"/>
        <v>Key.Pas.181</v>
      </c>
      <c r="X181" s="47" t="s">
        <v>802</v>
      </c>
      <c r="Y181" s="47" t="s">
        <v>803</v>
      </c>
    </row>
    <row r="182" spans="1:25" ht="6" customHeight="1" x14ac:dyDescent="0.4">
      <c r="A182" s="23">
        <v>182</v>
      </c>
      <c r="B182" s="2" t="s">
        <v>43</v>
      </c>
      <c r="C182" s="2" t="s">
        <v>1502</v>
      </c>
      <c r="D182" s="2" t="s">
        <v>921</v>
      </c>
      <c r="E182" s="2" t="s">
        <v>1476</v>
      </c>
      <c r="F182" s="2" t="s">
        <v>815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88"/>
        <v>Passagens</v>
      </c>
      <c r="M182" s="26" t="str">
        <f t="shared" si="70"/>
        <v>De.Produtos</v>
      </c>
      <c r="N182" s="26" t="str">
        <f t="shared" si="68"/>
        <v>PassThroughs</v>
      </c>
      <c r="O182" s="21" t="str">
        <f t="shared" si="69"/>
        <v>PassT.Biológico</v>
      </c>
      <c r="P182" s="21" t="s">
        <v>817</v>
      </c>
      <c r="Q182" s="36" t="s">
        <v>844</v>
      </c>
      <c r="R182" s="75" t="s">
        <v>9</v>
      </c>
      <c r="S182" s="27" t="str">
        <f t="shared" si="89"/>
        <v>Passagens</v>
      </c>
      <c r="T182" s="27" t="str">
        <f t="shared" si="90"/>
        <v>De Produtos</v>
      </c>
      <c r="U182" s="27" t="str">
        <f t="shared" si="91"/>
        <v>PassThroughs</v>
      </c>
      <c r="V182" s="75" t="s">
        <v>89</v>
      </c>
      <c r="W182" s="1" t="str">
        <f t="shared" si="67"/>
        <v>Key.Pas.182</v>
      </c>
      <c r="X182" s="47" t="s">
        <v>802</v>
      </c>
      <c r="Y182" s="47" t="s">
        <v>803</v>
      </c>
    </row>
    <row r="183" spans="1:25" ht="6" customHeight="1" x14ac:dyDescent="0.4">
      <c r="A183" s="23">
        <v>183</v>
      </c>
      <c r="B183" s="2" t="s">
        <v>43</v>
      </c>
      <c r="C183" s="2" t="s">
        <v>1502</v>
      </c>
      <c r="D183" s="2" t="s">
        <v>921</v>
      </c>
      <c r="E183" s="2" t="s">
        <v>1476</v>
      </c>
      <c r="F183" s="2" t="s">
        <v>828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88"/>
        <v>Passagens</v>
      </c>
      <c r="M183" s="26" t="str">
        <f t="shared" si="70"/>
        <v>De.Produtos</v>
      </c>
      <c r="N183" s="26" t="str">
        <f t="shared" si="68"/>
        <v>PassThroughs</v>
      </c>
      <c r="O183" s="21" t="str">
        <f t="shared" si="69"/>
        <v>PassT.Alimentação</v>
      </c>
      <c r="P183" s="21" t="s">
        <v>818</v>
      </c>
      <c r="Q183" s="36" t="s">
        <v>845</v>
      </c>
      <c r="R183" s="75" t="s">
        <v>9</v>
      </c>
      <c r="S183" s="27" t="str">
        <f t="shared" si="89"/>
        <v>Passagens</v>
      </c>
      <c r="T183" s="27" t="str">
        <f t="shared" si="90"/>
        <v>De Produtos</v>
      </c>
      <c r="U183" s="27" t="str">
        <f t="shared" si="91"/>
        <v>PassThroughs</v>
      </c>
      <c r="V183" s="75" t="s">
        <v>89</v>
      </c>
      <c r="W183" s="1" t="str">
        <f t="shared" si="67"/>
        <v>Key.Pas.183</v>
      </c>
      <c r="X183" s="47" t="s">
        <v>802</v>
      </c>
      <c r="Y183" s="47" t="s">
        <v>803</v>
      </c>
    </row>
    <row r="184" spans="1:25" ht="6" customHeight="1" x14ac:dyDescent="0.4">
      <c r="A184" s="23">
        <v>184</v>
      </c>
      <c r="B184" s="2" t="s">
        <v>43</v>
      </c>
      <c r="C184" s="2" t="s">
        <v>1503</v>
      </c>
      <c r="D184" s="2" t="s">
        <v>1479</v>
      </c>
      <c r="E184" s="2" t="s">
        <v>1477</v>
      </c>
      <c r="F184" s="2" t="s">
        <v>833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">
        <v>795</v>
      </c>
      <c r="M184" s="26" t="str">
        <f t="shared" si="70"/>
        <v>Radiação.Solar</v>
      </c>
      <c r="N184" s="26" t="str">
        <f t="shared" si="68"/>
        <v>Persianas</v>
      </c>
      <c r="O184" s="21" t="str">
        <f t="shared" si="69"/>
        <v>Persiana.Horizontal</v>
      </c>
      <c r="P184" s="21" t="s">
        <v>835</v>
      </c>
      <c r="Q184" s="36" t="s">
        <v>846</v>
      </c>
      <c r="R184" s="75" t="s">
        <v>9</v>
      </c>
      <c r="S184" s="27" t="s">
        <v>795</v>
      </c>
      <c r="T184" s="27" t="s">
        <v>809</v>
      </c>
      <c r="U184" s="27" t="s">
        <v>804</v>
      </c>
      <c r="V184" s="75" t="s">
        <v>89</v>
      </c>
      <c r="W184" s="1" t="str">
        <f t="shared" si="67"/>
        <v>Key.Pro.184</v>
      </c>
      <c r="X184" s="47" t="s">
        <v>826</v>
      </c>
      <c r="Y184" s="47" t="s">
        <v>827</v>
      </c>
    </row>
    <row r="185" spans="1:25" ht="6" customHeight="1" x14ac:dyDescent="0.4">
      <c r="A185" s="23">
        <v>185</v>
      </c>
      <c r="B185" s="2" t="s">
        <v>43</v>
      </c>
      <c r="C185" s="2" t="s">
        <v>1503</v>
      </c>
      <c r="D185" s="2" t="s">
        <v>1479</v>
      </c>
      <c r="E185" s="2" t="s">
        <v>1477</v>
      </c>
      <c r="F185" s="2" t="s">
        <v>834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">
        <v>795</v>
      </c>
      <c r="M185" s="26" t="str">
        <f t="shared" si="70"/>
        <v>Radiação.Solar</v>
      </c>
      <c r="N185" s="26" t="str">
        <f t="shared" si="68"/>
        <v>Persianas</v>
      </c>
      <c r="O185" s="21" t="str">
        <f t="shared" si="69"/>
        <v>Persiana.Vertical</v>
      </c>
      <c r="P185" s="21" t="s">
        <v>836</v>
      </c>
      <c r="Q185" s="36" t="s">
        <v>847</v>
      </c>
      <c r="R185" s="75" t="s">
        <v>9</v>
      </c>
      <c r="S185" s="27" t="s">
        <v>795</v>
      </c>
      <c r="T185" s="27" t="s">
        <v>809</v>
      </c>
      <c r="U185" s="27" t="s">
        <v>804</v>
      </c>
      <c r="V185" s="75" t="s">
        <v>89</v>
      </c>
      <c r="W185" s="1" t="str">
        <f t="shared" si="67"/>
        <v>Key.Pro.185</v>
      </c>
      <c r="X185" s="47" t="s">
        <v>826</v>
      </c>
      <c r="Y185" s="47" t="s">
        <v>827</v>
      </c>
    </row>
    <row r="186" spans="1:25" ht="6" customHeight="1" x14ac:dyDescent="0.4">
      <c r="A186" s="23">
        <v>186</v>
      </c>
      <c r="B186" s="2" t="s">
        <v>43</v>
      </c>
      <c r="C186" s="2" t="s">
        <v>1503</v>
      </c>
      <c r="D186" s="2" t="s">
        <v>1479</v>
      </c>
      <c r="E186" s="2" t="s">
        <v>1478</v>
      </c>
      <c r="F186" s="2" t="s">
        <v>1605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">
        <v>795</v>
      </c>
      <c r="M186" s="26" t="str">
        <f t="shared" ref="M186:M189" si="92">CONCATENATE("", D186)</f>
        <v>Radiação.Solar</v>
      </c>
      <c r="N186" s="26" t="str">
        <f t="shared" ref="N186:N189" si="93">(SUBSTITUTE(SUBSTITUTE(CONCATENATE("",E186),"."," ")," De "," de "))</f>
        <v>Brises</v>
      </c>
      <c r="O186" s="21" t="str">
        <f t="shared" si="69"/>
        <v>Brise.Retrátil.Horizontal</v>
      </c>
      <c r="P186" s="21" t="s">
        <v>1614</v>
      </c>
      <c r="Q186" s="36" t="s">
        <v>1623</v>
      </c>
      <c r="R186" s="75" t="s">
        <v>9</v>
      </c>
      <c r="S186" s="27" t="s">
        <v>795</v>
      </c>
      <c r="T186" s="27" t="s">
        <v>809</v>
      </c>
      <c r="U186" s="27" t="s">
        <v>804</v>
      </c>
      <c r="V186" s="75" t="s">
        <v>89</v>
      </c>
      <c r="W186" s="1" t="str">
        <f t="shared" si="67"/>
        <v>Key.Pro.186</v>
      </c>
      <c r="X186" s="47" t="s">
        <v>840</v>
      </c>
      <c r="Y186" s="47" t="s">
        <v>827</v>
      </c>
    </row>
    <row r="187" spans="1:25" ht="6" customHeight="1" x14ac:dyDescent="0.4">
      <c r="A187" s="23">
        <v>187</v>
      </c>
      <c r="B187" s="2" t="s">
        <v>43</v>
      </c>
      <c r="C187" s="2" t="s">
        <v>1503</v>
      </c>
      <c r="D187" s="2" t="s">
        <v>1479</v>
      </c>
      <c r="E187" s="2" t="s">
        <v>1478</v>
      </c>
      <c r="F187" s="2" t="s">
        <v>1606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">
        <v>795</v>
      </c>
      <c r="M187" s="26" t="str">
        <f t="shared" si="92"/>
        <v>Radiação.Solar</v>
      </c>
      <c r="N187" s="26" t="str">
        <f t="shared" si="93"/>
        <v>Brises</v>
      </c>
      <c r="O187" s="21" t="str">
        <f t="shared" si="69"/>
        <v>Brise.Retratil.Vertical</v>
      </c>
      <c r="P187" s="21" t="s">
        <v>1615</v>
      </c>
      <c r="Q187" s="36" t="s">
        <v>1624</v>
      </c>
      <c r="R187" s="75" t="s">
        <v>9</v>
      </c>
      <c r="S187" s="27" t="s">
        <v>795</v>
      </c>
      <c r="T187" s="27" t="s">
        <v>809</v>
      </c>
      <c r="U187" s="27" t="s">
        <v>804</v>
      </c>
      <c r="V187" s="75" t="s">
        <v>89</v>
      </c>
      <c r="W187" s="1" t="str">
        <f t="shared" si="67"/>
        <v>Key.Pro.187</v>
      </c>
      <c r="X187" s="47" t="s">
        <v>840</v>
      </c>
      <c r="Y187" s="47" t="s">
        <v>827</v>
      </c>
    </row>
    <row r="188" spans="1:25" ht="6" customHeight="1" x14ac:dyDescent="0.4">
      <c r="A188" s="23">
        <v>188</v>
      </c>
      <c r="B188" s="2" t="s">
        <v>43</v>
      </c>
      <c r="C188" s="2" t="s">
        <v>1503</v>
      </c>
      <c r="D188" s="2" t="s">
        <v>1479</v>
      </c>
      <c r="E188" s="2" t="s">
        <v>1478</v>
      </c>
      <c r="F188" s="2" t="s">
        <v>1610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">
        <v>795</v>
      </c>
      <c r="M188" s="26" t="str">
        <f t="shared" si="92"/>
        <v>Radiação.Solar</v>
      </c>
      <c r="N188" s="26" t="str">
        <f t="shared" si="93"/>
        <v>Brises</v>
      </c>
      <c r="O188" s="21" t="str">
        <f t="shared" si="69"/>
        <v>Brise.Fixo.Horizontal</v>
      </c>
      <c r="P188" s="21" t="s">
        <v>1616</v>
      </c>
      <c r="Q188" s="36" t="s">
        <v>1622</v>
      </c>
      <c r="R188" s="75" t="s">
        <v>9</v>
      </c>
      <c r="S188" s="27" t="s">
        <v>795</v>
      </c>
      <c r="T188" s="27" t="s">
        <v>809</v>
      </c>
      <c r="U188" s="27" t="s">
        <v>804</v>
      </c>
      <c r="V188" s="75" t="s">
        <v>89</v>
      </c>
      <c r="W188" s="1" t="str">
        <f t="shared" si="67"/>
        <v>Key.Pro.188</v>
      </c>
      <c r="X188" s="47" t="s">
        <v>840</v>
      </c>
      <c r="Y188" s="47" t="s">
        <v>827</v>
      </c>
    </row>
    <row r="189" spans="1:25" ht="6" customHeight="1" x14ac:dyDescent="0.4">
      <c r="A189" s="23">
        <v>189</v>
      </c>
      <c r="B189" s="2" t="s">
        <v>43</v>
      </c>
      <c r="C189" s="2" t="s">
        <v>1503</v>
      </c>
      <c r="D189" s="2" t="s">
        <v>1479</v>
      </c>
      <c r="E189" s="2" t="s">
        <v>1478</v>
      </c>
      <c r="F189" s="2" t="s">
        <v>1611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">
        <v>795</v>
      </c>
      <c r="M189" s="26" t="str">
        <f t="shared" si="92"/>
        <v>Radiação.Solar</v>
      </c>
      <c r="N189" s="26" t="str">
        <f t="shared" si="93"/>
        <v>Brises</v>
      </c>
      <c r="O189" s="21" t="str">
        <f t="shared" si="69"/>
        <v>Brise.Fixo.Vertical</v>
      </c>
      <c r="P189" s="21" t="s">
        <v>1617</v>
      </c>
      <c r="Q189" s="36" t="s">
        <v>1625</v>
      </c>
      <c r="R189" s="75" t="s">
        <v>9</v>
      </c>
      <c r="S189" s="27" t="s">
        <v>795</v>
      </c>
      <c r="T189" s="27" t="s">
        <v>809</v>
      </c>
      <c r="U189" s="27" t="s">
        <v>804</v>
      </c>
      <c r="V189" s="75" t="s">
        <v>89</v>
      </c>
      <c r="W189" s="1" t="str">
        <f t="shared" si="67"/>
        <v>Key.Pro.189</v>
      </c>
      <c r="X189" s="47" t="s">
        <v>840</v>
      </c>
      <c r="Y189" s="47" t="s">
        <v>827</v>
      </c>
    </row>
    <row r="190" spans="1:25" ht="6" customHeight="1" x14ac:dyDescent="0.4">
      <c r="A190" s="23">
        <v>190</v>
      </c>
      <c r="B190" s="2" t="s">
        <v>43</v>
      </c>
      <c r="C190" s="2" t="s">
        <v>1503</v>
      </c>
      <c r="D190" s="2" t="s">
        <v>1479</v>
      </c>
      <c r="E190" s="2" t="s">
        <v>1478</v>
      </c>
      <c r="F190" s="2" t="s">
        <v>1612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">
        <v>795</v>
      </c>
      <c r="M190" s="26" t="str">
        <f t="shared" si="70"/>
        <v>Radiação.Solar</v>
      </c>
      <c r="N190" s="26" t="str">
        <f t="shared" si="68"/>
        <v>Brises</v>
      </c>
      <c r="O190" s="21" t="str">
        <f t="shared" si="69"/>
        <v>Brise.Perfurado.Horizontal</v>
      </c>
      <c r="P190" s="21" t="s">
        <v>1618</v>
      </c>
      <c r="Q190" s="36" t="s">
        <v>1620</v>
      </c>
      <c r="R190" s="75" t="s">
        <v>9</v>
      </c>
      <c r="S190" s="27" t="s">
        <v>795</v>
      </c>
      <c r="T190" s="27" t="s">
        <v>809</v>
      </c>
      <c r="U190" s="27" t="s">
        <v>804</v>
      </c>
      <c r="V190" s="75" t="s">
        <v>89</v>
      </c>
      <c r="W190" s="1" t="str">
        <f t="shared" si="67"/>
        <v>Key.Pro.190</v>
      </c>
      <c r="X190" s="47" t="s">
        <v>840</v>
      </c>
      <c r="Y190" s="47" t="s">
        <v>827</v>
      </c>
    </row>
    <row r="191" spans="1:25" ht="6" customHeight="1" x14ac:dyDescent="0.4">
      <c r="A191" s="23">
        <v>191</v>
      </c>
      <c r="B191" s="2" t="s">
        <v>43</v>
      </c>
      <c r="C191" s="2" t="s">
        <v>1503</v>
      </c>
      <c r="D191" s="2" t="s">
        <v>1479</v>
      </c>
      <c r="E191" s="2" t="s">
        <v>1478</v>
      </c>
      <c r="F191" s="2" t="s">
        <v>1613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">
        <v>795</v>
      </c>
      <c r="M191" s="26" t="str">
        <f t="shared" si="70"/>
        <v>Radiação.Solar</v>
      </c>
      <c r="N191" s="26" t="str">
        <f t="shared" si="68"/>
        <v>Brises</v>
      </c>
      <c r="O191" s="21" t="str">
        <f t="shared" si="69"/>
        <v>Brise.Perfurado.Vertical</v>
      </c>
      <c r="P191" s="21" t="s">
        <v>1619</v>
      </c>
      <c r="Q191" s="36" t="s">
        <v>1621</v>
      </c>
      <c r="R191" s="75" t="s">
        <v>9</v>
      </c>
      <c r="S191" s="27" t="s">
        <v>795</v>
      </c>
      <c r="T191" s="27" t="s">
        <v>809</v>
      </c>
      <c r="U191" s="27" t="s">
        <v>804</v>
      </c>
      <c r="V191" s="75" t="s">
        <v>89</v>
      </c>
      <c r="W191" s="1" t="str">
        <f t="shared" si="67"/>
        <v>Key.Pro.191</v>
      </c>
      <c r="X191" s="47" t="s">
        <v>840</v>
      </c>
      <c r="Y191" s="47" t="s">
        <v>827</v>
      </c>
    </row>
    <row r="192" spans="1:25" ht="6" customHeight="1" x14ac:dyDescent="0.4">
      <c r="A192" s="23">
        <v>192</v>
      </c>
      <c r="B192" s="2" t="s">
        <v>43</v>
      </c>
      <c r="C192" s="2" t="s">
        <v>1504</v>
      </c>
      <c r="D192" s="24" t="s">
        <v>224</v>
      </c>
      <c r="E192" s="2" t="s">
        <v>1480</v>
      </c>
      <c r="F192" s="25" t="s">
        <v>695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tr">
        <f t="shared" ref="L192:L213" si="94">CONCATENATE("", C192)</f>
        <v>Vedações</v>
      </c>
      <c r="M192" s="26" t="str">
        <f t="shared" si="70"/>
        <v>Paredes</v>
      </c>
      <c r="N192" s="26" t="str">
        <f t="shared" si="68"/>
        <v>Moldadas</v>
      </c>
      <c r="O192" s="21" t="str">
        <f t="shared" si="69"/>
        <v>Muro.Interno.Alto</v>
      </c>
      <c r="P192" s="37" t="s">
        <v>699</v>
      </c>
      <c r="Q192" s="37" t="s">
        <v>706</v>
      </c>
      <c r="R192" s="75" t="s">
        <v>9</v>
      </c>
      <c r="S192" s="27" t="str">
        <f t="shared" ref="S192:S213" si="95">SUBSTITUTE(C192, ".", " ")</f>
        <v>Vedações</v>
      </c>
      <c r="T192" s="27" t="str">
        <f t="shared" ref="T192:T213" si="96">SUBSTITUTE(D192, ".", " ")</f>
        <v>Paredes</v>
      </c>
      <c r="U192" s="27" t="str">
        <f t="shared" ref="U192:U213" si="97">SUBSTITUTE(E192, ".", " ")</f>
        <v>Moldadas</v>
      </c>
      <c r="V192" s="75" t="s">
        <v>89</v>
      </c>
      <c r="W192" s="1" t="str">
        <f t="shared" si="67"/>
        <v>Key.Ved.192</v>
      </c>
      <c r="X192" s="47" t="s">
        <v>225</v>
      </c>
      <c r="Y192" s="47" t="s">
        <v>226</v>
      </c>
    </row>
    <row r="193" spans="1:25" ht="6" customHeight="1" x14ac:dyDescent="0.4">
      <c r="A193" s="23">
        <v>193</v>
      </c>
      <c r="B193" s="2" t="s">
        <v>43</v>
      </c>
      <c r="C193" s="2" t="s">
        <v>1504</v>
      </c>
      <c r="D193" s="24" t="s">
        <v>224</v>
      </c>
      <c r="E193" s="2" t="s">
        <v>1480</v>
      </c>
      <c r="F193" s="25" t="s">
        <v>696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tr">
        <f t="shared" si="94"/>
        <v>Vedações</v>
      </c>
      <c r="M193" s="26" t="str">
        <f t="shared" si="70"/>
        <v>Paredes</v>
      </c>
      <c r="N193" s="26" t="str">
        <f t="shared" si="68"/>
        <v>Moldadas</v>
      </c>
      <c r="O193" s="21" t="str">
        <f t="shared" si="69"/>
        <v>Muro.Interno.Baixo</v>
      </c>
      <c r="P193" s="37" t="s">
        <v>700</v>
      </c>
      <c r="Q193" s="37" t="s">
        <v>703</v>
      </c>
      <c r="R193" s="75" t="s">
        <v>9</v>
      </c>
      <c r="S193" s="27" t="str">
        <f t="shared" si="95"/>
        <v>Vedações</v>
      </c>
      <c r="T193" s="27" t="str">
        <f t="shared" si="96"/>
        <v>Paredes</v>
      </c>
      <c r="U193" s="27" t="str">
        <f t="shared" si="97"/>
        <v>Moldadas</v>
      </c>
      <c r="V193" s="75" t="s">
        <v>89</v>
      </c>
      <c r="W193" s="1" t="str">
        <f t="shared" si="67"/>
        <v>Key.Ved.193</v>
      </c>
      <c r="X193" s="47" t="s">
        <v>225</v>
      </c>
      <c r="Y193" s="47" t="s">
        <v>226</v>
      </c>
    </row>
    <row r="194" spans="1:25" ht="6" customHeight="1" x14ac:dyDescent="0.4">
      <c r="A194" s="23">
        <v>194</v>
      </c>
      <c r="B194" s="2" t="s">
        <v>43</v>
      </c>
      <c r="C194" s="2" t="s">
        <v>1504</v>
      </c>
      <c r="D194" s="24" t="s">
        <v>224</v>
      </c>
      <c r="E194" s="2" t="s">
        <v>1480</v>
      </c>
      <c r="F194" s="25" t="s">
        <v>697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tr">
        <f t="shared" si="94"/>
        <v>Vedações</v>
      </c>
      <c r="M194" s="26" t="str">
        <f t="shared" si="70"/>
        <v>Paredes</v>
      </c>
      <c r="N194" s="26" t="str">
        <f t="shared" si="68"/>
        <v>Moldadas</v>
      </c>
      <c r="O194" s="21" t="str">
        <f t="shared" si="69"/>
        <v>Muro.Externo.Alto</v>
      </c>
      <c r="P194" s="37" t="s">
        <v>701</v>
      </c>
      <c r="Q194" s="37" t="s">
        <v>704</v>
      </c>
      <c r="R194" s="75" t="s">
        <v>9</v>
      </c>
      <c r="S194" s="27" t="str">
        <f t="shared" si="95"/>
        <v>Vedações</v>
      </c>
      <c r="T194" s="27" t="str">
        <f t="shared" si="96"/>
        <v>Paredes</v>
      </c>
      <c r="U194" s="27" t="str">
        <f t="shared" si="97"/>
        <v>Moldadas</v>
      </c>
      <c r="V194" s="75" t="s">
        <v>89</v>
      </c>
      <c r="W194" s="1" t="str">
        <f t="shared" si="67"/>
        <v>Key.Ved.194</v>
      </c>
      <c r="X194" s="47" t="s">
        <v>225</v>
      </c>
      <c r="Y194" s="47" t="s">
        <v>226</v>
      </c>
    </row>
    <row r="195" spans="1:25" ht="6" customHeight="1" x14ac:dyDescent="0.4">
      <c r="A195" s="23">
        <v>195</v>
      </c>
      <c r="B195" s="2" t="s">
        <v>43</v>
      </c>
      <c r="C195" s="2" t="s">
        <v>1504</v>
      </c>
      <c r="D195" s="24" t="s">
        <v>224</v>
      </c>
      <c r="E195" s="2" t="s">
        <v>1480</v>
      </c>
      <c r="F195" s="25" t="s">
        <v>698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tr">
        <f t="shared" si="94"/>
        <v>Vedações</v>
      </c>
      <c r="M195" s="26" t="str">
        <f t="shared" si="70"/>
        <v>Paredes</v>
      </c>
      <c r="N195" s="26" t="str">
        <f t="shared" si="68"/>
        <v>Moldadas</v>
      </c>
      <c r="O195" s="21" t="str">
        <f t="shared" si="69"/>
        <v>Muro.Externo.Baixo</v>
      </c>
      <c r="P195" s="37" t="s">
        <v>702</v>
      </c>
      <c r="Q195" s="37" t="s">
        <v>705</v>
      </c>
      <c r="R195" s="75" t="s">
        <v>9</v>
      </c>
      <c r="S195" s="27" t="str">
        <f t="shared" si="95"/>
        <v>Vedações</v>
      </c>
      <c r="T195" s="27" t="str">
        <f t="shared" si="96"/>
        <v>Paredes</v>
      </c>
      <c r="U195" s="27" t="str">
        <f t="shared" si="97"/>
        <v>Moldadas</v>
      </c>
      <c r="V195" s="75" t="s">
        <v>89</v>
      </c>
      <c r="W195" s="1" t="str">
        <f t="shared" si="67"/>
        <v>Key.Ved.195</v>
      </c>
      <c r="X195" s="47" t="s">
        <v>225</v>
      </c>
      <c r="Y195" s="47" t="s">
        <v>226</v>
      </c>
    </row>
    <row r="196" spans="1:25" ht="6" customHeight="1" x14ac:dyDescent="0.4">
      <c r="A196" s="23">
        <v>196</v>
      </c>
      <c r="B196" s="2" t="s">
        <v>43</v>
      </c>
      <c r="C196" s="2" t="s">
        <v>1504</v>
      </c>
      <c r="D196" s="24" t="s">
        <v>224</v>
      </c>
      <c r="E196" s="2" t="s">
        <v>1481</v>
      </c>
      <c r="F196" s="25" t="s">
        <v>710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tr">
        <f t="shared" si="94"/>
        <v>Vedações</v>
      </c>
      <c r="M196" s="26" t="str">
        <f t="shared" si="70"/>
        <v>Paredes</v>
      </c>
      <c r="N196" s="26" t="str">
        <f t="shared" si="68"/>
        <v>Assentadas</v>
      </c>
      <c r="O196" s="21" t="str">
        <f t="shared" si="69"/>
        <v>Parede.Interna.Alta</v>
      </c>
      <c r="P196" s="37" t="s">
        <v>550</v>
      </c>
      <c r="Q196" s="37" t="s">
        <v>553</v>
      </c>
      <c r="R196" s="75" t="s">
        <v>9</v>
      </c>
      <c r="S196" s="27" t="str">
        <f t="shared" si="95"/>
        <v>Vedações</v>
      </c>
      <c r="T196" s="27" t="str">
        <f t="shared" si="96"/>
        <v>Paredes</v>
      </c>
      <c r="U196" s="27" t="str">
        <f t="shared" si="97"/>
        <v>Assentadas</v>
      </c>
      <c r="V196" s="75" t="s">
        <v>89</v>
      </c>
      <c r="W196" s="1" t="str">
        <f t="shared" si="67"/>
        <v>Key.Ved.196</v>
      </c>
      <c r="X196" s="47" t="s">
        <v>225</v>
      </c>
      <c r="Y196" s="47" t="s">
        <v>226</v>
      </c>
    </row>
    <row r="197" spans="1:25" ht="6" customHeight="1" x14ac:dyDescent="0.4">
      <c r="A197" s="23">
        <v>197</v>
      </c>
      <c r="B197" s="2" t="s">
        <v>43</v>
      </c>
      <c r="C197" s="2" t="s">
        <v>1504</v>
      </c>
      <c r="D197" s="24" t="s">
        <v>224</v>
      </c>
      <c r="E197" s="2" t="s">
        <v>1481</v>
      </c>
      <c r="F197" s="25" t="s">
        <v>711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tr">
        <f t="shared" si="94"/>
        <v>Vedações</v>
      </c>
      <c r="M197" s="26" t="str">
        <f t="shared" si="70"/>
        <v>Paredes</v>
      </c>
      <c r="N197" s="26" t="str">
        <f t="shared" si="68"/>
        <v>Assentadas</v>
      </c>
      <c r="O197" s="21" t="str">
        <f t="shared" si="69"/>
        <v>Parede.Interna.Baixa</v>
      </c>
      <c r="P197" s="37" t="s">
        <v>552</v>
      </c>
      <c r="Q197" s="37" t="s">
        <v>554</v>
      </c>
      <c r="R197" s="75" t="s">
        <v>9</v>
      </c>
      <c r="S197" s="27" t="str">
        <f t="shared" si="95"/>
        <v>Vedações</v>
      </c>
      <c r="T197" s="27" t="str">
        <f t="shared" si="96"/>
        <v>Paredes</v>
      </c>
      <c r="U197" s="27" t="str">
        <f t="shared" si="97"/>
        <v>Assentadas</v>
      </c>
      <c r="V197" s="75" t="s">
        <v>89</v>
      </c>
      <c r="W197" s="1" t="str">
        <f t="shared" si="67"/>
        <v>Key.Ved.197</v>
      </c>
      <c r="X197" s="47" t="s">
        <v>225</v>
      </c>
      <c r="Y197" s="47" t="s">
        <v>226</v>
      </c>
    </row>
    <row r="198" spans="1:25" ht="6" customHeight="1" x14ac:dyDescent="0.4">
      <c r="A198" s="23">
        <v>198</v>
      </c>
      <c r="B198" s="2" t="s">
        <v>43</v>
      </c>
      <c r="C198" s="2" t="s">
        <v>1504</v>
      </c>
      <c r="D198" s="24" t="s">
        <v>224</v>
      </c>
      <c r="E198" s="2" t="s">
        <v>1481</v>
      </c>
      <c r="F198" s="25" t="s">
        <v>712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tr">
        <f t="shared" si="94"/>
        <v>Vedações</v>
      </c>
      <c r="M198" s="26" t="str">
        <f t="shared" si="70"/>
        <v>Paredes</v>
      </c>
      <c r="N198" s="26" t="str">
        <f t="shared" si="68"/>
        <v>Assentadas</v>
      </c>
      <c r="O198" s="21" t="str">
        <f t="shared" si="69"/>
        <v>Parede.Externa.Alta</v>
      </c>
      <c r="P198" s="37" t="s">
        <v>693</v>
      </c>
      <c r="Q198" s="37" t="s">
        <v>694</v>
      </c>
      <c r="R198" s="75" t="s">
        <v>9</v>
      </c>
      <c r="S198" s="27" t="str">
        <f t="shared" si="95"/>
        <v>Vedações</v>
      </c>
      <c r="T198" s="27" t="str">
        <f t="shared" si="96"/>
        <v>Paredes</v>
      </c>
      <c r="U198" s="27" t="str">
        <f t="shared" si="97"/>
        <v>Assentadas</v>
      </c>
      <c r="V198" s="75" t="s">
        <v>89</v>
      </c>
      <c r="W198" s="1" t="str">
        <f t="shared" si="67"/>
        <v>Key.Ved.198</v>
      </c>
      <c r="X198" s="47" t="s">
        <v>225</v>
      </c>
      <c r="Y198" s="47" t="s">
        <v>226</v>
      </c>
    </row>
    <row r="199" spans="1:25" ht="6" customHeight="1" x14ac:dyDescent="0.4">
      <c r="A199" s="23">
        <v>199</v>
      </c>
      <c r="B199" s="2" t="s">
        <v>43</v>
      </c>
      <c r="C199" s="2" t="s">
        <v>1504</v>
      </c>
      <c r="D199" s="24" t="s">
        <v>224</v>
      </c>
      <c r="E199" s="2" t="s">
        <v>1481</v>
      </c>
      <c r="F199" s="25" t="s">
        <v>713</v>
      </c>
      <c r="G199" s="82" t="s">
        <v>9</v>
      </c>
      <c r="H199" s="82" t="s">
        <v>9</v>
      </c>
      <c r="I199" s="82" t="s">
        <v>9</v>
      </c>
      <c r="J199" s="82" t="s">
        <v>9</v>
      </c>
      <c r="K199" s="82" t="s">
        <v>9</v>
      </c>
      <c r="L199" s="26" t="str">
        <f t="shared" si="94"/>
        <v>Vedações</v>
      </c>
      <c r="M199" s="26" t="str">
        <f t="shared" si="70"/>
        <v>Paredes</v>
      </c>
      <c r="N199" s="26" t="str">
        <f t="shared" si="68"/>
        <v>Assentadas</v>
      </c>
      <c r="O199" s="21" t="str">
        <f t="shared" si="69"/>
        <v>Parede.Externa.Baixa</v>
      </c>
      <c r="P199" s="37" t="s">
        <v>551</v>
      </c>
      <c r="Q199" s="37" t="s">
        <v>555</v>
      </c>
      <c r="R199" s="75" t="s">
        <v>9</v>
      </c>
      <c r="S199" s="27" t="str">
        <f t="shared" si="95"/>
        <v>Vedações</v>
      </c>
      <c r="T199" s="27" t="str">
        <f t="shared" si="96"/>
        <v>Paredes</v>
      </c>
      <c r="U199" s="27" t="str">
        <f t="shared" si="97"/>
        <v>Assentadas</v>
      </c>
      <c r="V199" s="75" t="s">
        <v>89</v>
      </c>
      <c r="W199" s="1" t="str">
        <f t="shared" si="67"/>
        <v>Key.Ved.199</v>
      </c>
      <c r="X199" s="47" t="s">
        <v>225</v>
      </c>
      <c r="Y199" s="47" t="s">
        <v>226</v>
      </c>
    </row>
    <row r="200" spans="1:25" ht="6" customHeight="1" x14ac:dyDescent="0.4">
      <c r="A200" s="23">
        <v>200</v>
      </c>
      <c r="B200" s="2" t="s">
        <v>43</v>
      </c>
      <c r="C200" s="2" t="s">
        <v>1504</v>
      </c>
      <c r="D200" s="24" t="s">
        <v>1482</v>
      </c>
      <c r="E200" s="2" t="s">
        <v>1483</v>
      </c>
      <c r="F200" s="2" t="s">
        <v>714</v>
      </c>
      <c r="G200" s="82" t="s">
        <v>9</v>
      </c>
      <c r="H200" s="82" t="s">
        <v>9</v>
      </c>
      <c r="I200" s="82" t="s">
        <v>9</v>
      </c>
      <c r="J200" s="82" t="s">
        <v>9</v>
      </c>
      <c r="K200" s="82" t="s">
        <v>9</v>
      </c>
      <c r="L200" s="26" t="str">
        <f t="shared" si="94"/>
        <v>Vedações</v>
      </c>
      <c r="M200" s="26" t="str">
        <f t="shared" si="70"/>
        <v>Divisórias</v>
      </c>
      <c r="N200" s="26" t="str">
        <f t="shared" si="68"/>
        <v>Fixas</v>
      </c>
      <c r="O200" s="21" t="str">
        <f t="shared" si="69"/>
        <v>Drywall</v>
      </c>
      <c r="P200" s="21" t="s">
        <v>289</v>
      </c>
      <c r="Q200" s="36" t="s">
        <v>290</v>
      </c>
      <c r="R200" s="75" t="s">
        <v>9</v>
      </c>
      <c r="S200" s="27" t="str">
        <f t="shared" si="95"/>
        <v>Vedações</v>
      </c>
      <c r="T200" s="27" t="str">
        <f t="shared" si="96"/>
        <v>Divisórias</v>
      </c>
      <c r="U200" s="27" t="str">
        <f t="shared" si="97"/>
        <v>Fixas</v>
      </c>
      <c r="V200" s="75" t="s">
        <v>89</v>
      </c>
      <c r="W200" s="1" t="str">
        <f t="shared" si="67"/>
        <v>Key.Ved.200</v>
      </c>
      <c r="X200" s="47" t="s">
        <v>225</v>
      </c>
      <c r="Y200" s="47" t="s">
        <v>226</v>
      </c>
    </row>
    <row r="201" spans="1:25" ht="6" customHeight="1" x14ac:dyDescent="0.4">
      <c r="A201" s="23">
        <v>201</v>
      </c>
      <c r="B201" s="2" t="s">
        <v>43</v>
      </c>
      <c r="C201" s="2" t="s">
        <v>1504</v>
      </c>
      <c r="D201" s="24" t="s">
        <v>1482</v>
      </c>
      <c r="E201" s="2" t="s">
        <v>1483</v>
      </c>
      <c r="F201" s="2" t="s">
        <v>715</v>
      </c>
      <c r="G201" s="82" t="s">
        <v>9</v>
      </c>
      <c r="H201" s="82" t="s">
        <v>9</v>
      </c>
      <c r="I201" s="82" t="s">
        <v>9</v>
      </c>
      <c r="J201" s="82" t="s">
        <v>9</v>
      </c>
      <c r="K201" s="82" t="s">
        <v>9</v>
      </c>
      <c r="L201" s="26" t="str">
        <f t="shared" si="94"/>
        <v>Vedações</v>
      </c>
      <c r="M201" s="26" t="str">
        <f t="shared" si="70"/>
        <v>Divisórias</v>
      </c>
      <c r="N201" s="26" t="str">
        <f t="shared" si="68"/>
        <v>Fixas</v>
      </c>
      <c r="O201" s="21" t="str">
        <f t="shared" si="69"/>
        <v>Drywall.Acústico</v>
      </c>
      <c r="P201" s="21" t="s">
        <v>291</v>
      </c>
      <c r="Q201" s="36" t="s">
        <v>292</v>
      </c>
      <c r="R201" s="75" t="s">
        <v>9</v>
      </c>
      <c r="S201" s="27" t="str">
        <f t="shared" si="95"/>
        <v>Vedações</v>
      </c>
      <c r="T201" s="27" t="str">
        <f t="shared" si="96"/>
        <v>Divisórias</v>
      </c>
      <c r="U201" s="27" t="str">
        <f t="shared" si="97"/>
        <v>Fixas</v>
      </c>
      <c r="V201" s="75" t="s">
        <v>89</v>
      </c>
      <c r="W201" s="1" t="str">
        <f t="shared" ref="W201:W264" si="98">CONCATENATE("Key.",LEFT(C201,3),".",A201)</f>
        <v>Key.Ved.201</v>
      </c>
      <c r="X201" s="47" t="s">
        <v>225</v>
      </c>
      <c r="Y201" s="47" t="s">
        <v>226</v>
      </c>
    </row>
    <row r="202" spans="1:25" ht="6" customHeight="1" x14ac:dyDescent="0.4">
      <c r="A202" s="23">
        <v>202</v>
      </c>
      <c r="B202" s="2" t="s">
        <v>43</v>
      </c>
      <c r="C202" s="2" t="s">
        <v>1504</v>
      </c>
      <c r="D202" s="24" t="s">
        <v>1482</v>
      </c>
      <c r="E202" s="2" t="s">
        <v>1483</v>
      </c>
      <c r="F202" s="2" t="s">
        <v>718</v>
      </c>
      <c r="G202" s="82" t="s">
        <v>9</v>
      </c>
      <c r="H202" s="82" t="s">
        <v>9</v>
      </c>
      <c r="I202" s="82" t="s">
        <v>9</v>
      </c>
      <c r="J202" s="82" t="s">
        <v>9</v>
      </c>
      <c r="K202" s="82" t="s">
        <v>9</v>
      </c>
      <c r="L202" s="26" t="str">
        <f t="shared" si="94"/>
        <v>Vedações</v>
      </c>
      <c r="M202" s="26" t="str">
        <f t="shared" si="70"/>
        <v>Divisórias</v>
      </c>
      <c r="N202" s="26" t="str">
        <f t="shared" si="68"/>
        <v>Fixas</v>
      </c>
      <c r="O202" s="21" t="str">
        <f t="shared" si="69"/>
        <v>Divisória.Vidro</v>
      </c>
      <c r="P202" s="21" t="s">
        <v>293</v>
      </c>
      <c r="Q202" s="36" t="s">
        <v>294</v>
      </c>
      <c r="R202" s="75" t="s">
        <v>9</v>
      </c>
      <c r="S202" s="27" t="str">
        <f t="shared" si="95"/>
        <v>Vedações</v>
      </c>
      <c r="T202" s="27" t="str">
        <f t="shared" si="96"/>
        <v>Divisórias</v>
      </c>
      <c r="U202" s="27" t="str">
        <f t="shared" si="97"/>
        <v>Fixas</v>
      </c>
      <c r="V202" s="75" t="s">
        <v>89</v>
      </c>
      <c r="W202" s="1" t="str">
        <f t="shared" si="98"/>
        <v>Key.Ved.202</v>
      </c>
      <c r="X202" s="47" t="s">
        <v>225</v>
      </c>
      <c r="Y202" s="47" t="s">
        <v>226</v>
      </c>
    </row>
    <row r="203" spans="1:25" ht="6" customHeight="1" x14ac:dyDescent="0.4">
      <c r="A203" s="23">
        <v>203</v>
      </c>
      <c r="B203" s="2" t="s">
        <v>43</v>
      </c>
      <c r="C203" s="2" t="s">
        <v>1504</v>
      </c>
      <c r="D203" s="24" t="s">
        <v>1482</v>
      </c>
      <c r="E203" s="2" t="s">
        <v>1483</v>
      </c>
      <c r="F203" s="2" t="s">
        <v>717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tr">
        <f t="shared" si="94"/>
        <v>Vedações</v>
      </c>
      <c r="M203" s="26" t="str">
        <f t="shared" si="70"/>
        <v>Divisórias</v>
      </c>
      <c r="N203" s="26" t="str">
        <f t="shared" si="68"/>
        <v>Fixas</v>
      </c>
      <c r="O203" s="21" t="str">
        <f t="shared" si="69"/>
        <v>Divisória.Gesso</v>
      </c>
      <c r="P203" s="21" t="s">
        <v>295</v>
      </c>
      <c r="Q203" s="36" t="s">
        <v>296</v>
      </c>
      <c r="R203" s="75" t="s">
        <v>9</v>
      </c>
      <c r="S203" s="27" t="str">
        <f t="shared" si="95"/>
        <v>Vedações</v>
      </c>
      <c r="T203" s="27" t="str">
        <f t="shared" si="96"/>
        <v>Divisórias</v>
      </c>
      <c r="U203" s="27" t="str">
        <f t="shared" si="97"/>
        <v>Fixas</v>
      </c>
      <c r="V203" s="75" t="s">
        <v>89</v>
      </c>
      <c r="W203" s="1" t="str">
        <f t="shared" si="98"/>
        <v>Key.Ved.203</v>
      </c>
      <c r="X203" s="47" t="s">
        <v>225</v>
      </c>
      <c r="Y203" s="47" t="s">
        <v>226</v>
      </c>
    </row>
    <row r="204" spans="1:25" ht="6" customHeight="1" x14ac:dyDescent="0.4">
      <c r="A204" s="23">
        <v>204</v>
      </c>
      <c r="B204" s="2" t="s">
        <v>43</v>
      </c>
      <c r="C204" s="2" t="s">
        <v>1504</v>
      </c>
      <c r="D204" s="24" t="s">
        <v>1482</v>
      </c>
      <c r="E204" s="2" t="s">
        <v>1483</v>
      </c>
      <c r="F204" s="2" t="s">
        <v>780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tr">
        <f t="shared" si="94"/>
        <v>Vedações</v>
      </c>
      <c r="M204" s="26" t="str">
        <f t="shared" si="70"/>
        <v>Divisórias</v>
      </c>
      <c r="N204" s="26" t="str">
        <f t="shared" si="68"/>
        <v>Fixas</v>
      </c>
      <c r="O204" s="21" t="str">
        <f t="shared" si="69"/>
        <v>Divisória.Naval</v>
      </c>
      <c r="P204" s="21" t="s">
        <v>781</v>
      </c>
      <c r="Q204" s="36" t="s">
        <v>782</v>
      </c>
      <c r="R204" s="75" t="s">
        <v>9</v>
      </c>
      <c r="S204" s="27" t="str">
        <f t="shared" si="95"/>
        <v>Vedações</v>
      </c>
      <c r="T204" s="27" t="str">
        <f t="shared" si="96"/>
        <v>Divisórias</v>
      </c>
      <c r="U204" s="27" t="str">
        <f t="shared" si="97"/>
        <v>Fixas</v>
      </c>
      <c r="V204" s="75" t="s">
        <v>89</v>
      </c>
      <c r="W204" s="1" t="str">
        <f t="shared" si="98"/>
        <v>Key.Ved.204</v>
      </c>
      <c r="X204" s="47" t="s">
        <v>225</v>
      </c>
      <c r="Y204" s="47" t="s">
        <v>226</v>
      </c>
    </row>
    <row r="205" spans="1:25" ht="6" customHeight="1" x14ac:dyDescent="0.4">
      <c r="A205" s="23">
        <v>205</v>
      </c>
      <c r="B205" s="2" t="s">
        <v>43</v>
      </c>
      <c r="C205" s="2" t="s">
        <v>1504</v>
      </c>
      <c r="D205" s="24" t="s">
        <v>1482</v>
      </c>
      <c r="E205" s="2" t="s">
        <v>1483</v>
      </c>
      <c r="F205" s="2" t="s">
        <v>785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tr">
        <f t="shared" si="94"/>
        <v>Vedações</v>
      </c>
      <c r="M205" s="26" t="str">
        <f t="shared" si="70"/>
        <v>Divisórias</v>
      </c>
      <c r="N205" s="26" t="str">
        <f t="shared" si="68"/>
        <v>Fixas</v>
      </c>
      <c r="O205" s="21" t="str">
        <f t="shared" si="69"/>
        <v>Divisória.Laminada</v>
      </c>
      <c r="P205" s="21" t="s">
        <v>786</v>
      </c>
      <c r="Q205" s="36" t="s">
        <v>787</v>
      </c>
      <c r="R205" s="75" t="s">
        <v>9</v>
      </c>
      <c r="S205" s="27" t="str">
        <f t="shared" si="95"/>
        <v>Vedações</v>
      </c>
      <c r="T205" s="27" t="str">
        <f t="shared" si="96"/>
        <v>Divisórias</v>
      </c>
      <c r="U205" s="27" t="str">
        <f t="shared" si="97"/>
        <v>Fixas</v>
      </c>
      <c r="V205" s="75" t="s">
        <v>89</v>
      </c>
      <c r="W205" s="1" t="str">
        <f t="shared" si="98"/>
        <v>Key.Ved.205</v>
      </c>
      <c r="X205" s="47" t="s">
        <v>225</v>
      </c>
      <c r="Y205" s="47" t="s">
        <v>226</v>
      </c>
    </row>
    <row r="206" spans="1:25" ht="6" customHeight="1" x14ac:dyDescent="0.4">
      <c r="A206" s="23">
        <v>206</v>
      </c>
      <c r="B206" s="2" t="s">
        <v>43</v>
      </c>
      <c r="C206" s="2" t="s">
        <v>1504</v>
      </c>
      <c r="D206" s="24" t="s">
        <v>1482</v>
      </c>
      <c r="E206" s="2" t="s">
        <v>1483</v>
      </c>
      <c r="F206" s="2" t="s">
        <v>716</v>
      </c>
      <c r="G206" s="82" t="s">
        <v>9</v>
      </c>
      <c r="H206" s="82" t="s">
        <v>9</v>
      </c>
      <c r="I206" s="82" t="s">
        <v>9</v>
      </c>
      <c r="J206" s="82" t="s">
        <v>9</v>
      </c>
      <c r="K206" s="82" t="s">
        <v>9</v>
      </c>
      <c r="L206" s="26" t="str">
        <f t="shared" si="94"/>
        <v>Vedações</v>
      </c>
      <c r="M206" s="26" t="str">
        <f t="shared" si="70"/>
        <v>Divisórias</v>
      </c>
      <c r="N206" s="26" t="str">
        <f t="shared" si="68"/>
        <v>Fixas</v>
      </c>
      <c r="O206" s="21" t="str">
        <f t="shared" si="69"/>
        <v>Divisória.Pedra</v>
      </c>
      <c r="P206" s="21" t="s">
        <v>783</v>
      </c>
      <c r="Q206" s="36" t="s">
        <v>784</v>
      </c>
      <c r="R206" s="75" t="s">
        <v>9</v>
      </c>
      <c r="S206" s="27" t="str">
        <f t="shared" si="95"/>
        <v>Vedações</v>
      </c>
      <c r="T206" s="27" t="str">
        <f t="shared" si="96"/>
        <v>Divisórias</v>
      </c>
      <c r="U206" s="27" t="str">
        <f t="shared" si="97"/>
        <v>Fixas</v>
      </c>
      <c r="V206" s="75" t="s">
        <v>89</v>
      </c>
      <c r="W206" s="1" t="str">
        <f t="shared" si="98"/>
        <v>Key.Ved.206</v>
      </c>
      <c r="X206" s="47" t="s">
        <v>225</v>
      </c>
      <c r="Y206" s="47" t="s">
        <v>226</v>
      </c>
    </row>
    <row r="207" spans="1:25" ht="6" customHeight="1" x14ac:dyDescent="0.4">
      <c r="A207" s="23">
        <v>207</v>
      </c>
      <c r="B207" s="2" t="s">
        <v>43</v>
      </c>
      <c r="C207" s="2" t="s">
        <v>1504</v>
      </c>
      <c r="D207" s="24" t="s">
        <v>1482</v>
      </c>
      <c r="E207" s="2" t="s">
        <v>1483</v>
      </c>
      <c r="F207" s="2" t="s">
        <v>297</v>
      </c>
      <c r="G207" s="82" t="s">
        <v>9</v>
      </c>
      <c r="H207" s="82" t="s">
        <v>9</v>
      </c>
      <c r="I207" s="82" t="s">
        <v>9</v>
      </c>
      <c r="J207" s="82" t="s">
        <v>9</v>
      </c>
      <c r="K207" s="82" t="s">
        <v>9</v>
      </c>
      <c r="L207" s="26" t="str">
        <f t="shared" si="94"/>
        <v>Vedações</v>
      </c>
      <c r="M207" s="26" t="str">
        <f t="shared" si="70"/>
        <v>Divisórias</v>
      </c>
      <c r="N207" s="26" t="str">
        <f t="shared" si="68"/>
        <v>Fixas</v>
      </c>
      <c r="O207" s="21" t="str">
        <f t="shared" si="69"/>
        <v>Divisória.Acústica</v>
      </c>
      <c r="P207" s="37" t="s">
        <v>298</v>
      </c>
      <c r="Q207" s="36" t="s">
        <v>299</v>
      </c>
      <c r="R207" s="75" t="s">
        <v>9</v>
      </c>
      <c r="S207" s="27" t="str">
        <f t="shared" si="95"/>
        <v>Vedações</v>
      </c>
      <c r="T207" s="27" t="str">
        <f t="shared" si="96"/>
        <v>Divisórias</v>
      </c>
      <c r="U207" s="27" t="str">
        <f t="shared" si="97"/>
        <v>Fixas</v>
      </c>
      <c r="V207" s="75" t="s">
        <v>89</v>
      </c>
      <c r="W207" s="1" t="str">
        <f t="shared" si="98"/>
        <v>Key.Ved.207</v>
      </c>
      <c r="X207" s="47" t="s">
        <v>225</v>
      </c>
      <c r="Y207" s="47" t="s">
        <v>226</v>
      </c>
    </row>
    <row r="208" spans="1:25" ht="6" customHeight="1" x14ac:dyDescent="0.4">
      <c r="A208" s="23">
        <v>208</v>
      </c>
      <c r="B208" s="2" t="s">
        <v>43</v>
      </c>
      <c r="C208" s="2" t="s">
        <v>1504</v>
      </c>
      <c r="D208" s="24" t="s">
        <v>1482</v>
      </c>
      <c r="E208" s="2" t="s">
        <v>1483</v>
      </c>
      <c r="F208" s="2" t="s">
        <v>300</v>
      </c>
      <c r="G208" s="82" t="s">
        <v>9</v>
      </c>
      <c r="H208" s="82" t="s">
        <v>9</v>
      </c>
      <c r="I208" s="82" t="s">
        <v>9</v>
      </c>
      <c r="J208" s="82" t="s">
        <v>9</v>
      </c>
      <c r="K208" s="82" t="s">
        <v>9</v>
      </c>
      <c r="L208" s="26" t="str">
        <f t="shared" si="94"/>
        <v>Vedações</v>
      </c>
      <c r="M208" s="26" t="str">
        <f t="shared" si="70"/>
        <v>Divisórias</v>
      </c>
      <c r="N208" s="26" t="str">
        <f t="shared" si="68"/>
        <v>Fixas</v>
      </c>
      <c r="O208" s="21" t="str">
        <f t="shared" si="69"/>
        <v>Divisória.Cega</v>
      </c>
      <c r="P208" s="37" t="s">
        <v>301</v>
      </c>
      <c r="Q208" s="36" t="s">
        <v>302</v>
      </c>
      <c r="R208" s="75" t="s">
        <v>9</v>
      </c>
      <c r="S208" s="27" t="str">
        <f t="shared" si="95"/>
        <v>Vedações</v>
      </c>
      <c r="T208" s="27" t="str">
        <f t="shared" si="96"/>
        <v>Divisórias</v>
      </c>
      <c r="U208" s="27" t="str">
        <f t="shared" si="97"/>
        <v>Fixas</v>
      </c>
      <c r="V208" s="75" t="s">
        <v>89</v>
      </c>
      <c r="W208" s="1" t="str">
        <f t="shared" si="98"/>
        <v>Key.Ved.208</v>
      </c>
      <c r="X208" s="47" t="s">
        <v>225</v>
      </c>
      <c r="Y208" s="47" t="s">
        <v>226</v>
      </c>
    </row>
    <row r="209" spans="1:25" ht="6" customHeight="1" x14ac:dyDescent="0.4">
      <c r="A209" s="23">
        <v>209</v>
      </c>
      <c r="B209" s="2" t="s">
        <v>43</v>
      </c>
      <c r="C209" s="2" t="s">
        <v>1504</v>
      </c>
      <c r="D209" s="24" t="s">
        <v>1482</v>
      </c>
      <c r="E209" s="2" t="s">
        <v>1483</v>
      </c>
      <c r="F209" s="2" t="s">
        <v>303</v>
      </c>
      <c r="G209" s="82" t="s">
        <v>9</v>
      </c>
      <c r="H209" s="82" t="s">
        <v>9</v>
      </c>
      <c r="I209" s="82" t="s">
        <v>9</v>
      </c>
      <c r="J209" s="82" t="s">
        <v>9</v>
      </c>
      <c r="K209" s="82" t="s">
        <v>9</v>
      </c>
      <c r="L209" s="26" t="str">
        <f t="shared" si="94"/>
        <v>Vedações</v>
      </c>
      <c r="M209" s="26" t="str">
        <f t="shared" si="70"/>
        <v>Divisórias</v>
      </c>
      <c r="N209" s="26" t="str">
        <f t="shared" si="68"/>
        <v>Fixas</v>
      </c>
      <c r="O209" s="21" t="str">
        <f t="shared" si="69"/>
        <v>Divisória.Com.Visor</v>
      </c>
      <c r="P209" s="37" t="s">
        <v>304</v>
      </c>
      <c r="Q209" s="36" t="s">
        <v>305</v>
      </c>
      <c r="R209" s="75" t="s">
        <v>9</v>
      </c>
      <c r="S209" s="27" t="str">
        <f t="shared" si="95"/>
        <v>Vedações</v>
      </c>
      <c r="T209" s="27" t="str">
        <f t="shared" si="96"/>
        <v>Divisórias</v>
      </c>
      <c r="U209" s="27" t="str">
        <f t="shared" si="97"/>
        <v>Fixas</v>
      </c>
      <c r="V209" s="75" t="s">
        <v>89</v>
      </c>
      <c r="W209" s="1" t="str">
        <f t="shared" si="98"/>
        <v>Key.Ved.209</v>
      </c>
      <c r="X209" s="47" t="s">
        <v>225</v>
      </c>
      <c r="Y209" s="47" t="s">
        <v>226</v>
      </c>
    </row>
    <row r="210" spans="1:25" ht="6" customHeight="1" x14ac:dyDescent="0.4">
      <c r="A210" s="23">
        <v>210</v>
      </c>
      <c r="B210" s="2" t="s">
        <v>43</v>
      </c>
      <c r="C210" s="2" t="s">
        <v>1504</v>
      </c>
      <c r="D210" s="24" t="s">
        <v>1482</v>
      </c>
      <c r="E210" s="2" t="s">
        <v>1484</v>
      </c>
      <c r="F210" s="2" t="s">
        <v>306</v>
      </c>
      <c r="G210" s="82" t="s">
        <v>9</v>
      </c>
      <c r="H210" s="82" t="s">
        <v>9</v>
      </c>
      <c r="I210" s="82" t="s">
        <v>9</v>
      </c>
      <c r="J210" s="82" t="s">
        <v>9</v>
      </c>
      <c r="K210" s="82" t="s">
        <v>9</v>
      </c>
      <c r="L210" s="26" t="str">
        <f t="shared" si="94"/>
        <v>Vedações</v>
      </c>
      <c r="M210" s="26" t="str">
        <f t="shared" si="70"/>
        <v>Divisórias</v>
      </c>
      <c r="N210" s="26" t="str">
        <f t="shared" si="68"/>
        <v>Articuladas</v>
      </c>
      <c r="O210" s="21" t="str">
        <f t="shared" si="69"/>
        <v>Divisória.Deslizante</v>
      </c>
      <c r="P210" s="37" t="s">
        <v>307</v>
      </c>
      <c r="Q210" s="36" t="s">
        <v>308</v>
      </c>
      <c r="R210" s="75" t="s">
        <v>9</v>
      </c>
      <c r="S210" s="27" t="str">
        <f t="shared" si="95"/>
        <v>Vedações</v>
      </c>
      <c r="T210" s="27" t="str">
        <f t="shared" si="96"/>
        <v>Divisórias</v>
      </c>
      <c r="U210" s="27" t="str">
        <f t="shared" si="97"/>
        <v>Articuladas</v>
      </c>
      <c r="V210" s="75" t="s">
        <v>89</v>
      </c>
      <c r="W210" s="1" t="str">
        <f t="shared" si="98"/>
        <v>Key.Ved.210</v>
      </c>
      <c r="X210" s="47" t="s">
        <v>225</v>
      </c>
      <c r="Y210" s="47" t="s">
        <v>226</v>
      </c>
    </row>
    <row r="211" spans="1:25" ht="6" customHeight="1" x14ac:dyDescent="0.4">
      <c r="A211" s="23">
        <v>211</v>
      </c>
      <c r="B211" s="2" t="s">
        <v>43</v>
      </c>
      <c r="C211" s="2" t="s">
        <v>1504</v>
      </c>
      <c r="D211" s="24" t="s">
        <v>1482</v>
      </c>
      <c r="E211" s="2" t="s">
        <v>1484</v>
      </c>
      <c r="F211" s="2" t="s">
        <v>309</v>
      </c>
      <c r="G211" s="82" t="s">
        <v>9</v>
      </c>
      <c r="H211" s="82" t="s">
        <v>9</v>
      </c>
      <c r="I211" s="82" t="s">
        <v>9</v>
      </c>
      <c r="J211" s="82" t="s">
        <v>9</v>
      </c>
      <c r="K211" s="82" t="s">
        <v>9</v>
      </c>
      <c r="L211" s="26" t="str">
        <f t="shared" si="94"/>
        <v>Vedações</v>
      </c>
      <c r="M211" s="26" t="str">
        <f t="shared" si="70"/>
        <v>Divisórias</v>
      </c>
      <c r="N211" s="26" t="str">
        <f t="shared" si="68"/>
        <v>Articuladas</v>
      </c>
      <c r="O211" s="21" t="str">
        <f t="shared" si="69"/>
        <v>Divisória.Retratil</v>
      </c>
      <c r="P211" s="37" t="s">
        <v>310</v>
      </c>
      <c r="Q211" s="36" t="s">
        <v>311</v>
      </c>
      <c r="R211" s="75" t="s">
        <v>9</v>
      </c>
      <c r="S211" s="27" t="str">
        <f t="shared" si="95"/>
        <v>Vedações</v>
      </c>
      <c r="T211" s="27" t="str">
        <f t="shared" si="96"/>
        <v>Divisórias</v>
      </c>
      <c r="U211" s="27" t="str">
        <f t="shared" si="97"/>
        <v>Articuladas</v>
      </c>
      <c r="V211" s="75" t="s">
        <v>89</v>
      </c>
      <c r="W211" s="1" t="str">
        <f t="shared" si="98"/>
        <v>Key.Ved.211</v>
      </c>
      <c r="X211" s="47" t="s">
        <v>225</v>
      </c>
      <c r="Y211" s="47" t="s">
        <v>226</v>
      </c>
    </row>
    <row r="212" spans="1:25" ht="6" customHeight="1" x14ac:dyDescent="0.4">
      <c r="A212" s="23">
        <v>212</v>
      </c>
      <c r="B212" s="2" t="s">
        <v>43</v>
      </c>
      <c r="C212" s="2" t="s">
        <v>1504</v>
      </c>
      <c r="D212" s="24" t="s">
        <v>1482</v>
      </c>
      <c r="E212" s="2" t="s">
        <v>1484</v>
      </c>
      <c r="F212" s="2" t="s">
        <v>312</v>
      </c>
      <c r="G212" s="82" t="s">
        <v>9</v>
      </c>
      <c r="H212" s="82" t="s">
        <v>9</v>
      </c>
      <c r="I212" s="82" t="s">
        <v>9</v>
      </c>
      <c r="J212" s="82" t="s">
        <v>9</v>
      </c>
      <c r="K212" s="82" t="s">
        <v>9</v>
      </c>
      <c r="L212" s="26" t="str">
        <f t="shared" si="94"/>
        <v>Vedações</v>
      </c>
      <c r="M212" s="26" t="str">
        <f t="shared" si="70"/>
        <v>Divisórias</v>
      </c>
      <c r="N212" s="26" t="str">
        <f t="shared" si="68"/>
        <v>Articuladas</v>
      </c>
      <c r="O212" s="21" t="str">
        <f t="shared" si="69"/>
        <v>Divisória.Sanfonada</v>
      </c>
      <c r="P212" s="37" t="s">
        <v>313</v>
      </c>
      <c r="Q212" s="36" t="s">
        <v>314</v>
      </c>
      <c r="R212" s="75" t="s">
        <v>9</v>
      </c>
      <c r="S212" s="27" t="str">
        <f t="shared" si="95"/>
        <v>Vedações</v>
      </c>
      <c r="T212" s="27" t="str">
        <f t="shared" si="96"/>
        <v>Divisórias</v>
      </c>
      <c r="U212" s="27" t="str">
        <f t="shared" si="97"/>
        <v>Articuladas</v>
      </c>
      <c r="V212" s="75" t="s">
        <v>89</v>
      </c>
      <c r="W212" s="1" t="str">
        <f t="shared" si="98"/>
        <v>Key.Ved.212</v>
      </c>
      <c r="X212" s="47" t="s">
        <v>225</v>
      </c>
      <c r="Y212" s="47" t="s">
        <v>226</v>
      </c>
    </row>
    <row r="213" spans="1:25" ht="6" customHeight="1" x14ac:dyDescent="0.4">
      <c r="A213" s="23">
        <v>213</v>
      </c>
      <c r="B213" s="2" t="s">
        <v>43</v>
      </c>
      <c r="C213" s="2" t="s">
        <v>1504</v>
      </c>
      <c r="D213" s="24" t="s">
        <v>1482</v>
      </c>
      <c r="E213" s="2" t="s">
        <v>1484</v>
      </c>
      <c r="F213" s="2" t="s">
        <v>315</v>
      </c>
      <c r="G213" s="82" t="s">
        <v>9</v>
      </c>
      <c r="H213" s="82" t="s">
        <v>9</v>
      </c>
      <c r="I213" s="82" t="s">
        <v>9</v>
      </c>
      <c r="J213" s="82" t="s">
        <v>9</v>
      </c>
      <c r="K213" s="82" t="s">
        <v>9</v>
      </c>
      <c r="L213" s="26" t="str">
        <f t="shared" si="94"/>
        <v>Vedações</v>
      </c>
      <c r="M213" s="26" t="str">
        <f t="shared" si="70"/>
        <v>Divisórias</v>
      </c>
      <c r="N213" s="26" t="str">
        <f t="shared" si="68"/>
        <v>Articuladas</v>
      </c>
      <c r="O213" s="21" t="str">
        <f t="shared" si="69"/>
        <v>Divisória.Pivotante</v>
      </c>
      <c r="P213" s="37" t="s">
        <v>316</v>
      </c>
      <c r="Q213" s="36" t="s">
        <v>317</v>
      </c>
      <c r="R213" s="75" t="s">
        <v>9</v>
      </c>
      <c r="S213" s="27" t="str">
        <f t="shared" si="95"/>
        <v>Vedações</v>
      </c>
      <c r="T213" s="27" t="str">
        <f t="shared" si="96"/>
        <v>Divisórias</v>
      </c>
      <c r="U213" s="27" t="str">
        <f t="shared" si="97"/>
        <v>Articuladas</v>
      </c>
      <c r="V213" s="75" t="s">
        <v>89</v>
      </c>
      <c r="W213" s="1" t="str">
        <f t="shared" si="98"/>
        <v>Key.Ved.213</v>
      </c>
      <c r="X213" s="47" t="s">
        <v>225</v>
      </c>
      <c r="Y213" s="47" t="s">
        <v>226</v>
      </c>
    </row>
    <row r="214" spans="1:25" ht="6" customHeight="1" x14ac:dyDescent="0.4">
      <c r="A214" s="23">
        <v>214</v>
      </c>
      <c r="B214" s="2" t="s">
        <v>43</v>
      </c>
      <c r="C214" s="2" t="s">
        <v>1504</v>
      </c>
      <c r="D214" s="2" t="s">
        <v>1485</v>
      </c>
      <c r="E214" s="24" t="s">
        <v>679</v>
      </c>
      <c r="F214" s="2" t="s">
        <v>681</v>
      </c>
      <c r="G214" s="82" t="s">
        <v>9</v>
      </c>
      <c r="H214" s="82" t="s">
        <v>9</v>
      </c>
      <c r="I214" s="82" t="s">
        <v>9</v>
      </c>
      <c r="J214" s="82" t="s">
        <v>9</v>
      </c>
      <c r="K214" s="82" t="s">
        <v>9</v>
      </c>
      <c r="L214" s="26" t="str">
        <f t="shared" ref="L214:M231" si="99">CONCATENATE("", C214)</f>
        <v>Vedações</v>
      </c>
      <c r="M214" s="26" t="str">
        <f t="shared" ref="M214:M216" si="100">CONCATENATE("", D214)</f>
        <v>Delimitadores</v>
      </c>
      <c r="N214" s="26" t="str">
        <f t="shared" ref="N214:N231" si="101">(SUBSTITUTE(SUBSTITUTE(CONCATENATE("",E214),"."," ")," De "," de "))</f>
        <v>Gradil</v>
      </c>
      <c r="O214" s="21" t="str">
        <f t="shared" ref="O214:O316" si="102">F214</f>
        <v>Barras.Chatas</v>
      </c>
      <c r="P214" s="21" t="s">
        <v>680</v>
      </c>
      <c r="Q214" s="36" t="s">
        <v>688</v>
      </c>
      <c r="R214" s="75" t="s">
        <v>9</v>
      </c>
      <c r="S214" s="27" t="str">
        <f t="shared" ref="S214:S215" si="103">SUBSTITUTE(C214, ".", " ")</f>
        <v>Vedações</v>
      </c>
      <c r="T214" s="27" t="str">
        <f t="shared" ref="T214:T215" si="104">SUBSTITUTE(D214, ".", " ")</f>
        <v>Delimitadores</v>
      </c>
      <c r="U214" s="27" t="str">
        <f t="shared" ref="U214:U215" si="105">SUBSTITUTE(E214, ".", " ")</f>
        <v>Gradil</v>
      </c>
      <c r="V214" s="75" t="s">
        <v>89</v>
      </c>
      <c r="W214" s="1" t="str">
        <f t="shared" si="98"/>
        <v>Key.Ved.214</v>
      </c>
      <c r="X214" s="47" t="s">
        <v>690</v>
      </c>
      <c r="Y214" s="47" t="s">
        <v>226</v>
      </c>
    </row>
    <row r="215" spans="1:25" ht="6" customHeight="1" x14ac:dyDescent="0.4">
      <c r="A215" s="23">
        <v>215</v>
      </c>
      <c r="B215" s="2" t="s">
        <v>43</v>
      </c>
      <c r="C215" s="2" t="s">
        <v>1504</v>
      </c>
      <c r="D215" s="2" t="s">
        <v>1485</v>
      </c>
      <c r="E215" s="24" t="s">
        <v>679</v>
      </c>
      <c r="F215" s="2" t="s">
        <v>682</v>
      </c>
      <c r="G215" s="82" t="s">
        <v>9</v>
      </c>
      <c r="H215" s="82" t="s">
        <v>9</v>
      </c>
      <c r="I215" s="82" t="s">
        <v>9</v>
      </c>
      <c r="J215" s="82" t="s">
        <v>9</v>
      </c>
      <c r="K215" s="82" t="s">
        <v>9</v>
      </c>
      <c r="L215" s="26" t="str">
        <f t="shared" si="99"/>
        <v>Vedações</v>
      </c>
      <c r="M215" s="26" t="str">
        <f t="shared" si="100"/>
        <v>Delimitadores</v>
      </c>
      <c r="N215" s="26" t="str">
        <f t="shared" si="101"/>
        <v>Gradil</v>
      </c>
      <c r="O215" s="21" t="str">
        <f t="shared" si="102"/>
        <v>Aramado</v>
      </c>
      <c r="P215" s="21" t="s">
        <v>683</v>
      </c>
      <c r="Q215" s="36" t="s">
        <v>689</v>
      </c>
      <c r="R215" s="75" t="s">
        <v>9</v>
      </c>
      <c r="S215" s="27" t="str">
        <f t="shared" si="103"/>
        <v>Vedações</v>
      </c>
      <c r="T215" s="27" t="str">
        <f t="shared" si="104"/>
        <v>Delimitadores</v>
      </c>
      <c r="U215" s="27" t="str">
        <f t="shared" si="105"/>
        <v>Gradil</v>
      </c>
      <c r="V215" s="75" t="s">
        <v>89</v>
      </c>
      <c r="W215" s="1" t="str">
        <f t="shared" si="98"/>
        <v>Key.Ved.215</v>
      </c>
      <c r="X215" s="47" t="s">
        <v>690</v>
      </c>
      <c r="Y215" s="47" t="s">
        <v>226</v>
      </c>
    </row>
    <row r="216" spans="1:25" ht="6" customHeight="1" x14ac:dyDescent="0.4">
      <c r="A216" s="23">
        <v>216</v>
      </c>
      <c r="B216" s="2" t="s">
        <v>43</v>
      </c>
      <c r="C216" s="24" t="s">
        <v>1489</v>
      </c>
      <c r="D216" s="2" t="s">
        <v>1486</v>
      </c>
      <c r="E216" s="2" t="s">
        <v>1487</v>
      </c>
      <c r="F216" s="25" t="s">
        <v>1217</v>
      </c>
      <c r="G216" s="82" t="s">
        <v>9</v>
      </c>
      <c r="H216" s="82" t="s">
        <v>9</v>
      </c>
      <c r="I216" s="82" t="s">
        <v>9</v>
      </c>
      <c r="J216" s="82" t="s">
        <v>9</v>
      </c>
      <c r="K216" s="82" t="s">
        <v>9</v>
      </c>
      <c r="L216" s="26" t="str">
        <f t="shared" ref="L216" si="106">CONCATENATE("", C216)</f>
        <v>Equipamentos</v>
      </c>
      <c r="M216" s="26" t="str">
        <f t="shared" si="100"/>
        <v>Sanitários</v>
      </c>
      <c r="N216" s="26" t="str">
        <f t="shared" ref="N216" si="107">(SUBSTITUTE(SUBSTITUTE(CONCATENATE("",E216),"."," ")," De "," de "))</f>
        <v>De Banheiro</v>
      </c>
      <c r="O216" s="21" t="str">
        <f t="shared" si="102"/>
        <v>Peça.Sanitária</v>
      </c>
      <c r="P216" s="21" t="s">
        <v>981</v>
      </c>
      <c r="Q216" s="21" t="s">
        <v>982</v>
      </c>
      <c r="R216" s="75" t="s">
        <v>9</v>
      </c>
      <c r="S216" s="27" t="str">
        <f t="shared" ref="S216" si="108">SUBSTITUTE(C216, "_", " ")</f>
        <v>Equipamentos</v>
      </c>
      <c r="T216" s="27" t="str">
        <f t="shared" ref="T216" si="109">SUBSTITUTE(D216, "_", " ")</f>
        <v>Sanitários</v>
      </c>
      <c r="U216" s="27" t="str">
        <f t="shared" ref="U216" si="110">SUBSTITUTE(E216, "_", " ")</f>
        <v>De.Banheiro</v>
      </c>
      <c r="V216" s="75" t="s">
        <v>89</v>
      </c>
      <c r="W216" s="1" t="str">
        <f t="shared" si="98"/>
        <v>Key.Equ.216</v>
      </c>
      <c r="X216" s="47" t="s">
        <v>957</v>
      </c>
      <c r="Y216" s="77" t="s">
        <v>983</v>
      </c>
    </row>
    <row r="217" spans="1:25" ht="6" customHeight="1" x14ac:dyDescent="0.4">
      <c r="A217" s="23">
        <v>217</v>
      </c>
      <c r="B217" s="2" t="s">
        <v>43</v>
      </c>
      <c r="C217" s="24" t="s">
        <v>1489</v>
      </c>
      <c r="D217" s="2" t="s">
        <v>1486</v>
      </c>
      <c r="E217" s="2" t="s">
        <v>1487</v>
      </c>
      <c r="F217" s="25" t="s">
        <v>954</v>
      </c>
      <c r="G217" s="82" t="s">
        <v>9</v>
      </c>
      <c r="H217" s="82" t="s">
        <v>9</v>
      </c>
      <c r="I217" s="82" t="s">
        <v>9</v>
      </c>
      <c r="J217" s="82" t="s">
        <v>9</v>
      </c>
      <c r="K217" s="82" t="s">
        <v>9</v>
      </c>
      <c r="L217" s="26" t="str">
        <f t="shared" si="99"/>
        <v>Equipamentos</v>
      </c>
      <c r="M217" s="26" t="str">
        <f t="shared" si="99"/>
        <v>Sanitários</v>
      </c>
      <c r="N217" s="26" t="str">
        <f t="shared" si="101"/>
        <v>De Banheiro</v>
      </c>
      <c r="O217" s="21" t="str">
        <f t="shared" si="102"/>
        <v>Banheira</v>
      </c>
      <c r="P217" s="21" t="s">
        <v>955</v>
      </c>
      <c r="Q217" s="21" t="s">
        <v>956</v>
      </c>
      <c r="R217" s="75" t="s">
        <v>9</v>
      </c>
      <c r="S217" s="27" t="str">
        <f t="shared" ref="S217:U249" si="111">SUBSTITUTE(C217, "_", " ")</f>
        <v>Equipamentos</v>
      </c>
      <c r="T217" s="27" t="str">
        <f t="shared" si="111"/>
        <v>Sanitários</v>
      </c>
      <c r="U217" s="27" t="str">
        <f t="shared" si="111"/>
        <v>De.Banheiro</v>
      </c>
      <c r="V217" s="75" t="s">
        <v>89</v>
      </c>
      <c r="W217" s="1" t="str">
        <f t="shared" si="98"/>
        <v>Key.Equ.217</v>
      </c>
      <c r="X217" s="47" t="s">
        <v>957</v>
      </c>
      <c r="Y217" s="77" t="s">
        <v>958</v>
      </c>
    </row>
    <row r="218" spans="1:25" ht="6" customHeight="1" x14ac:dyDescent="0.4">
      <c r="A218" s="23">
        <v>218</v>
      </c>
      <c r="B218" s="2" t="s">
        <v>43</v>
      </c>
      <c r="C218" s="24" t="s">
        <v>1489</v>
      </c>
      <c r="D218" s="2" t="s">
        <v>1486</v>
      </c>
      <c r="E218" s="2" t="s">
        <v>1487</v>
      </c>
      <c r="F218" s="25" t="s">
        <v>1867</v>
      </c>
      <c r="G218" s="82" t="s">
        <v>9</v>
      </c>
      <c r="H218" s="82" t="s">
        <v>9</v>
      </c>
      <c r="I218" s="82" t="s">
        <v>9</v>
      </c>
      <c r="J218" s="82" t="s">
        <v>9</v>
      </c>
      <c r="K218" s="82" t="s">
        <v>9</v>
      </c>
      <c r="L218" s="26" t="str">
        <f t="shared" si="99"/>
        <v>Equipamentos</v>
      </c>
      <c r="M218" s="26" t="str">
        <f t="shared" si="99"/>
        <v>Sanitários</v>
      </c>
      <c r="N218" s="26" t="str">
        <f t="shared" si="101"/>
        <v>De Banheiro</v>
      </c>
      <c r="O218" s="21" t="str">
        <f t="shared" si="102"/>
        <v>Bebedouro</v>
      </c>
      <c r="P218" s="21" t="s">
        <v>959</v>
      </c>
      <c r="Q218" s="21" t="s">
        <v>960</v>
      </c>
      <c r="R218" s="75" t="s">
        <v>9</v>
      </c>
      <c r="S218" s="27" t="str">
        <f t="shared" si="111"/>
        <v>Equipamentos</v>
      </c>
      <c r="T218" s="27" t="str">
        <f t="shared" si="111"/>
        <v>Sanitários</v>
      </c>
      <c r="U218" s="27" t="str">
        <f t="shared" si="111"/>
        <v>De.Banheiro</v>
      </c>
      <c r="V218" s="75" t="s">
        <v>89</v>
      </c>
      <c r="W218" s="1" t="str">
        <f t="shared" si="98"/>
        <v>Key.Equ.218</v>
      </c>
      <c r="X218" s="47" t="s">
        <v>957</v>
      </c>
      <c r="Y218" s="77" t="s">
        <v>961</v>
      </c>
    </row>
    <row r="219" spans="1:25" ht="6" customHeight="1" x14ac:dyDescent="0.4">
      <c r="A219" s="23">
        <v>219</v>
      </c>
      <c r="B219" s="2" t="s">
        <v>43</v>
      </c>
      <c r="C219" s="24" t="s">
        <v>1489</v>
      </c>
      <c r="D219" s="2" t="s">
        <v>1486</v>
      </c>
      <c r="E219" s="2" t="s">
        <v>1487</v>
      </c>
      <c r="F219" s="25" t="s">
        <v>962</v>
      </c>
      <c r="G219" s="82" t="s">
        <v>9</v>
      </c>
      <c r="H219" s="82" t="s">
        <v>9</v>
      </c>
      <c r="I219" s="82" t="s">
        <v>9</v>
      </c>
      <c r="J219" s="82" t="s">
        <v>9</v>
      </c>
      <c r="K219" s="82" t="s">
        <v>9</v>
      </c>
      <c r="L219" s="26" t="str">
        <f t="shared" si="99"/>
        <v>Equipamentos</v>
      </c>
      <c r="M219" s="26" t="str">
        <f t="shared" si="99"/>
        <v>Sanitários</v>
      </c>
      <c r="N219" s="26" t="str">
        <f t="shared" si="101"/>
        <v>De Banheiro</v>
      </c>
      <c r="O219" s="21" t="str">
        <f t="shared" si="102"/>
        <v>Bidet</v>
      </c>
      <c r="P219" s="21" t="s">
        <v>963</v>
      </c>
      <c r="Q219" s="21" t="s">
        <v>964</v>
      </c>
      <c r="R219" s="75" t="s">
        <v>9</v>
      </c>
      <c r="S219" s="27" t="str">
        <f t="shared" si="111"/>
        <v>Equipamentos</v>
      </c>
      <c r="T219" s="27" t="str">
        <f t="shared" si="111"/>
        <v>Sanitários</v>
      </c>
      <c r="U219" s="27" t="str">
        <f t="shared" si="111"/>
        <v>De.Banheiro</v>
      </c>
      <c r="V219" s="75" t="s">
        <v>89</v>
      </c>
      <c r="W219" s="1" t="str">
        <f t="shared" si="98"/>
        <v>Key.Equ.219</v>
      </c>
      <c r="X219" s="47" t="s">
        <v>957</v>
      </c>
      <c r="Y219" s="77" t="s">
        <v>965</v>
      </c>
    </row>
    <row r="220" spans="1:25" ht="6" customHeight="1" x14ac:dyDescent="0.4">
      <c r="A220" s="23">
        <v>220</v>
      </c>
      <c r="B220" s="2" t="s">
        <v>43</v>
      </c>
      <c r="C220" s="24" t="s">
        <v>1489</v>
      </c>
      <c r="D220" s="2" t="s">
        <v>1486</v>
      </c>
      <c r="E220" s="2" t="s">
        <v>1487</v>
      </c>
      <c r="F220" s="25" t="s">
        <v>966</v>
      </c>
      <c r="G220" s="82" t="s">
        <v>9</v>
      </c>
      <c r="H220" s="82" t="s">
        <v>9</v>
      </c>
      <c r="I220" s="82" t="s">
        <v>9</v>
      </c>
      <c r="J220" s="82" t="s">
        <v>9</v>
      </c>
      <c r="K220" s="82" t="s">
        <v>9</v>
      </c>
      <c r="L220" s="26" t="str">
        <f t="shared" si="99"/>
        <v>Equipamentos</v>
      </c>
      <c r="M220" s="26" t="str">
        <f t="shared" si="99"/>
        <v>Sanitários</v>
      </c>
      <c r="N220" s="26" t="str">
        <f t="shared" si="101"/>
        <v>De Banheiro</v>
      </c>
      <c r="O220" s="21" t="str">
        <f t="shared" si="102"/>
        <v>Chuveiro</v>
      </c>
      <c r="P220" s="21" t="s">
        <v>967</v>
      </c>
      <c r="Q220" s="21" t="s">
        <v>968</v>
      </c>
      <c r="R220" s="75" t="s">
        <v>9</v>
      </c>
      <c r="S220" s="27" t="str">
        <f t="shared" si="111"/>
        <v>Equipamentos</v>
      </c>
      <c r="T220" s="27" t="str">
        <f t="shared" si="111"/>
        <v>Sanitários</v>
      </c>
      <c r="U220" s="27" t="str">
        <f t="shared" si="111"/>
        <v>De.Banheiro</v>
      </c>
      <c r="V220" s="75" t="s">
        <v>89</v>
      </c>
      <c r="W220" s="1" t="str">
        <f t="shared" si="98"/>
        <v>Key.Equ.220</v>
      </c>
      <c r="X220" s="47" t="s">
        <v>957</v>
      </c>
      <c r="Y220" s="77" t="s">
        <v>969</v>
      </c>
    </row>
    <row r="221" spans="1:25" ht="6" customHeight="1" x14ac:dyDescent="0.4">
      <c r="A221" s="23">
        <v>221</v>
      </c>
      <c r="B221" s="2" t="s">
        <v>43</v>
      </c>
      <c r="C221" s="24" t="s">
        <v>1489</v>
      </c>
      <c r="D221" s="2" t="s">
        <v>1486</v>
      </c>
      <c r="E221" s="2" t="s">
        <v>1487</v>
      </c>
      <c r="F221" s="25" t="s">
        <v>1868</v>
      </c>
      <c r="G221" s="82" t="s">
        <v>9</v>
      </c>
      <c r="H221" s="82" t="s">
        <v>9</v>
      </c>
      <c r="I221" s="82" t="s">
        <v>9</v>
      </c>
      <c r="J221" s="82" t="s">
        <v>9</v>
      </c>
      <c r="K221" s="82" t="s">
        <v>9</v>
      </c>
      <c r="L221" s="26" t="str">
        <f t="shared" si="99"/>
        <v>Equipamentos</v>
      </c>
      <c r="M221" s="26" t="str">
        <f t="shared" si="99"/>
        <v>Sanitários</v>
      </c>
      <c r="N221" s="26" t="str">
        <f t="shared" si="101"/>
        <v>De Banheiro</v>
      </c>
      <c r="O221" s="21" t="str">
        <f t="shared" si="102"/>
        <v>Lavatório</v>
      </c>
      <c r="P221" s="21" t="s">
        <v>970</v>
      </c>
      <c r="Q221" s="21" t="s">
        <v>971</v>
      </c>
      <c r="R221" s="75" t="s">
        <v>9</v>
      </c>
      <c r="S221" s="27" t="str">
        <f t="shared" si="111"/>
        <v>Equipamentos</v>
      </c>
      <c r="T221" s="27" t="str">
        <f t="shared" si="111"/>
        <v>Sanitários</v>
      </c>
      <c r="U221" s="27" t="str">
        <f t="shared" si="111"/>
        <v>De.Banheiro</v>
      </c>
      <c r="V221" s="75" t="s">
        <v>89</v>
      </c>
      <c r="W221" s="1" t="str">
        <f t="shared" si="98"/>
        <v>Key.Equ.221</v>
      </c>
      <c r="X221" s="47" t="s">
        <v>957</v>
      </c>
      <c r="Y221" s="77" t="s">
        <v>972</v>
      </c>
    </row>
    <row r="222" spans="1:25" ht="6" customHeight="1" x14ac:dyDescent="0.4">
      <c r="A222" s="23">
        <v>222</v>
      </c>
      <c r="B222" s="2" t="s">
        <v>43</v>
      </c>
      <c r="C222" s="24" t="s">
        <v>1489</v>
      </c>
      <c r="D222" s="2" t="s">
        <v>1486</v>
      </c>
      <c r="E222" s="2" t="s">
        <v>1487</v>
      </c>
      <c r="F222" s="25" t="s">
        <v>973</v>
      </c>
      <c r="G222" s="82" t="s">
        <v>9</v>
      </c>
      <c r="H222" s="82" t="s">
        <v>9</v>
      </c>
      <c r="I222" s="82" t="s">
        <v>9</v>
      </c>
      <c r="J222" s="82" t="s">
        <v>9</v>
      </c>
      <c r="K222" s="82" t="s">
        <v>9</v>
      </c>
      <c r="L222" s="26" t="str">
        <f t="shared" si="99"/>
        <v>Equipamentos</v>
      </c>
      <c r="M222" s="26" t="str">
        <f t="shared" si="99"/>
        <v>Sanitários</v>
      </c>
      <c r="N222" s="26" t="str">
        <f t="shared" si="101"/>
        <v>De Banheiro</v>
      </c>
      <c r="O222" s="21" t="str">
        <f t="shared" si="102"/>
        <v>Mictório</v>
      </c>
      <c r="P222" s="21" t="s">
        <v>974</v>
      </c>
      <c r="Q222" s="21" t="s">
        <v>975</v>
      </c>
      <c r="R222" s="75" t="s">
        <v>9</v>
      </c>
      <c r="S222" s="27" t="str">
        <f t="shared" si="111"/>
        <v>Equipamentos</v>
      </c>
      <c r="T222" s="27" t="str">
        <f t="shared" si="111"/>
        <v>Sanitários</v>
      </c>
      <c r="U222" s="27" t="str">
        <f t="shared" si="111"/>
        <v>De.Banheiro</v>
      </c>
      <c r="V222" s="75" t="s">
        <v>89</v>
      </c>
      <c r="W222" s="1" t="str">
        <f t="shared" si="98"/>
        <v>Key.Equ.222</v>
      </c>
      <c r="X222" s="47" t="s">
        <v>957</v>
      </c>
      <c r="Y222" s="77" t="s">
        <v>976</v>
      </c>
    </row>
    <row r="223" spans="1:25" ht="6" customHeight="1" x14ac:dyDescent="0.4">
      <c r="A223" s="23">
        <v>223</v>
      </c>
      <c r="B223" s="2" t="s">
        <v>43</v>
      </c>
      <c r="C223" s="24" t="s">
        <v>1489</v>
      </c>
      <c r="D223" s="2" t="s">
        <v>1486</v>
      </c>
      <c r="E223" s="2" t="s">
        <v>1487</v>
      </c>
      <c r="F223" s="25" t="s">
        <v>977</v>
      </c>
      <c r="G223" s="82" t="s">
        <v>9</v>
      </c>
      <c r="H223" s="82" t="s">
        <v>9</v>
      </c>
      <c r="I223" s="82" t="s">
        <v>9</v>
      </c>
      <c r="J223" s="82" t="s">
        <v>9</v>
      </c>
      <c r="K223" s="82" t="s">
        <v>9</v>
      </c>
      <c r="L223" s="26" t="str">
        <f t="shared" si="99"/>
        <v>Equipamentos</v>
      </c>
      <c r="M223" s="26" t="str">
        <f t="shared" si="99"/>
        <v>Sanitários</v>
      </c>
      <c r="N223" s="26" t="str">
        <f t="shared" si="101"/>
        <v>De Banheiro</v>
      </c>
      <c r="O223" s="21" t="str">
        <f t="shared" si="102"/>
        <v>Pia</v>
      </c>
      <c r="P223" s="21" t="s">
        <v>978</v>
      </c>
      <c r="Q223" s="21" t="s">
        <v>979</v>
      </c>
      <c r="R223" s="75" t="s">
        <v>9</v>
      </c>
      <c r="S223" s="27" t="str">
        <f t="shared" si="111"/>
        <v>Equipamentos</v>
      </c>
      <c r="T223" s="27" t="str">
        <f t="shared" si="111"/>
        <v>Sanitários</v>
      </c>
      <c r="U223" s="27" t="str">
        <f t="shared" si="111"/>
        <v>De.Banheiro</v>
      </c>
      <c r="V223" s="75" t="s">
        <v>89</v>
      </c>
      <c r="W223" s="1" t="str">
        <f t="shared" si="98"/>
        <v>Key.Equ.223</v>
      </c>
      <c r="X223" s="47" t="s">
        <v>957</v>
      </c>
      <c r="Y223" s="77" t="s">
        <v>980</v>
      </c>
    </row>
    <row r="224" spans="1:25" ht="6" customHeight="1" x14ac:dyDescent="0.4">
      <c r="A224" s="23">
        <v>224</v>
      </c>
      <c r="B224" s="2" t="s">
        <v>43</v>
      </c>
      <c r="C224" s="24" t="s">
        <v>1489</v>
      </c>
      <c r="D224" s="2" t="s">
        <v>1486</v>
      </c>
      <c r="E224" s="2" t="s">
        <v>1487</v>
      </c>
      <c r="F224" s="25" t="s">
        <v>984</v>
      </c>
      <c r="G224" s="82" t="s">
        <v>9</v>
      </c>
      <c r="H224" s="82" t="s">
        <v>9</v>
      </c>
      <c r="I224" s="82" t="s">
        <v>9</v>
      </c>
      <c r="J224" s="82" t="s">
        <v>9</v>
      </c>
      <c r="K224" s="82" t="s">
        <v>9</v>
      </c>
      <c r="L224" s="26" t="str">
        <f t="shared" si="99"/>
        <v>Equipamentos</v>
      </c>
      <c r="M224" s="26" t="str">
        <f t="shared" si="99"/>
        <v>Sanitários</v>
      </c>
      <c r="N224" s="26" t="str">
        <f t="shared" si="101"/>
        <v>De Banheiro</v>
      </c>
      <c r="O224" s="21" t="str">
        <f t="shared" si="102"/>
        <v>Vaso.Sanitário</v>
      </c>
      <c r="P224" s="21" t="s">
        <v>985</v>
      </c>
      <c r="Q224" s="21" t="s">
        <v>986</v>
      </c>
      <c r="R224" s="75" t="s">
        <v>9</v>
      </c>
      <c r="S224" s="27" t="str">
        <f t="shared" si="111"/>
        <v>Equipamentos</v>
      </c>
      <c r="T224" s="27" t="str">
        <f t="shared" si="111"/>
        <v>Sanitários</v>
      </c>
      <c r="U224" s="27" t="str">
        <f t="shared" si="111"/>
        <v>De.Banheiro</v>
      </c>
      <c r="V224" s="75" t="s">
        <v>89</v>
      </c>
      <c r="W224" s="1" t="str">
        <f t="shared" si="98"/>
        <v>Key.Equ.224</v>
      </c>
      <c r="X224" s="47" t="s">
        <v>957</v>
      </c>
      <c r="Y224" s="77" t="s">
        <v>987</v>
      </c>
    </row>
    <row r="225" spans="1:25" ht="6" customHeight="1" x14ac:dyDescent="0.4">
      <c r="A225" s="23">
        <v>225</v>
      </c>
      <c r="B225" s="2" t="s">
        <v>43</v>
      </c>
      <c r="C225" s="24" t="s">
        <v>1489</v>
      </c>
      <c r="D225" s="2" t="s">
        <v>1486</v>
      </c>
      <c r="E225" s="2" t="s">
        <v>1487</v>
      </c>
      <c r="F225" s="25" t="s">
        <v>988</v>
      </c>
      <c r="G225" s="82" t="s">
        <v>9</v>
      </c>
      <c r="H225" s="82" t="s">
        <v>9</v>
      </c>
      <c r="I225" s="82" t="s">
        <v>9</v>
      </c>
      <c r="J225" s="82" t="s">
        <v>9</v>
      </c>
      <c r="K225" s="82" t="s">
        <v>9</v>
      </c>
      <c r="L225" s="26" t="str">
        <f t="shared" si="99"/>
        <v>Equipamentos</v>
      </c>
      <c r="M225" s="26" t="str">
        <f t="shared" si="99"/>
        <v>Sanitários</v>
      </c>
      <c r="N225" s="26" t="str">
        <f t="shared" si="101"/>
        <v>De Banheiro</v>
      </c>
      <c r="O225" s="21" t="str">
        <f t="shared" si="102"/>
        <v>Vaso.Sanitário.Assento</v>
      </c>
      <c r="P225" s="21" t="s">
        <v>989</v>
      </c>
      <c r="Q225" s="21" t="s">
        <v>990</v>
      </c>
      <c r="R225" s="75" t="s">
        <v>9</v>
      </c>
      <c r="S225" s="27" t="str">
        <f t="shared" si="111"/>
        <v>Equipamentos</v>
      </c>
      <c r="T225" s="27" t="str">
        <f t="shared" si="111"/>
        <v>Sanitários</v>
      </c>
      <c r="U225" s="27" t="str">
        <f t="shared" si="111"/>
        <v>De.Banheiro</v>
      </c>
      <c r="V225" s="75" t="s">
        <v>89</v>
      </c>
      <c r="W225" s="1" t="str">
        <f t="shared" si="98"/>
        <v>Key.Equ.225</v>
      </c>
      <c r="X225" s="47" t="s">
        <v>957</v>
      </c>
      <c r="Y225" s="77" t="s">
        <v>991</v>
      </c>
    </row>
    <row r="226" spans="1:25" ht="6" customHeight="1" x14ac:dyDescent="0.4">
      <c r="A226" s="23">
        <v>226</v>
      </c>
      <c r="B226" s="2" t="s">
        <v>43</v>
      </c>
      <c r="C226" s="24" t="s">
        <v>1489</v>
      </c>
      <c r="D226" s="2" t="s">
        <v>1486</v>
      </c>
      <c r="E226" s="2" t="s">
        <v>1487</v>
      </c>
      <c r="F226" s="25" t="s">
        <v>1869</v>
      </c>
      <c r="G226" s="82" t="s">
        <v>9</v>
      </c>
      <c r="H226" s="82" t="s">
        <v>9</v>
      </c>
      <c r="I226" s="82" t="s">
        <v>9</v>
      </c>
      <c r="J226" s="82" t="s">
        <v>9</v>
      </c>
      <c r="K226" s="82" t="s">
        <v>9</v>
      </c>
      <c r="L226" s="26" t="str">
        <f t="shared" si="99"/>
        <v>Equipamentos</v>
      </c>
      <c r="M226" s="26" t="str">
        <f t="shared" si="99"/>
        <v>Sanitários</v>
      </c>
      <c r="N226" s="26" t="str">
        <f t="shared" si="101"/>
        <v>De Banheiro</v>
      </c>
      <c r="O226" s="21" t="str">
        <f t="shared" si="102"/>
        <v>Vaso.Sanitário.Caixa</v>
      </c>
      <c r="P226" s="21" t="s">
        <v>992</v>
      </c>
      <c r="Q226" s="21" t="s">
        <v>993</v>
      </c>
      <c r="R226" s="75" t="s">
        <v>9</v>
      </c>
      <c r="S226" s="27" t="str">
        <f t="shared" si="111"/>
        <v>Equipamentos</v>
      </c>
      <c r="T226" s="27" t="str">
        <f t="shared" si="111"/>
        <v>Sanitários</v>
      </c>
      <c r="U226" s="27" t="str">
        <f t="shared" si="111"/>
        <v>De.Banheiro</v>
      </c>
      <c r="V226" s="75" t="s">
        <v>89</v>
      </c>
      <c r="W226" s="1" t="str">
        <f t="shared" si="98"/>
        <v>Key.Equ.226</v>
      </c>
      <c r="X226" s="47" t="s">
        <v>957</v>
      </c>
      <c r="Y226" s="77" t="s">
        <v>994</v>
      </c>
    </row>
    <row r="227" spans="1:25" ht="6" customHeight="1" x14ac:dyDescent="0.4">
      <c r="A227" s="23">
        <v>227</v>
      </c>
      <c r="B227" s="2" t="s">
        <v>43</v>
      </c>
      <c r="C227" s="24" t="s">
        <v>1489</v>
      </c>
      <c r="D227" s="2" t="s">
        <v>995</v>
      </c>
      <c r="E227" s="25" t="s">
        <v>1488</v>
      </c>
      <c r="F227" s="25" t="s">
        <v>996</v>
      </c>
      <c r="G227" s="82" t="s">
        <v>9</v>
      </c>
      <c r="H227" s="82" t="s">
        <v>9</v>
      </c>
      <c r="I227" s="82" t="s">
        <v>9</v>
      </c>
      <c r="J227" s="82" t="s">
        <v>9</v>
      </c>
      <c r="K227" s="82" t="s">
        <v>9</v>
      </c>
      <c r="L227" s="26" t="str">
        <f t="shared" si="99"/>
        <v>Equipamentos</v>
      </c>
      <c r="M227" s="26" t="str">
        <f t="shared" si="99"/>
        <v>De.Apoio</v>
      </c>
      <c r="N227" s="26" t="str">
        <f t="shared" si="101"/>
        <v>Bancadas</v>
      </c>
      <c r="O227" s="21" t="str">
        <f t="shared" si="102"/>
        <v>Bancada.Banheiro</v>
      </c>
      <c r="P227" s="21" t="s">
        <v>1425</v>
      </c>
      <c r="Q227" s="21" t="s">
        <v>1430</v>
      </c>
      <c r="R227" s="75" t="s">
        <v>9</v>
      </c>
      <c r="S227" s="27" t="str">
        <f t="shared" si="111"/>
        <v>Equipamentos</v>
      </c>
      <c r="T227" s="27" t="str">
        <f t="shared" si="111"/>
        <v>De.Apoio</v>
      </c>
      <c r="U227" s="27" t="str">
        <f t="shared" si="111"/>
        <v>Bancadas</v>
      </c>
      <c r="V227" s="75" t="s">
        <v>89</v>
      </c>
      <c r="W227" s="1" t="str">
        <f t="shared" si="98"/>
        <v>Key.Equ.227</v>
      </c>
      <c r="X227" s="47" t="s">
        <v>957</v>
      </c>
      <c r="Y227" s="77" t="s">
        <v>983</v>
      </c>
    </row>
    <row r="228" spans="1:25" ht="6" customHeight="1" x14ac:dyDescent="0.4">
      <c r="A228" s="23">
        <v>228</v>
      </c>
      <c r="B228" s="2" t="s">
        <v>43</v>
      </c>
      <c r="C228" s="24" t="s">
        <v>1489</v>
      </c>
      <c r="D228" s="2" t="s">
        <v>995</v>
      </c>
      <c r="E228" s="25" t="s">
        <v>1488</v>
      </c>
      <c r="F228" s="25" t="s">
        <v>997</v>
      </c>
      <c r="G228" s="82" t="s">
        <v>9</v>
      </c>
      <c r="H228" s="82" t="s">
        <v>9</v>
      </c>
      <c r="I228" s="82" t="s">
        <v>9</v>
      </c>
      <c r="J228" s="82" t="s">
        <v>9</v>
      </c>
      <c r="K228" s="82" t="s">
        <v>9</v>
      </c>
      <c r="L228" s="26" t="str">
        <f t="shared" si="99"/>
        <v>Equipamentos</v>
      </c>
      <c r="M228" s="26" t="str">
        <f t="shared" si="99"/>
        <v>De.Apoio</v>
      </c>
      <c r="N228" s="26" t="str">
        <f t="shared" si="101"/>
        <v>Bancadas</v>
      </c>
      <c r="O228" s="21" t="str">
        <f t="shared" si="102"/>
        <v>Bancada.Cozinha</v>
      </c>
      <c r="P228" s="21" t="s">
        <v>1426</v>
      </c>
      <c r="Q228" s="21" t="s">
        <v>1431</v>
      </c>
      <c r="R228" s="75" t="s">
        <v>9</v>
      </c>
      <c r="S228" s="27" t="str">
        <f t="shared" si="111"/>
        <v>Equipamentos</v>
      </c>
      <c r="T228" s="27" t="str">
        <f t="shared" si="111"/>
        <v>De.Apoio</v>
      </c>
      <c r="U228" s="27" t="str">
        <f t="shared" si="111"/>
        <v>Bancadas</v>
      </c>
      <c r="V228" s="75" t="s">
        <v>89</v>
      </c>
      <c r="W228" s="1" t="str">
        <f t="shared" si="98"/>
        <v>Key.Equ.228</v>
      </c>
      <c r="X228" s="47" t="s">
        <v>957</v>
      </c>
      <c r="Y228" s="77" t="s">
        <v>983</v>
      </c>
    </row>
    <row r="229" spans="1:25" ht="6" customHeight="1" x14ac:dyDescent="0.4">
      <c r="A229" s="23">
        <v>229</v>
      </c>
      <c r="B229" s="2" t="s">
        <v>43</v>
      </c>
      <c r="C229" s="24" t="s">
        <v>1489</v>
      </c>
      <c r="D229" s="2" t="s">
        <v>995</v>
      </c>
      <c r="E229" s="25" t="s">
        <v>1488</v>
      </c>
      <c r="F229" s="25" t="s">
        <v>998</v>
      </c>
      <c r="G229" s="82" t="s">
        <v>9</v>
      </c>
      <c r="H229" s="82" t="s">
        <v>9</v>
      </c>
      <c r="I229" s="82" t="s">
        <v>9</v>
      </c>
      <c r="J229" s="82" t="s">
        <v>9</v>
      </c>
      <c r="K229" s="82" t="s">
        <v>9</v>
      </c>
      <c r="L229" s="26" t="str">
        <f t="shared" ref="L229:L230" si="112">CONCATENATE("", C229)</f>
        <v>Equipamentos</v>
      </c>
      <c r="M229" s="26" t="str">
        <f t="shared" ref="M229:M230" si="113">CONCATENATE("", D229)</f>
        <v>De.Apoio</v>
      </c>
      <c r="N229" s="26" t="str">
        <f t="shared" ref="N229:N230" si="114">(SUBSTITUTE(SUBSTITUTE(CONCATENATE("",E229),"."," ")," De "," de "))</f>
        <v>Bancadas</v>
      </c>
      <c r="O229" s="21" t="str">
        <f t="shared" si="102"/>
        <v>Bancada.Laboratório</v>
      </c>
      <c r="P229" s="21" t="s">
        <v>1427</v>
      </c>
      <c r="Q229" s="21" t="s">
        <v>1432</v>
      </c>
      <c r="R229" s="75" t="s">
        <v>9</v>
      </c>
      <c r="S229" s="27" t="str">
        <f t="shared" ref="S229:S230" si="115">SUBSTITUTE(C229, "_", " ")</f>
        <v>Equipamentos</v>
      </c>
      <c r="T229" s="27" t="str">
        <f t="shared" ref="T229:T230" si="116">SUBSTITUTE(D229, "_", " ")</f>
        <v>De.Apoio</v>
      </c>
      <c r="U229" s="27" t="str">
        <f t="shared" ref="U229:U230" si="117">SUBSTITUTE(E229, "_", " ")</f>
        <v>Bancadas</v>
      </c>
      <c r="V229" s="75" t="s">
        <v>89</v>
      </c>
      <c r="W229" s="1" t="str">
        <f t="shared" si="98"/>
        <v>Key.Equ.229</v>
      </c>
      <c r="X229" s="47" t="s">
        <v>957</v>
      </c>
      <c r="Y229" s="77" t="s">
        <v>983</v>
      </c>
    </row>
    <row r="230" spans="1:25" ht="6" customHeight="1" x14ac:dyDescent="0.4">
      <c r="A230" s="23">
        <v>230</v>
      </c>
      <c r="B230" s="2" t="s">
        <v>43</v>
      </c>
      <c r="C230" s="24" t="s">
        <v>1489</v>
      </c>
      <c r="D230" s="2" t="s">
        <v>995</v>
      </c>
      <c r="E230" s="25" t="s">
        <v>1488</v>
      </c>
      <c r="F230" s="25" t="s">
        <v>1423</v>
      </c>
      <c r="G230" s="82" t="s">
        <v>9</v>
      </c>
      <c r="H230" s="82" t="s">
        <v>9</v>
      </c>
      <c r="I230" s="82" t="s">
        <v>9</v>
      </c>
      <c r="J230" s="82" t="s">
        <v>9</v>
      </c>
      <c r="K230" s="82" t="s">
        <v>9</v>
      </c>
      <c r="L230" s="26" t="str">
        <f t="shared" si="112"/>
        <v>Equipamentos</v>
      </c>
      <c r="M230" s="26" t="str">
        <f t="shared" si="113"/>
        <v>De.Apoio</v>
      </c>
      <c r="N230" s="26" t="str">
        <f t="shared" si="114"/>
        <v>Bancadas</v>
      </c>
      <c r="O230" s="21" t="str">
        <f t="shared" si="102"/>
        <v>Bancada.Química</v>
      </c>
      <c r="P230" s="21" t="s">
        <v>1428</v>
      </c>
      <c r="Q230" s="21" t="s">
        <v>1433</v>
      </c>
      <c r="R230" s="75" t="s">
        <v>9</v>
      </c>
      <c r="S230" s="27" t="str">
        <f t="shared" si="115"/>
        <v>Equipamentos</v>
      </c>
      <c r="T230" s="27" t="str">
        <f t="shared" si="116"/>
        <v>De.Apoio</v>
      </c>
      <c r="U230" s="27" t="str">
        <f t="shared" si="117"/>
        <v>Bancadas</v>
      </c>
      <c r="V230" s="75" t="s">
        <v>89</v>
      </c>
      <c r="W230" s="1" t="str">
        <f t="shared" si="98"/>
        <v>Key.Equ.230</v>
      </c>
      <c r="X230" s="47" t="s">
        <v>957</v>
      </c>
      <c r="Y230" s="77" t="s">
        <v>983</v>
      </c>
    </row>
    <row r="231" spans="1:25" ht="6" customHeight="1" x14ac:dyDescent="0.4">
      <c r="A231" s="23">
        <v>231</v>
      </c>
      <c r="B231" s="2" t="s">
        <v>43</v>
      </c>
      <c r="C231" s="24" t="s">
        <v>1489</v>
      </c>
      <c r="D231" s="2" t="s">
        <v>995</v>
      </c>
      <c r="E231" s="25" t="s">
        <v>1488</v>
      </c>
      <c r="F231" s="25" t="s">
        <v>1424</v>
      </c>
      <c r="G231" s="82" t="s">
        <v>9</v>
      </c>
      <c r="H231" s="82" t="s">
        <v>9</v>
      </c>
      <c r="I231" s="82" t="s">
        <v>9</v>
      </c>
      <c r="J231" s="82" t="s">
        <v>9</v>
      </c>
      <c r="K231" s="82" t="s">
        <v>9</v>
      </c>
      <c r="L231" s="26" t="str">
        <f t="shared" si="99"/>
        <v>Equipamentos</v>
      </c>
      <c r="M231" s="26" t="str">
        <f t="shared" si="99"/>
        <v>De.Apoio</v>
      </c>
      <c r="N231" s="26" t="str">
        <f t="shared" si="101"/>
        <v>Bancadas</v>
      </c>
      <c r="O231" s="21" t="str">
        <f t="shared" si="102"/>
        <v>Bancada.Biológica</v>
      </c>
      <c r="P231" s="21" t="s">
        <v>1429</v>
      </c>
      <c r="Q231" s="21" t="s">
        <v>1434</v>
      </c>
      <c r="R231" s="75" t="s">
        <v>9</v>
      </c>
      <c r="S231" s="27" t="str">
        <f t="shared" si="111"/>
        <v>Equipamentos</v>
      </c>
      <c r="T231" s="27" t="str">
        <f t="shared" si="111"/>
        <v>De.Apoio</v>
      </c>
      <c r="U231" s="27" t="str">
        <f t="shared" si="111"/>
        <v>Bancadas</v>
      </c>
      <c r="V231" s="75" t="s">
        <v>89</v>
      </c>
      <c r="W231" s="1" t="str">
        <f t="shared" si="98"/>
        <v>Key.Equ.231</v>
      </c>
      <c r="X231" s="47" t="s">
        <v>957</v>
      </c>
      <c r="Y231" s="77" t="s">
        <v>983</v>
      </c>
    </row>
    <row r="232" spans="1:25" ht="6" customHeight="1" x14ac:dyDescent="0.4">
      <c r="A232" s="23">
        <v>232</v>
      </c>
      <c r="B232" s="2" t="s">
        <v>43</v>
      </c>
      <c r="C232" s="24" t="s">
        <v>1489</v>
      </c>
      <c r="D232" s="2" t="s">
        <v>1490</v>
      </c>
      <c r="E232" s="2" t="s">
        <v>999</v>
      </c>
      <c r="F232" s="25" t="s">
        <v>1000</v>
      </c>
      <c r="G232" s="82" t="s">
        <v>9</v>
      </c>
      <c r="H232" s="82" t="s">
        <v>9</v>
      </c>
      <c r="I232" s="82" t="s">
        <v>9</v>
      </c>
      <c r="J232" s="82" t="s">
        <v>9</v>
      </c>
      <c r="K232" s="82" t="s">
        <v>9</v>
      </c>
      <c r="L232" s="26" t="str">
        <f t="shared" ref="L232:M338" si="118">CONCATENATE("", C232)</f>
        <v>Equipamentos</v>
      </c>
      <c r="M232" s="26" t="str">
        <f t="shared" si="118"/>
        <v>Elétricos</v>
      </c>
      <c r="N232" s="26" t="str">
        <f t="shared" ref="N232:N338" si="119">(SUBSTITUTE(SUBSTITUTE(CONCATENATE("",E232),"."," ")," De "," de "))</f>
        <v>Elétrica Geral</v>
      </c>
      <c r="O232" s="21" t="str">
        <f t="shared" si="102"/>
        <v>Aparelho.Elétrico</v>
      </c>
      <c r="P232" s="21" t="s">
        <v>1001</v>
      </c>
      <c r="Q232" s="21" t="s">
        <v>1002</v>
      </c>
      <c r="R232" s="75" t="s">
        <v>9</v>
      </c>
      <c r="S232" s="27" t="str">
        <f t="shared" si="111"/>
        <v>Equipamentos</v>
      </c>
      <c r="T232" s="27" t="str">
        <f t="shared" si="111"/>
        <v>Elétricos</v>
      </c>
      <c r="U232" s="27" t="str">
        <f t="shared" si="111"/>
        <v>Elétrica.Geral</v>
      </c>
      <c r="V232" s="75" t="s">
        <v>89</v>
      </c>
      <c r="W232" s="1" t="str">
        <f t="shared" si="98"/>
        <v>Key.Equ.232</v>
      </c>
      <c r="X232" s="47" t="s">
        <v>1003</v>
      </c>
      <c r="Y232" s="77" t="s">
        <v>1750</v>
      </c>
    </row>
    <row r="233" spans="1:25" ht="6" customHeight="1" x14ac:dyDescent="0.4">
      <c r="A233" s="23">
        <v>233</v>
      </c>
      <c r="B233" s="2" t="s">
        <v>43</v>
      </c>
      <c r="C233" s="24" t="s">
        <v>1489</v>
      </c>
      <c r="D233" s="2" t="s">
        <v>1490</v>
      </c>
      <c r="E233" s="2" t="s">
        <v>999</v>
      </c>
      <c r="F233" s="25" t="s">
        <v>1004</v>
      </c>
      <c r="G233" s="82" t="s">
        <v>9</v>
      </c>
      <c r="H233" s="82" t="s">
        <v>9</v>
      </c>
      <c r="I233" s="82" t="s">
        <v>9</v>
      </c>
      <c r="J233" s="82" t="s">
        <v>9</v>
      </c>
      <c r="K233" s="82" t="s">
        <v>9</v>
      </c>
      <c r="L233" s="26" t="str">
        <f t="shared" si="118"/>
        <v>Equipamentos</v>
      </c>
      <c r="M233" s="26" t="str">
        <f t="shared" si="118"/>
        <v>Elétricos</v>
      </c>
      <c r="N233" s="26" t="str">
        <f t="shared" si="119"/>
        <v>Elétrica Geral</v>
      </c>
      <c r="O233" s="21" t="str">
        <f t="shared" si="102"/>
        <v>Aquecedor.Agua.Portátil</v>
      </c>
      <c r="P233" s="21" t="s">
        <v>1005</v>
      </c>
      <c r="Q233" s="21" t="s">
        <v>1006</v>
      </c>
      <c r="R233" s="75" t="s">
        <v>9</v>
      </c>
      <c r="S233" s="27" t="str">
        <f t="shared" si="111"/>
        <v>Equipamentos</v>
      </c>
      <c r="T233" s="27" t="str">
        <f t="shared" si="111"/>
        <v>Elétricos</v>
      </c>
      <c r="U233" s="27" t="str">
        <f t="shared" si="111"/>
        <v>Elétrica.Geral</v>
      </c>
      <c r="V233" s="75" t="s">
        <v>89</v>
      </c>
      <c r="W233" s="1" t="str">
        <f t="shared" si="98"/>
        <v>Key.Equ.233</v>
      </c>
      <c r="X233" s="47" t="s">
        <v>1003</v>
      </c>
      <c r="Y233" s="77" t="s">
        <v>1751</v>
      </c>
    </row>
    <row r="234" spans="1:25" ht="6" customHeight="1" x14ac:dyDescent="0.4">
      <c r="A234" s="23">
        <v>234</v>
      </c>
      <c r="B234" s="2" t="s">
        <v>43</v>
      </c>
      <c r="C234" s="24" t="s">
        <v>1489</v>
      </c>
      <c r="D234" s="2" t="s">
        <v>1490</v>
      </c>
      <c r="E234" s="2" t="s">
        <v>999</v>
      </c>
      <c r="F234" s="25" t="s">
        <v>1595</v>
      </c>
      <c r="G234" s="82" t="s">
        <v>9</v>
      </c>
      <c r="H234" s="82" t="s">
        <v>9</v>
      </c>
      <c r="I234" s="82" t="s">
        <v>9</v>
      </c>
      <c r="J234" s="82" t="s">
        <v>9</v>
      </c>
      <c r="K234" s="82" t="s">
        <v>9</v>
      </c>
      <c r="L234" s="26" t="str">
        <f t="shared" si="118"/>
        <v>Equipamentos</v>
      </c>
      <c r="M234" s="26" t="str">
        <f t="shared" si="118"/>
        <v>Elétricos</v>
      </c>
      <c r="N234" s="26" t="str">
        <f t="shared" si="119"/>
        <v>Elétrica Geral</v>
      </c>
      <c r="O234" s="21" t="str">
        <f t="shared" si="102"/>
        <v>Aquecedor.Portátil</v>
      </c>
      <c r="P234" s="21" t="s">
        <v>1007</v>
      </c>
      <c r="Q234" s="21" t="s">
        <v>1008</v>
      </c>
      <c r="R234" s="75" t="s">
        <v>9</v>
      </c>
      <c r="S234" s="27" t="str">
        <f t="shared" si="111"/>
        <v>Equipamentos</v>
      </c>
      <c r="T234" s="27" t="str">
        <f t="shared" si="111"/>
        <v>Elétricos</v>
      </c>
      <c r="U234" s="27" t="str">
        <f t="shared" si="111"/>
        <v>Elétrica.Geral</v>
      </c>
      <c r="V234" s="75" t="s">
        <v>89</v>
      </c>
      <c r="W234" s="1" t="str">
        <f t="shared" si="98"/>
        <v>Key.Equ.234</v>
      </c>
      <c r="X234" s="47" t="s">
        <v>1003</v>
      </c>
      <c r="Y234" s="77" t="s">
        <v>1752</v>
      </c>
    </row>
    <row r="235" spans="1:25" ht="6" customHeight="1" x14ac:dyDescent="0.4">
      <c r="A235" s="23">
        <v>235</v>
      </c>
      <c r="B235" s="2" t="s">
        <v>43</v>
      </c>
      <c r="C235" s="24" t="s">
        <v>1489</v>
      </c>
      <c r="D235" s="2" t="s">
        <v>1490</v>
      </c>
      <c r="E235" s="2" t="s">
        <v>999</v>
      </c>
      <c r="F235" s="25" t="s">
        <v>1596</v>
      </c>
      <c r="G235" s="82" t="s">
        <v>9</v>
      </c>
      <c r="H235" s="82" t="s">
        <v>9</v>
      </c>
      <c r="I235" s="82" t="s">
        <v>9</v>
      </c>
      <c r="J235" s="82" t="s">
        <v>9</v>
      </c>
      <c r="K235" s="82" t="s">
        <v>9</v>
      </c>
      <c r="L235" s="26" t="str">
        <f t="shared" si="118"/>
        <v>Equipamentos</v>
      </c>
      <c r="M235" s="26" t="str">
        <f t="shared" si="118"/>
        <v>Elétricos</v>
      </c>
      <c r="N235" s="26" t="str">
        <f t="shared" si="119"/>
        <v>Elétrica Geral</v>
      </c>
      <c r="O235" s="21" t="str">
        <f t="shared" si="102"/>
        <v>Bebedouro.Portátil</v>
      </c>
      <c r="P235" s="21" t="s">
        <v>1009</v>
      </c>
      <c r="Q235" s="21" t="s">
        <v>1010</v>
      </c>
      <c r="R235" s="75" t="s">
        <v>9</v>
      </c>
      <c r="S235" s="27" t="str">
        <f t="shared" si="111"/>
        <v>Equipamentos</v>
      </c>
      <c r="T235" s="27" t="str">
        <f t="shared" si="111"/>
        <v>Elétricos</v>
      </c>
      <c r="U235" s="27" t="str">
        <f t="shared" si="111"/>
        <v>Elétrica.Geral</v>
      </c>
      <c r="V235" s="75" t="s">
        <v>89</v>
      </c>
      <c r="W235" s="1" t="str">
        <f t="shared" si="98"/>
        <v>Key.Equ.235</v>
      </c>
      <c r="X235" s="47" t="s">
        <v>1003</v>
      </c>
      <c r="Y235" s="77" t="s">
        <v>1753</v>
      </c>
    </row>
    <row r="236" spans="1:25" ht="6" customHeight="1" x14ac:dyDescent="0.4">
      <c r="A236" s="23">
        <v>236</v>
      </c>
      <c r="B236" s="2" t="s">
        <v>43</v>
      </c>
      <c r="C236" s="24" t="s">
        <v>1489</v>
      </c>
      <c r="D236" s="2" t="s">
        <v>1490</v>
      </c>
      <c r="E236" s="2" t="s">
        <v>999</v>
      </c>
      <c r="F236" s="25" t="s">
        <v>1011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si="118"/>
        <v>Equipamentos</v>
      </c>
      <c r="M236" s="26" t="str">
        <f t="shared" si="118"/>
        <v>Elétricos</v>
      </c>
      <c r="N236" s="26" t="str">
        <f t="shared" si="119"/>
        <v>Elétrica Geral</v>
      </c>
      <c r="O236" s="21" t="str">
        <f t="shared" si="102"/>
        <v>Ventilador.Portátil</v>
      </c>
      <c r="P236" s="21" t="s">
        <v>1012</v>
      </c>
      <c r="Q236" s="21" t="s">
        <v>1013</v>
      </c>
      <c r="R236" s="75" t="s">
        <v>9</v>
      </c>
      <c r="S236" s="27" t="str">
        <f t="shared" si="111"/>
        <v>Equipamentos</v>
      </c>
      <c r="T236" s="27" t="str">
        <f t="shared" si="111"/>
        <v>Elétricos</v>
      </c>
      <c r="U236" s="27" t="str">
        <f t="shared" si="111"/>
        <v>Elétrica.Geral</v>
      </c>
      <c r="V236" s="75" t="s">
        <v>89</v>
      </c>
      <c r="W236" s="1" t="str">
        <f t="shared" si="98"/>
        <v>Key.Equ.236</v>
      </c>
      <c r="X236" s="47" t="s">
        <v>1003</v>
      </c>
      <c r="Y236" s="77" t="s">
        <v>1754</v>
      </c>
    </row>
    <row r="237" spans="1:25" ht="6" customHeight="1" x14ac:dyDescent="0.4">
      <c r="A237" s="23">
        <v>237</v>
      </c>
      <c r="B237" s="2" t="s">
        <v>43</v>
      </c>
      <c r="C237" s="24" t="s">
        <v>1489</v>
      </c>
      <c r="D237" s="2" t="s">
        <v>1490</v>
      </c>
      <c r="E237" s="2" t="s">
        <v>999</v>
      </c>
      <c r="F237" s="25" t="s">
        <v>1014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118"/>
        <v>Equipamentos</v>
      </c>
      <c r="M237" s="26" t="str">
        <f t="shared" si="118"/>
        <v>Elétricos</v>
      </c>
      <c r="N237" s="26" t="str">
        <f t="shared" si="119"/>
        <v>Elétrica Geral</v>
      </c>
      <c r="O237" s="21" t="str">
        <f t="shared" si="102"/>
        <v>Seca.Mãos</v>
      </c>
      <c r="P237" s="21" t="s">
        <v>1015</v>
      </c>
      <c r="Q237" s="21" t="s">
        <v>1016</v>
      </c>
      <c r="R237" s="75" t="s">
        <v>9</v>
      </c>
      <c r="S237" s="27" t="str">
        <f t="shared" si="111"/>
        <v>Equipamentos</v>
      </c>
      <c r="T237" s="27" t="str">
        <f t="shared" si="111"/>
        <v>Elétricos</v>
      </c>
      <c r="U237" s="27" t="str">
        <f t="shared" si="111"/>
        <v>Elétrica.Geral</v>
      </c>
      <c r="V237" s="75" t="s">
        <v>89</v>
      </c>
      <c r="W237" s="1" t="str">
        <f t="shared" si="98"/>
        <v>Key.Equ.237</v>
      </c>
      <c r="X237" s="47" t="s">
        <v>1003</v>
      </c>
      <c r="Y237" s="77" t="s">
        <v>1755</v>
      </c>
    </row>
    <row r="238" spans="1:25" ht="6" customHeight="1" x14ac:dyDescent="0.4">
      <c r="A238" s="23">
        <v>238</v>
      </c>
      <c r="B238" s="2" t="s">
        <v>43</v>
      </c>
      <c r="C238" s="24" t="s">
        <v>1489</v>
      </c>
      <c r="D238" s="2" t="s">
        <v>1490</v>
      </c>
      <c r="E238" s="2" t="s">
        <v>1492</v>
      </c>
      <c r="F238" s="25" t="s">
        <v>1017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118"/>
        <v>Equipamentos</v>
      </c>
      <c r="M238" s="26" t="str">
        <f t="shared" si="118"/>
        <v>Elétricos</v>
      </c>
      <c r="N238" s="26" t="str">
        <f t="shared" si="119"/>
        <v>De Cozinha</v>
      </c>
      <c r="O238" s="21" t="str">
        <f t="shared" si="102"/>
        <v>Fogão.Elétrico</v>
      </c>
      <c r="P238" s="21" t="s">
        <v>1018</v>
      </c>
      <c r="Q238" s="21" t="s">
        <v>1019</v>
      </c>
      <c r="R238" s="75" t="s">
        <v>9</v>
      </c>
      <c r="S238" s="27" t="str">
        <f t="shared" si="111"/>
        <v>Equipamentos</v>
      </c>
      <c r="T238" s="27" t="str">
        <f t="shared" si="111"/>
        <v>Elétricos</v>
      </c>
      <c r="U238" s="27" t="str">
        <f t="shared" si="111"/>
        <v>De.Cozinha</v>
      </c>
      <c r="V238" s="75" t="s">
        <v>89</v>
      </c>
      <c r="W238" s="1" t="str">
        <f t="shared" si="98"/>
        <v>Key.Equ.238</v>
      </c>
      <c r="X238" s="47" t="s">
        <v>1003</v>
      </c>
      <c r="Y238" s="77" t="s">
        <v>1756</v>
      </c>
    </row>
    <row r="239" spans="1:25" ht="6" customHeight="1" x14ac:dyDescent="0.4">
      <c r="A239" s="23">
        <v>239</v>
      </c>
      <c r="B239" s="2" t="s">
        <v>43</v>
      </c>
      <c r="C239" s="24" t="s">
        <v>1489</v>
      </c>
      <c r="D239" s="2" t="s">
        <v>1490</v>
      </c>
      <c r="E239" s="2" t="s">
        <v>1492</v>
      </c>
      <c r="F239" s="25" t="s">
        <v>1020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si="118"/>
        <v>Equipamentos</v>
      </c>
      <c r="M239" s="26" t="str">
        <f t="shared" si="118"/>
        <v>Elétricos</v>
      </c>
      <c r="N239" s="26" t="str">
        <f t="shared" si="119"/>
        <v>De Cozinha</v>
      </c>
      <c r="O239" s="21" t="str">
        <f t="shared" si="102"/>
        <v>Forno.Microondas</v>
      </c>
      <c r="P239" s="21" t="s">
        <v>1021</v>
      </c>
      <c r="Q239" s="21" t="s">
        <v>1022</v>
      </c>
      <c r="R239" s="75" t="s">
        <v>9</v>
      </c>
      <c r="S239" s="27" t="str">
        <f t="shared" si="111"/>
        <v>Equipamentos</v>
      </c>
      <c r="T239" s="27" t="str">
        <f t="shared" si="111"/>
        <v>Elétricos</v>
      </c>
      <c r="U239" s="27" t="str">
        <f t="shared" si="111"/>
        <v>De.Cozinha</v>
      </c>
      <c r="V239" s="75" t="s">
        <v>89</v>
      </c>
      <c r="W239" s="1" t="str">
        <f t="shared" si="98"/>
        <v>Key.Equ.239</v>
      </c>
      <c r="X239" s="47" t="s">
        <v>1003</v>
      </c>
      <c r="Y239" s="77" t="s">
        <v>1757</v>
      </c>
    </row>
    <row r="240" spans="1:25" ht="6" customHeight="1" x14ac:dyDescent="0.4">
      <c r="A240" s="23">
        <v>240</v>
      </c>
      <c r="B240" s="2" t="s">
        <v>43</v>
      </c>
      <c r="C240" s="24" t="s">
        <v>1489</v>
      </c>
      <c r="D240" s="2" t="s">
        <v>1490</v>
      </c>
      <c r="E240" s="2" t="s">
        <v>1492</v>
      </c>
      <c r="F240" s="25" t="s">
        <v>1023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si="118"/>
        <v>Equipamentos</v>
      </c>
      <c r="M240" s="26" t="str">
        <f t="shared" si="118"/>
        <v>Elétricos</v>
      </c>
      <c r="N240" s="26" t="str">
        <f t="shared" si="119"/>
        <v>De Cozinha</v>
      </c>
      <c r="O240" s="21" t="str">
        <f t="shared" si="102"/>
        <v>Freezer</v>
      </c>
      <c r="P240" s="21" t="s">
        <v>1024</v>
      </c>
      <c r="Q240" s="21" t="s">
        <v>1025</v>
      </c>
      <c r="R240" s="75" t="s">
        <v>9</v>
      </c>
      <c r="S240" s="27" t="str">
        <f t="shared" si="111"/>
        <v>Equipamentos</v>
      </c>
      <c r="T240" s="27" t="str">
        <f t="shared" si="111"/>
        <v>Elétricos</v>
      </c>
      <c r="U240" s="27" t="str">
        <f t="shared" si="111"/>
        <v>De.Cozinha</v>
      </c>
      <c r="V240" s="75" t="s">
        <v>89</v>
      </c>
      <c r="W240" s="1" t="str">
        <f t="shared" si="98"/>
        <v>Key.Equ.240</v>
      </c>
      <c r="X240" s="47" t="s">
        <v>1003</v>
      </c>
      <c r="Y240" s="77" t="s">
        <v>1758</v>
      </c>
    </row>
    <row r="241" spans="1:25" ht="6" customHeight="1" x14ac:dyDescent="0.4">
      <c r="A241" s="23">
        <v>241</v>
      </c>
      <c r="B241" s="2" t="s">
        <v>43</v>
      </c>
      <c r="C241" s="24" t="s">
        <v>1489</v>
      </c>
      <c r="D241" s="2" t="s">
        <v>1490</v>
      </c>
      <c r="E241" s="2" t="s">
        <v>1492</v>
      </c>
      <c r="F241" s="25" t="s">
        <v>1026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118"/>
        <v>Equipamentos</v>
      </c>
      <c r="M241" s="26" t="str">
        <f t="shared" si="118"/>
        <v>Elétricos</v>
      </c>
      <c r="N241" s="26" t="str">
        <f t="shared" si="119"/>
        <v>De Cozinha</v>
      </c>
      <c r="O241" s="21" t="str">
        <f t="shared" si="102"/>
        <v>Geladeira</v>
      </c>
      <c r="P241" s="21" t="s">
        <v>1027</v>
      </c>
      <c r="Q241" s="21" t="s">
        <v>1028</v>
      </c>
      <c r="R241" s="75" t="s">
        <v>9</v>
      </c>
      <c r="S241" s="27" t="str">
        <f t="shared" si="111"/>
        <v>Equipamentos</v>
      </c>
      <c r="T241" s="27" t="str">
        <f t="shared" si="111"/>
        <v>Elétricos</v>
      </c>
      <c r="U241" s="27" t="str">
        <f t="shared" si="111"/>
        <v>De.Cozinha</v>
      </c>
      <c r="V241" s="75" t="s">
        <v>89</v>
      </c>
      <c r="W241" s="1" t="str">
        <f t="shared" si="98"/>
        <v>Key.Equ.241</v>
      </c>
      <c r="X241" s="47" t="s">
        <v>1003</v>
      </c>
      <c r="Y241" s="77" t="s">
        <v>1759</v>
      </c>
    </row>
    <row r="242" spans="1:25" ht="6" customHeight="1" x14ac:dyDescent="0.4">
      <c r="A242" s="23">
        <v>242</v>
      </c>
      <c r="B242" s="2" t="s">
        <v>43</v>
      </c>
      <c r="C242" s="24" t="s">
        <v>1489</v>
      </c>
      <c r="D242" s="2" t="s">
        <v>1490</v>
      </c>
      <c r="E242" s="2" t="s">
        <v>1492</v>
      </c>
      <c r="F242" s="25" t="s">
        <v>1029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118"/>
        <v>Equipamentos</v>
      </c>
      <c r="M242" s="26" t="str">
        <f t="shared" si="118"/>
        <v>Elétricos</v>
      </c>
      <c r="N242" s="26" t="str">
        <f t="shared" si="119"/>
        <v>De Cozinha</v>
      </c>
      <c r="O242" s="21" t="str">
        <f t="shared" si="102"/>
        <v>LavaLouça</v>
      </c>
      <c r="P242" s="21" t="s">
        <v>1030</v>
      </c>
      <c r="Q242" s="21" t="s">
        <v>1031</v>
      </c>
      <c r="R242" s="75" t="s">
        <v>9</v>
      </c>
      <c r="S242" s="27" t="str">
        <f t="shared" si="111"/>
        <v>Equipamentos</v>
      </c>
      <c r="T242" s="27" t="str">
        <f t="shared" si="111"/>
        <v>Elétricos</v>
      </c>
      <c r="U242" s="27" t="str">
        <f t="shared" si="111"/>
        <v>De.Cozinha</v>
      </c>
      <c r="V242" s="75" t="s">
        <v>89</v>
      </c>
      <c r="W242" s="1" t="str">
        <f t="shared" si="98"/>
        <v>Key.Equ.242</v>
      </c>
      <c r="X242" s="47" t="s">
        <v>1003</v>
      </c>
      <c r="Y242" s="77" t="s">
        <v>1760</v>
      </c>
    </row>
    <row r="243" spans="1:25" ht="6" customHeight="1" x14ac:dyDescent="0.4">
      <c r="A243" s="23">
        <v>243</v>
      </c>
      <c r="B243" s="2" t="s">
        <v>43</v>
      </c>
      <c r="C243" s="24" t="s">
        <v>1489</v>
      </c>
      <c r="D243" s="2" t="s">
        <v>1490</v>
      </c>
      <c r="E243" s="2" t="s">
        <v>1492</v>
      </c>
      <c r="F243" s="25" t="s">
        <v>1598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si="118"/>
        <v>Equipamentos</v>
      </c>
      <c r="M243" s="26" t="str">
        <f t="shared" si="118"/>
        <v>Elétricos</v>
      </c>
      <c r="N243" s="26" t="str">
        <f t="shared" si="119"/>
        <v>De Cozinha</v>
      </c>
      <c r="O243" s="21" t="str">
        <f t="shared" si="102"/>
        <v>Processador.Alimentos</v>
      </c>
      <c r="P243" s="21" t="s">
        <v>1035</v>
      </c>
      <c r="Q243" s="21" t="s">
        <v>1036</v>
      </c>
      <c r="R243" s="75" t="s">
        <v>9</v>
      </c>
      <c r="S243" s="27" t="str">
        <f t="shared" si="111"/>
        <v>Equipamentos</v>
      </c>
      <c r="T243" s="27" t="str">
        <f t="shared" si="111"/>
        <v>Elétricos</v>
      </c>
      <c r="U243" s="27" t="str">
        <f t="shared" si="111"/>
        <v>De.Cozinha</v>
      </c>
      <c r="V243" s="75" t="s">
        <v>89</v>
      </c>
      <c r="W243" s="1" t="str">
        <f t="shared" si="98"/>
        <v>Key.Equ.243</v>
      </c>
      <c r="X243" s="47" t="s">
        <v>1003</v>
      </c>
      <c r="Y243" s="77" t="s">
        <v>1761</v>
      </c>
    </row>
    <row r="244" spans="1:25" ht="6" customHeight="1" x14ac:dyDescent="0.4">
      <c r="A244" s="23">
        <v>244</v>
      </c>
      <c r="B244" s="2" t="s">
        <v>43</v>
      </c>
      <c r="C244" s="24" t="s">
        <v>1489</v>
      </c>
      <c r="D244" s="2" t="s">
        <v>1490</v>
      </c>
      <c r="E244" s="2" t="s">
        <v>1492</v>
      </c>
      <c r="F244" s="25" t="s">
        <v>1037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118"/>
        <v>Equipamentos</v>
      </c>
      <c r="M244" s="26" t="str">
        <f t="shared" si="118"/>
        <v>Elétricos</v>
      </c>
      <c r="N244" s="26" t="str">
        <f t="shared" si="119"/>
        <v>De Cozinha</v>
      </c>
      <c r="O244" s="21" t="str">
        <f t="shared" si="102"/>
        <v>Refrigerador</v>
      </c>
      <c r="P244" s="21" t="s">
        <v>1038</v>
      </c>
      <c r="Q244" s="21" t="s">
        <v>1039</v>
      </c>
      <c r="R244" s="75" t="s">
        <v>9</v>
      </c>
      <c r="S244" s="27" t="str">
        <f t="shared" si="111"/>
        <v>Equipamentos</v>
      </c>
      <c r="T244" s="27" t="str">
        <f t="shared" si="111"/>
        <v>Elétricos</v>
      </c>
      <c r="U244" s="27" t="str">
        <f t="shared" si="111"/>
        <v>De.Cozinha</v>
      </c>
      <c r="V244" s="75" t="s">
        <v>89</v>
      </c>
      <c r="W244" s="1" t="str">
        <f t="shared" si="98"/>
        <v>Key.Equ.244</v>
      </c>
      <c r="X244" s="47" t="s">
        <v>1003</v>
      </c>
      <c r="Y244" s="77" t="s">
        <v>1762</v>
      </c>
    </row>
    <row r="245" spans="1:25" ht="6" customHeight="1" x14ac:dyDescent="0.4">
      <c r="A245" s="23">
        <v>245</v>
      </c>
      <c r="B245" s="2" t="s">
        <v>43</v>
      </c>
      <c r="C245" s="24" t="s">
        <v>1489</v>
      </c>
      <c r="D245" s="2" t="s">
        <v>1490</v>
      </c>
      <c r="E245" s="2" t="s">
        <v>1597</v>
      </c>
      <c r="F245" s="25" t="s">
        <v>1032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ref="L245" si="120">CONCATENATE("", C245)</f>
        <v>Equipamentos</v>
      </c>
      <c r="M245" s="26" t="str">
        <f t="shared" ref="M245" si="121">CONCATENATE("", D245)</f>
        <v>Elétricos</v>
      </c>
      <c r="N245" s="26" t="str">
        <f t="shared" ref="N245" si="122">(SUBSTITUTE(SUBSTITUTE(CONCATENATE("",E245),"."," ")," De "," de "))</f>
        <v>De Área</v>
      </c>
      <c r="O245" s="21" t="str">
        <f t="shared" si="102"/>
        <v>LavaRoupa</v>
      </c>
      <c r="P245" s="21" t="s">
        <v>1033</v>
      </c>
      <c r="Q245" s="21" t="s">
        <v>1034</v>
      </c>
      <c r="R245" s="75" t="s">
        <v>9</v>
      </c>
      <c r="S245" s="27" t="str">
        <f t="shared" ref="S245" si="123">SUBSTITUTE(C245, "_", " ")</f>
        <v>Equipamentos</v>
      </c>
      <c r="T245" s="27" t="str">
        <f t="shared" ref="T245" si="124">SUBSTITUTE(D245, "_", " ")</f>
        <v>Elétricos</v>
      </c>
      <c r="U245" s="27" t="str">
        <f t="shared" ref="U245" si="125">SUBSTITUTE(E245, "_", " ")</f>
        <v>De.Área</v>
      </c>
      <c r="V245" s="75" t="s">
        <v>89</v>
      </c>
      <c r="W245" s="1" t="str">
        <f t="shared" si="98"/>
        <v>Key.Equ.245</v>
      </c>
      <c r="X245" s="47" t="s">
        <v>1003</v>
      </c>
      <c r="Y245" s="77" t="s">
        <v>1763</v>
      </c>
    </row>
    <row r="246" spans="1:25" ht="6" customHeight="1" x14ac:dyDescent="0.4">
      <c r="A246" s="23">
        <v>246</v>
      </c>
      <c r="B246" s="2" t="s">
        <v>43</v>
      </c>
      <c r="C246" s="24" t="s">
        <v>1489</v>
      </c>
      <c r="D246" s="2" t="s">
        <v>1490</v>
      </c>
      <c r="E246" s="2" t="s">
        <v>1597</v>
      </c>
      <c r="F246" s="25" t="s">
        <v>1040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118"/>
        <v>Equipamentos</v>
      </c>
      <c r="M246" s="26" t="str">
        <f t="shared" si="118"/>
        <v>Elétricos</v>
      </c>
      <c r="N246" s="26" t="str">
        <f t="shared" si="119"/>
        <v>De Área</v>
      </c>
      <c r="O246" s="21" t="str">
        <f t="shared" si="102"/>
        <v>Seca.Roupa</v>
      </c>
      <c r="P246" s="21" t="s">
        <v>1041</v>
      </c>
      <c r="Q246" s="21" t="s">
        <v>1042</v>
      </c>
      <c r="R246" s="75" t="s">
        <v>9</v>
      </c>
      <c r="S246" s="27" t="str">
        <f t="shared" si="111"/>
        <v>Equipamentos</v>
      </c>
      <c r="T246" s="27" t="str">
        <f t="shared" si="111"/>
        <v>Elétricos</v>
      </c>
      <c r="U246" s="27" t="str">
        <f t="shared" si="111"/>
        <v>De.Área</v>
      </c>
      <c r="V246" s="75" t="s">
        <v>89</v>
      </c>
      <c r="W246" s="1" t="str">
        <f t="shared" si="98"/>
        <v>Key.Equ.246</v>
      </c>
      <c r="X246" s="47" t="s">
        <v>1003</v>
      </c>
      <c r="Y246" s="77" t="s">
        <v>1764</v>
      </c>
    </row>
    <row r="247" spans="1:25" ht="6" customHeight="1" x14ac:dyDescent="0.4">
      <c r="A247" s="23">
        <v>247</v>
      </c>
      <c r="B247" s="2" t="s">
        <v>43</v>
      </c>
      <c r="C247" s="24" t="s">
        <v>1489</v>
      </c>
      <c r="D247" s="2" t="s">
        <v>1490</v>
      </c>
      <c r="E247" s="2" t="s">
        <v>1493</v>
      </c>
      <c r="F247" s="25" t="s">
        <v>1043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118"/>
        <v>Equipamentos</v>
      </c>
      <c r="M247" s="26" t="str">
        <f t="shared" si="118"/>
        <v>Elétricos</v>
      </c>
      <c r="N247" s="26" t="str">
        <f t="shared" si="119"/>
        <v>De Escritório</v>
      </c>
      <c r="O247" s="21" t="str">
        <f t="shared" si="102"/>
        <v>Fotocopiadora</v>
      </c>
      <c r="P247" s="21" t="s">
        <v>1044</v>
      </c>
      <c r="Q247" s="21" t="s">
        <v>1045</v>
      </c>
      <c r="R247" s="75" t="s">
        <v>9</v>
      </c>
      <c r="S247" s="27" t="str">
        <f t="shared" si="111"/>
        <v>Equipamentos</v>
      </c>
      <c r="T247" s="27" t="str">
        <f t="shared" si="111"/>
        <v>Elétricos</v>
      </c>
      <c r="U247" s="27" t="str">
        <f t="shared" si="111"/>
        <v>De.Escritório</v>
      </c>
      <c r="V247" s="75" t="s">
        <v>89</v>
      </c>
      <c r="W247" s="1" t="str">
        <f t="shared" si="98"/>
        <v>Key.Equ.247</v>
      </c>
      <c r="X247" s="47" t="s">
        <v>1003</v>
      </c>
      <c r="Y247" s="77" t="s">
        <v>1765</v>
      </c>
    </row>
    <row r="248" spans="1:25" ht="6" customHeight="1" x14ac:dyDescent="0.4">
      <c r="A248" s="23">
        <v>248</v>
      </c>
      <c r="B248" s="2" t="s">
        <v>43</v>
      </c>
      <c r="C248" s="24" t="s">
        <v>1489</v>
      </c>
      <c r="D248" s="2" t="s">
        <v>1490</v>
      </c>
      <c r="E248" s="2" t="s">
        <v>1493</v>
      </c>
      <c r="F248" s="25" t="s">
        <v>1046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118"/>
        <v>Equipamentos</v>
      </c>
      <c r="M248" s="26" t="str">
        <f t="shared" si="118"/>
        <v>Elétricos</v>
      </c>
      <c r="N248" s="26" t="str">
        <f t="shared" si="119"/>
        <v>De Escritório</v>
      </c>
      <c r="O248" s="21" t="str">
        <f t="shared" si="102"/>
        <v>Máquina.Venda</v>
      </c>
      <c r="P248" s="21" t="s">
        <v>1047</v>
      </c>
      <c r="Q248" s="21" t="s">
        <v>1048</v>
      </c>
      <c r="R248" s="75" t="s">
        <v>9</v>
      </c>
      <c r="S248" s="27" t="str">
        <f t="shared" si="111"/>
        <v>Equipamentos</v>
      </c>
      <c r="T248" s="27" t="str">
        <f t="shared" si="111"/>
        <v>Elétricos</v>
      </c>
      <c r="U248" s="27" t="str">
        <f t="shared" si="111"/>
        <v>De.Escritório</v>
      </c>
      <c r="V248" s="75" t="s">
        <v>89</v>
      </c>
      <c r="W248" s="1" t="str">
        <f t="shared" si="98"/>
        <v>Key.Equ.248</v>
      </c>
      <c r="X248" s="47" t="s">
        <v>1003</v>
      </c>
      <c r="Y248" s="77" t="s">
        <v>1766</v>
      </c>
    </row>
    <row r="249" spans="1:25" ht="6" customHeight="1" x14ac:dyDescent="0.4">
      <c r="A249" s="23">
        <v>249</v>
      </c>
      <c r="B249" s="2" t="s">
        <v>43</v>
      </c>
      <c r="C249" s="24" t="s">
        <v>1489</v>
      </c>
      <c r="D249" s="2" t="s">
        <v>1491</v>
      </c>
      <c r="E249" s="2" t="s">
        <v>1049</v>
      </c>
      <c r="F249" s="25" t="s">
        <v>1050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118"/>
        <v>Equipamentos</v>
      </c>
      <c r="M249" s="26" t="str">
        <f t="shared" si="118"/>
        <v>AudioVisuais</v>
      </c>
      <c r="N249" s="26" t="str">
        <f t="shared" si="119"/>
        <v>Aparelho Avi</v>
      </c>
      <c r="O249" s="21" t="str">
        <f t="shared" si="102"/>
        <v>Aparelho.AudioVisual</v>
      </c>
      <c r="P249" s="21" t="s">
        <v>1051</v>
      </c>
      <c r="Q249" s="21" t="s">
        <v>1052</v>
      </c>
      <c r="R249" s="75" t="s">
        <v>9</v>
      </c>
      <c r="S249" s="27" t="str">
        <f t="shared" si="111"/>
        <v>Equipamentos</v>
      </c>
      <c r="T249" s="27" t="str">
        <f t="shared" si="111"/>
        <v>AudioVisuais</v>
      </c>
      <c r="U249" s="27" t="str">
        <f t="shared" si="111"/>
        <v>Aparelho.Avi</v>
      </c>
      <c r="V249" s="75" t="s">
        <v>89</v>
      </c>
      <c r="W249" s="1" t="str">
        <f t="shared" si="98"/>
        <v>Key.Equ.249</v>
      </c>
      <c r="X249" s="47" t="s">
        <v>1053</v>
      </c>
      <c r="Y249" s="77" t="s">
        <v>1767</v>
      </c>
    </row>
    <row r="250" spans="1:25" ht="6" customHeight="1" x14ac:dyDescent="0.4">
      <c r="A250" s="23">
        <v>250</v>
      </c>
      <c r="B250" s="2" t="s">
        <v>43</v>
      </c>
      <c r="C250" s="24" t="s">
        <v>1489</v>
      </c>
      <c r="D250" s="2" t="s">
        <v>1491</v>
      </c>
      <c r="E250" s="2" t="s">
        <v>1049</v>
      </c>
      <c r="F250" s="25" t="s">
        <v>1054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118"/>
        <v>Equipamentos</v>
      </c>
      <c r="M250" s="26" t="str">
        <f t="shared" si="118"/>
        <v>AudioVisuais</v>
      </c>
      <c r="N250" s="26" t="str">
        <f t="shared" si="119"/>
        <v>Aparelho Avi</v>
      </c>
      <c r="O250" s="21" t="str">
        <f t="shared" si="102"/>
        <v>Amplificador</v>
      </c>
      <c r="P250" s="21" t="s">
        <v>1055</v>
      </c>
      <c r="Q250" s="21" t="s">
        <v>1056</v>
      </c>
      <c r="R250" s="75" t="s">
        <v>9</v>
      </c>
      <c r="S250" s="27" t="str">
        <f t="shared" ref="S250:U314" si="126">SUBSTITUTE(C250, "_", " ")</f>
        <v>Equipamentos</v>
      </c>
      <c r="T250" s="27" t="str">
        <f t="shared" si="126"/>
        <v>AudioVisuais</v>
      </c>
      <c r="U250" s="27" t="str">
        <f t="shared" si="126"/>
        <v>Aparelho.Avi</v>
      </c>
      <c r="V250" s="75" t="s">
        <v>89</v>
      </c>
      <c r="W250" s="1" t="str">
        <f t="shared" si="98"/>
        <v>Key.Equ.250</v>
      </c>
      <c r="X250" s="47" t="s">
        <v>1053</v>
      </c>
      <c r="Y250" s="77" t="s">
        <v>1768</v>
      </c>
    </row>
    <row r="251" spans="1:25" ht="6" customHeight="1" x14ac:dyDescent="0.4">
      <c r="A251" s="23">
        <v>251</v>
      </c>
      <c r="B251" s="2" t="s">
        <v>43</v>
      </c>
      <c r="C251" s="24" t="s">
        <v>1489</v>
      </c>
      <c r="D251" s="2" t="s">
        <v>1491</v>
      </c>
      <c r="E251" s="2" t="s">
        <v>1049</v>
      </c>
      <c r="F251" s="25" t="s">
        <v>1057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118"/>
        <v>Equipamentos</v>
      </c>
      <c r="M251" s="26" t="str">
        <f t="shared" si="118"/>
        <v>AudioVisuais</v>
      </c>
      <c r="N251" s="26" t="str">
        <f t="shared" si="119"/>
        <v>Aparelho Avi</v>
      </c>
      <c r="O251" s="21" t="str">
        <f t="shared" si="102"/>
        <v>Câmera</v>
      </c>
      <c r="P251" s="21" t="s">
        <v>1058</v>
      </c>
      <c r="Q251" s="21" t="s">
        <v>1059</v>
      </c>
      <c r="R251" s="75" t="s">
        <v>9</v>
      </c>
      <c r="S251" s="27" t="str">
        <f t="shared" si="126"/>
        <v>Equipamentos</v>
      </c>
      <c r="T251" s="27" t="str">
        <f t="shared" si="126"/>
        <v>AudioVisuais</v>
      </c>
      <c r="U251" s="27" t="str">
        <f t="shared" si="126"/>
        <v>Aparelho.Avi</v>
      </c>
      <c r="V251" s="75" t="s">
        <v>89</v>
      </c>
      <c r="W251" s="1" t="str">
        <f t="shared" si="98"/>
        <v>Key.Equ.251</v>
      </c>
      <c r="X251" s="47" t="s">
        <v>1053</v>
      </c>
      <c r="Y251" s="77" t="s">
        <v>1769</v>
      </c>
    </row>
    <row r="252" spans="1:25" ht="6" customHeight="1" x14ac:dyDescent="0.4">
      <c r="A252" s="23">
        <v>252</v>
      </c>
      <c r="B252" s="2" t="s">
        <v>43</v>
      </c>
      <c r="C252" s="24" t="s">
        <v>1489</v>
      </c>
      <c r="D252" s="2" t="s">
        <v>1491</v>
      </c>
      <c r="E252" s="2" t="s">
        <v>1049</v>
      </c>
      <c r="F252" s="25" t="s">
        <v>1060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118"/>
        <v>Equipamentos</v>
      </c>
      <c r="M252" s="26" t="str">
        <f t="shared" si="118"/>
        <v>AudioVisuais</v>
      </c>
      <c r="N252" s="26" t="str">
        <f t="shared" si="119"/>
        <v>Aparelho Avi</v>
      </c>
      <c r="O252" s="21" t="str">
        <f t="shared" si="102"/>
        <v>Terminal.de.Comunicação</v>
      </c>
      <c r="P252" s="21" t="s">
        <v>1061</v>
      </c>
      <c r="Q252" s="21" t="s">
        <v>1062</v>
      </c>
      <c r="R252" s="75" t="s">
        <v>9</v>
      </c>
      <c r="S252" s="27" t="str">
        <f t="shared" si="126"/>
        <v>Equipamentos</v>
      </c>
      <c r="T252" s="27" t="str">
        <f t="shared" si="126"/>
        <v>AudioVisuais</v>
      </c>
      <c r="U252" s="27" t="str">
        <f t="shared" si="126"/>
        <v>Aparelho.Avi</v>
      </c>
      <c r="V252" s="75" t="s">
        <v>89</v>
      </c>
      <c r="W252" s="1" t="str">
        <f t="shared" si="98"/>
        <v>Key.Equ.252</v>
      </c>
      <c r="X252" s="47" t="s">
        <v>1053</v>
      </c>
      <c r="Y252" s="77" t="s">
        <v>1770</v>
      </c>
    </row>
    <row r="253" spans="1:25" ht="6" customHeight="1" x14ac:dyDescent="0.4">
      <c r="A253" s="23">
        <v>253</v>
      </c>
      <c r="B253" s="2" t="s">
        <v>43</v>
      </c>
      <c r="C253" s="24" t="s">
        <v>1489</v>
      </c>
      <c r="D253" s="2" t="s">
        <v>1491</v>
      </c>
      <c r="E253" s="2" t="s">
        <v>1049</v>
      </c>
      <c r="F253" s="25" t="s">
        <v>1063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118"/>
        <v>Equipamentos</v>
      </c>
      <c r="M253" s="26" t="str">
        <f t="shared" si="118"/>
        <v>AudioVisuais</v>
      </c>
      <c r="N253" s="26" t="str">
        <f t="shared" si="119"/>
        <v>Aparelho Avi</v>
      </c>
      <c r="O253" s="21" t="str">
        <f t="shared" si="102"/>
        <v>Monitor</v>
      </c>
      <c r="P253" s="21" t="s">
        <v>1064</v>
      </c>
      <c r="Q253" s="21" t="s">
        <v>1065</v>
      </c>
      <c r="R253" s="75" t="s">
        <v>9</v>
      </c>
      <c r="S253" s="27" t="str">
        <f t="shared" si="126"/>
        <v>Equipamentos</v>
      </c>
      <c r="T253" s="27" t="str">
        <f t="shared" si="126"/>
        <v>AudioVisuais</v>
      </c>
      <c r="U253" s="27" t="str">
        <f t="shared" si="126"/>
        <v>Aparelho.Avi</v>
      </c>
      <c r="V253" s="75" t="s">
        <v>89</v>
      </c>
      <c r="W253" s="1" t="str">
        <f t="shared" si="98"/>
        <v>Key.Equ.253</v>
      </c>
      <c r="X253" s="47" t="s">
        <v>1053</v>
      </c>
      <c r="Y253" s="77" t="s">
        <v>1771</v>
      </c>
    </row>
    <row r="254" spans="1:25" ht="6" customHeight="1" x14ac:dyDescent="0.4">
      <c r="A254" s="23">
        <v>254</v>
      </c>
      <c r="B254" s="2" t="s">
        <v>43</v>
      </c>
      <c r="C254" s="24" t="s">
        <v>1489</v>
      </c>
      <c r="D254" s="2" t="s">
        <v>1491</v>
      </c>
      <c r="E254" s="2" t="s">
        <v>1049</v>
      </c>
      <c r="F254" s="25" t="s">
        <v>1066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118"/>
        <v>Equipamentos</v>
      </c>
      <c r="M254" s="26" t="str">
        <f t="shared" si="118"/>
        <v>AudioVisuais</v>
      </c>
      <c r="N254" s="26" t="str">
        <f t="shared" si="119"/>
        <v>Aparelho Avi</v>
      </c>
      <c r="O254" s="21" t="str">
        <f t="shared" si="102"/>
        <v>Microfone</v>
      </c>
      <c r="P254" s="21" t="s">
        <v>1067</v>
      </c>
      <c r="Q254" s="21" t="s">
        <v>1068</v>
      </c>
      <c r="R254" s="75" t="s">
        <v>9</v>
      </c>
      <c r="S254" s="27" t="str">
        <f t="shared" si="126"/>
        <v>Equipamentos</v>
      </c>
      <c r="T254" s="27" t="str">
        <f t="shared" si="126"/>
        <v>AudioVisuais</v>
      </c>
      <c r="U254" s="27" t="str">
        <f t="shared" si="126"/>
        <v>Aparelho.Avi</v>
      </c>
      <c r="V254" s="75" t="s">
        <v>89</v>
      </c>
      <c r="W254" s="1" t="str">
        <f t="shared" si="98"/>
        <v>Key.Equ.254</v>
      </c>
      <c r="X254" s="47" t="s">
        <v>1053</v>
      </c>
      <c r="Y254" s="77" t="s">
        <v>1772</v>
      </c>
    </row>
    <row r="255" spans="1:25" ht="6" customHeight="1" x14ac:dyDescent="0.4">
      <c r="A255" s="23">
        <v>255</v>
      </c>
      <c r="B255" s="2" t="s">
        <v>43</v>
      </c>
      <c r="C255" s="24" t="s">
        <v>1489</v>
      </c>
      <c r="D255" s="2" t="s">
        <v>1491</v>
      </c>
      <c r="E255" s="2" t="s">
        <v>1049</v>
      </c>
      <c r="F255" s="25" t="s">
        <v>1069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118"/>
        <v>Equipamentos</v>
      </c>
      <c r="M255" s="26" t="str">
        <f t="shared" si="118"/>
        <v>AudioVisuais</v>
      </c>
      <c r="N255" s="26" t="str">
        <f t="shared" si="119"/>
        <v>Aparelho Avi</v>
      </c>
      <c r="O255" s="21" t="str">
        <f t="shared" si="102"/>
        <v>Reprodutor</v>
      </c>
      <c r="P255" s="21" t="s">
        <v>1070</v>
      </c>
      <c r="Q255" s="21" t="s">
        <v>1071</v>
      </c>
      <c r="R255" s="75" t="s">
        <v>9</v>
      </c>
      <c r="S255" s="27" t="str">
        <f t="shared" si="126"/>
        <v>Equipamentos</v>
      </c>
      <c r="T255" s="27" t="str">
        <f t="shared" si="126"/>
        <v>AudioVisuais</v>
      </c>
      <c r="U255" s="27" t="str">
        <f t="shared" si="126"/>
        <v>Aparelho.Avi</v>
      </c>
      <c r="V255" s="75" t="s">
        <v>89</v>
      </c>
      <c r="W255" s="1" t="str">
        <f t="shared" si="98"/>
        <v>Key.Equ.255</v>
      </c>
      <c r="X255" s="47" t="s">
        <v>1053</v>
      </c>
      <c r="Y255" s="77" t="s">
        <v>1773</v>
      </c>
    </row>
    <row r="256" spans="1:25" ht="6" customHeight="1" x14ac:dyDescent="0.4">
      <c r="A256" s="23">
        <v>256</v>
      </c>
      <c r="B256" s="2" t="s">
        <v>43</v>
      </c>
      <c r="C256" s="24" t="s">
        <v>1489</v>
      </c>
      <c r="D256" s="2" t="s">
        <v>1491</v>
      </c>
      <c r="E256" s="2" t="s">
        <v>1049</v>
      </c>
      <c r="F256" s="25" t="s">
        <v>1072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si="118"/>
        <v>Equipamentos</v>
      </c>
      <c r="M256" s="26" t="str">
        <f t="shared" si="118"/>
        <v>AudioVisuais</v>
      </c>
      <c r="N256" s="26" t="str">
        <f t="shared" si="119"/>
        <v>Aparelho Avi</v>
      </c>
      <c r="O256" s="21" t="str">
        <f t="shared" si="102"/>
        <v>Projetor</v>
      </c>
      <c r="P256" s="21" t="s">
        <v>1073</v>
      </c>
      <c r="Q256" s="21" t="s">
        <v>1074</v>
      </c>
      <c r="R256" s="75" t="s">
        <v>9</v>
      </c>
      <c r="S256" s="27" t="str">
        <f t="shared" si="126"/>
        <v>Equipamentos</v>
      </c>
      <c r="T256" s="27" t="str">
        <f t="shared" si="126"/>
        <v>AudioVisuais</v>
      </c>
      <c r="U256" s="27" t="str">
        <f t="shared" si="126"/>
        <v>Aparelho.Avi</v>
      </c>
      <c r="V256" s="75" t="s">
        <v>89</v>
      </c>
      <c r="W256" s="1" t="str">
        <f t="shared" si="98"/>
        <v>Key.Equ.256</v>
      </c>
      <c r="X256" s="47" t="s">
        <v>1053</v>
      </c>
      <c r="Y256" s="77" t="s">
        <v>1774</v>
      </c>
    </row>
    <row r="257" spans="1:25" ht="6" customHeight="1" x14ac:dyDescent="0.4">
      <c r="A257" s="23">
        <v>257</v>
      </c>
      <c r="B257" s="2" t="s">
        <v>43</v>
      </c>
      <c r="C257" s="24" t="s">
        <v>1489</v>
      </c>
      <c r="D257" s="2" t="s">
        <v>1491</v>
      </c>
      <c r="E257" s="2" t="s">
        <v>1049</v>
      </c>
      <c r="F257" s="25" t="s">
        <v>1075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118"/>
        <v>Equipamentos</v>
      </c>
      <c r="M257" s="26" t="str">
        <f t="shared" si="118"/>
        <v>AudioVisuais</v>
      </c>
      <c r="N257" s="26" t="str">
        <f t="shared" si="119"/>
        <v>Aparelho Avi</v>
      </c>
      <c r="O257" s="21" t="str">
        <f t="shared" si="102"/>
        <v>Receptor</v>
      </c>
      <c r="P257" s="21" t="s">
        <v>1076</v>
      </c>
      <c r="Q257" s="21" t="s">
        <v>1077</v>
      </c>
      <c r="R257" s="75" t="s">
        <v>9</v>
      </c>
      <c r="S257" s="27" t="str">
        <f t="shared" si="126"/>
        <v>Equipamentos</v>
      </c>
      <c r="T257" s="27" t="str">
        <f t="shared" si="126"/>
        <v>AudioVisuais</v>
      </c>
      <c r="U257" s="27" t="str">
        <f t="shared" si="126"/>
        <v>Aparelho.Avi</v>
      </c>
      <c r="V257" s="75" t="s">
        <v>89</v>
      </c>
      <c r="W257" s="1" t="str">
        <f t="shared" si="98"/>
        <v>Key.Equ.257</v>
      </c>
      <c r="X257" s="47" t="s">
        <v>1053</v>
      </c>
      <c r="Y257" s="77" t="s">
        <v>1775</v>
      </c>
    </row>
    <row r="258" spans="1:25" ht="6" customHeight="1" x14ac:dyDescent="0.4">
      <c r="A258" s="23">
        <v>258</v>
      </c>
      <c r="B258" s="2" t="s">
        <v>43</v>
      </c>
      <c r="C258" s="24" t="s">
        <v>1489</v>
      </c>
      <c r="D258" s="2" t="s">
        <v>1491</v>
      </c>
      <c r="E258" s="2" t="s">
        <v>1049</v>
      </c>
      <c r="F258" s="25" t="s">
        <v>1078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118"/>
        <v>Equipamentos</v>
      </c>
      <c r="M258" s="26" t="str">
        <f t="shared" si="118"/>
        <v>AudioVisuais</v>
      </c>
      <c r="N258" s="26" t="str">
        <f t="shared" si="119"/>
        <v>Aparelho Avi</v>
      </c>
      <c r="O258" s="21" t="str">
        <f t="shared" si="102"/>
        <v>Equipo.de.Gravação</v>
      </c>
      <c r="P258" s="21" t="s">
        <v>1079</v>
      </c>
      <c r="Q258" s="21" t="s">
        <v>1080</v>
      </c>
      <c r="R258" s="75" t="s">
        <v>9</v>
      </c>
      <c r="S258" s="27" t="str">
        <f t="shared" si="126"/>
        <v>Equipamentos</v>
      </c>
      <c r="T258" s="27" t="str">
        <f t="shared" si="126"/>
        <v>AudioVisuais</v>
      </c>
      <c r="U258" s="27" t="str">
        <f t="shared" si="126"/>
        <v>Aparelho.Avi</v>
      </c>
      <c r="V258" s="75" t="s">
        <v>89</v>
      </c>
      <c r="W258" s="1" t="str">
        <f t="shared" si="98"/>
        <v>Key.Equ.258</v>
      </c>
      <c r="X258" s="47" t="s">
        <v>1053</v>
      </c>
      <c r="Y258" s="77" t="s">
        <v>1776</v>
      </c>
    </row>
    <row r="259" spans="1:25" ht="6" customHeight="1" x14ac:dyDescent="0.4">
      <c r="A259" s="23">
        <v>259</v>
      </c>
      <c r="B259" s="2" t="s">
        <v>43</v>
      </c>
      <c r="C259" s="24" t="s">
        <v>1489</v>
      </c>
      <c r="D259" s="2" t="s">
        <v>1491</v>
      </c>
      <c r="E259" s="2" t="s">
        <v>1049</v>
      </c>
      <c r="F259" s="25" t="s">
        <v>1081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118"/>
        <v>Equipamentos</v>
      </c>
      <c r="M259" s="26" t="str">
        <f t="shared" si="118"/>
        <v>AudioVisuais</v>
      </c>
      <c r="N259" s="26" t="str">
        <f t="shared" si="119"/>
        <v>Aparelho Avi</v>
      </c>
      <c r="O259" s="21" t="str">
        <f t="shared" si="102"/>
        <v>Alto-falante</v>
      </c>
      <c r="P259" s="21" t="s">
        <v>1082</v>
      </c>
      <c r="Q259" s="21" t="s">
        <v>1083</v>
      </c>
      <c r="R259" s="75" t="s">
        <v>9</v>
      </c>
      <c r="S259" s="27" t="str">
        <f t="shared" si="126"/>
        <v>Equipamentos</v>
      </c>
      <c r="T259" s="27" t="str">
        <f t="shared" si="126"/>
        <v>AudioVisuais</v>
      </c>
      <c r="U259" s="27" t="str">
        <f t="shared" si="126"/>
        <v>Aparelho.Avi</v>
      </c>
      <c r="V259" s="75" t="s">
        <v>89</v>
      </c>
      <c r="W259" s="1" t="str">
        <f t="shared" si="98"/>
        <v>Key.Equ.259</v>
      </c>
      <c r="X259" s="47" t="s">
        <v>1053</v>
      </c>
      <c r="Y259" s="77" t="s">
        <v>1777</v>
      </c>
    </row>
    <row r="260" spans="1:25" ht="6" customHeight="1" x14ac:dyDescent="0.4">
      <c r="A260" s="23">
        <v>260</v>
      </c>
      <c r="B260" s="2" t="s">
        <v>43</v>
      </c>
      <c r="C260" s="24" t="s">
        <v>1489</v>
      </c>
      <c r="D260" s="2" t="s">
        <v>1491</v>
      </c>
      <c r="E260" s="2" t="s">
        <v>1049</v>
      </c>
      <c r="F260" s="25" t="s">
        <v>1084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118"/>
        <v>Equipamentos</v>
      </c>
      <c r="M260" s="26" t="str">
        <f t="shared" si="118"/>
        <v>AudioVisuais</v>
      </c>
      <c r="N260" s="26" t="str">
        <f t="shared" si="119"/>
        <v>Aparelho Avi</v>
      </c>
      <c r="O260" s="21" t="str">
        <f t="shared" si="102"/>
        <v>Comutador</v>
      </c>
      <c r="P260" s="21" t="s">
        <v>1085</v>
      </c>
      <c r="Q260" s="21" t="s">
        <v>1086</v>
      </c>
      <c r="R260" s="75" t="s">
        <v>9</v>
      </c>
      <c r="S260" s="27" t="str">
        <f t="shared" si="126"/>
        <v>Equipamentos</v>
      </c>
      <c r="T260" s="27" t="str">
        <f t="shared" si="126"/>
        <v>AudioVisuais</v>
      </c>
      <c r="U260" s="27" t="str">
        <f t="shared" si="126"/>
        <v>Aparelho.Avi</v>
      </c>
      <c r="V260" s="75" t="s">
        <v>89</v>
      </c>
      <c r="W260" s="1" t="str">
        <f t="shared" si="98"/>
        <v>Key.Equ.260</v>
      </c>
      <c r="X260" s="47" t="s">
        <v>1053</v>
      </c>
      <c r="Y260" s="77" t="s">
        <v>1778</v>
      </c>
    </row>
    <row r="261" spans="1:25" ht="6" customHeight="1" x14ac:dyDescent="0.4">
      <c r="A261" s="23">
        <v>261</v>
      </c>
      <c r="B261" s="2" t="s">
        <v>43</v>
      </c>
      <c r="C261" s="24" t="s">
        <v>1489</v>
      </c>
      <c r="D261" s="2" t="s">
        <v>1491</v>
      </c>
      <c r="E261" s="2" t="s">
        <v>1049</v>
      </c>
      <c r="F261" s="25" t="s">
        <v>1087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118"/>
        <v>Equipamentos</v>
      </c>
      <c r="M261" s="26" t="str">
        <f t="shared" si="118"/>
        <v>AudioVisuais</v>
      </c>
      <c r="N261" s="26" t="str">
        <f t="shared" si="119"/>
        <v>Aparelho Avi</v>
      </c>
      <c r="O261" s="21" t="str">
        <f t="shared" si="102"/>
        <v>Telefone</v>
      </c>
      <c r="P261" s="21" t="s">
        <v>1088</v>
      </c>
      <c r="Q261" s="21" t="s">
        <v>1089</v>
      </c>
      <c r="R261" s="75" t="s">
        <v>9</v>
      </c>
      <c r="S261" s="27" t="str">
        <f t="shared" si="126"/>
        <v>Equipamentos</v>
      </c>
      <c r="T261" s="27" t="str">
        <f t="shared" si="126"/>
        <v>AudioVisuais</v>
      </c>
      <c r="U261" s="27" t="str">
        <f t="shared" si="126"/>
        <v>Aparelho.Avi</v>
      </c>
      <c r="V261" s="75" t="s">
        <v>89</v>
      </c>
      <c r="W261" s="1" t="str">
        <f t="shared" si="98"/>
        <v>Key.Equ.261</v>
      </c>
      <c r="X261" s="47" t="s">
        <v>1053</v>
      </c>
      <c r="Y261" s="77" t="s">
        <v>1779</v>
      </c>
    </row>
    <row r="262" spans="1:25" ht="6" customHeight="1" x14ac:dyDescent="0.4">
      <c r="A262" s="23">
        <v>262</v>
      </c>
      <c r="B262" s="2" t="s">
        <v>43</v>
      </c>
      <c r="C262" s="24" t="s">
        <v>1489</v>
      </c>
      <c r="D262" s="2" t="s">
        <v>1491</v>
      </c>
      <c r="E262" s="2" t="s">
        <v>1049</v>
      </c>
      <c r="F262" s="25" t="s">
        <v>1870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118"/>
        <v>Equipamentos</v>
      </c>
      <c r="M262" s="26" t="str">
        <f t="shared" si="118"/>
        <v>AudioVisuais</v>
      </c>
      <c r="N262" s="26" t="str">
        <f t="shared" si="119"/>
        <v>Aparelho Avi</v>
      </c>
      <c r="O262" s="21" t="str">
        <f t="shared" si="102"/>
        <v>Sintonizador</v>
      </c>
      <c r="P262" s="21" t="s">
        <v>1090</v>
      </c>
      <c r="Q262" s="21" t="s">
        <v>1091</v>
      </c>
      <c r="R262" s="75" t="s">
        <v>9</v>
      </c>
      <c r="S262" s="27" t="str">
        <f t="shared" si="126"/>
        <v>Equipamentos</v>
      </c>
      <c r="T262" s="27" t="str">
        <f t="shared" si="126"/>
        <v>AudioVisuais</v>
      </c>
      <c r="U262" s="27" t="str">
        <f t="shared" si="126"/>
        <v>Aparelho.Avi</v>
      </c>
      <c r="V262" s="75" t="s">
        <v>89</v>
      </c>
      <c r="W262" s="1" t="str">
        <f t="shared" si="98"/>
        <v>Key.Equ.262</v>
      </c>
      <c r="X262" s="47" t="s">
        <v>1053</v>
      </c>
      <c r="Y262" s="77" t="s">
        <v>1780</v>
      </c>
    </row>
    <row r="263" spans="1:25" ht="6" customHeight="1" x14ac:dyDescent="0.4">
      <c r="A263" s="23">
        <v>263</v>
      </c>
      <c r="B263" s="2" t="s">
        <v>43</v>
      </c>
      <c r="C263" s="24" t="s">
        <v>1489</v>
      </c>
      <c r="D263" s="2" t="s">
        <v>1554</v>
      </c>
      <c r="E263" s="2" t="s">
        <v>1863</v>
      </c>
      <c r="F263" s="25" t="s">
        <v>1326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118"/>
        <v>Equipamentos</v>
      </c>
      <c r="M263" s="26" t="str">
        <f t="shared" si="118"/>
        <v>Hospitalares</v>
      </c>
      <c r="N263" s="26" t="str">
        <f>(SUBSTITUTE(SUBSTITUTE(CONCATENATE("",E263),"."," ")," De "," de "))</f>
        <v>Aparelho Saúde</v>
      </c>
      <c r="O263" s="21" t="str">
        <f t="shared" si="102"/>
        <v>Dispositivo.Médico</v>
      </c>
      <c r="P263" s="21" t="s">
        <v>1328</v>
      </c>
      <c r="Q263" s="21" t="s">
        <v>1329</v>
      </c>
      <c r="R263" s="75" t="s">
        <v>9</v>
      </c>
      <c r="S263" s="27" t="str">
        <f t="shared" si="126"/>
        <v>Equipamentos</v>
      </c>
      <c r="T263" s="27" t="str">
        <f t="shared" si="126"/>
        <v>Hospitalares</v>
      </c>
      <c r="U263" s="27" t="str">
        <f t="shared" si="126"/>
        <v>Aparelho.Saúde</v>
      </c>
      <c r="V263" s="75" t="s">
        <v>89</v>
      </c>
      <c r="W263" s="1" t="str">
        <f t="shared" si="98"/>
        <v>Key.Equ.263</v>
      </c>
      <c r="X263" s="47" t="s">
        <v>1345</v>
      </c>
      <c r="Y263" s="77" t="s">
        <v>1327</v>
      </c>
    </row>
    <row r="264" spans="1:25" ht="6" customHeight="1" x14ac:dyDescent="0.4">
      <c r="A264" s="23">
        <v>264</v>
      </c>
      <c r="B264" s="2" t="s">
        <v>43</v>
      </c>
      <c r="C264" s="24" t="s">
        <v>1489</v>
      </c>
      <c r="D264" s="2" t="s">
        <v>1554</v>
      </c>
      <c r="E264" s="2" t="s">
        <v>1863</v>
      </c>
      <c r="F264" s="25" t="s">
        <v>1350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118"/>
        <v>Equipamentos</v>
      </c>
      <c r="M264" s="26" t="str">
        <f t="shared" si="118"/>
        <v>Hospitalares</v>
      </c>
      <c r="N264" s="26" t="str">
        <f t="shared" ref="N264:N308" si="127">(SUBSTITUTE(SUBSTITUTE(CONCATENATE("",E264),"."," ")," De "," de "))</f>
        <v>Aparelho Saúde</v>
      </c>
      <c r="O264" s="21" t="str">
        <f t="shared" si="102"/>
        <v>Ar.Medicinal.Estação</v>
      </c>
      <c r="P264" s="21" t="s">
        <v>1331</v>
      </c>
      <c r="Q264" s="21" t="s">
        <v>1332</v>
      </c>
      <c r="R264" s="75" t="s">
        <v>9</v>
      </c>
      <c r="S264" s="27" t="str">
        <f t="shared" si="126"/>
        <v>Equipamentos</v>
      </c>
      <c r="T264" s="27" t="str">
        <f t="shared" si="126"/>
        <v>Hospitalares</v>
      </c>
      <c r="U264" s="27" t="str">
        <f t="shared" si="126"/>
        <v>Aparelho.Saúde</v>
      </c>
      <c r="V264" s="75" t="s">
        <v>89</v>
      </c>
      <c r="W264" s="1" t="str">
        <f t="shared" si="98"/>
        <v>Key.Equ.264</v>
      </c>
      <c r="X264" s="47" t="s">
        <v>1345</v>
      </c>
      <c r="Y264" s="77" t="s">
        <v>1330</v>
      </c>
    </row>
    <row r="265" spans="1:25" ht="6" customHeight="1" x14ac:dyDescent="0.4">
      <c r="A265" s="23">
        <v>265</v>
      </c>
      <c r="B265" s="2" t="s">
        <v>43</v>
      </c>
      <c r="C265" s="24" t="s">
        <v>1489</v>
      </c>
      <c r="D265" s="2" t="s">
        <v>1554</v>
      </c>
      <c r="E265" s="2" t="s">
        <v>1863</v>
      </c>
      <c r="F265" s="25" t="s">
        <v>1349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118"/>
        <v>Equipamentos</v>
      </c>
      <c r="M265" s="26" t="str">
        <f t="shared" si="118"/>
        <v>Hospitalares</v>
      </c>
      <c r="N265" s="26" t="str">
        <f t="shared" si="127"/>
        <v>Aparelho Saúde</v>
      </c>
      <c r="O265" s="21" t="str">
        <f t="shared" si="102"/>
        <v>Ar.Medicinal.Alimentador</v>
      </c>
      <c r="P265" s="21" t="s">
        <v>1334</v>
      </c>
      <c r="Q265" s="21" t="s">
        <v>1335</v>
      </c>
      <c r="R265" s="75" t="s">
        <v>9</v>
      </c>
      <c r="S265" s="27" t="str">
        <f t="shared" si="126"/>
        <v>Equipamentos</v>
      </c>
      <c r="T265" s="27" t="str">
        <f t="shared" si="126"/>
        <v>Hospitalares</v>
      </c>
      <c r="U265" s="27" t="str">
        <f t="shared" si="126"/>
        <v>Aparelho.Saúde</v>
      </c>
      <c r="V265" s="75" t="s">
        <v>89</v>
      </c>
      <c r="W265" s="1" t="str">
        <f t="shared" ref="W265:W327" si="128">CONCATENATE("Key.",LEFT(C265,3),".",A265)</f>
        <v>Key.Equ.265</v>
      </c>
      <c r="X265" s="47" t="s">
        <v>1345</v>
      </c>
      <c r="Y265" s="77" t="s">
        <v>1333</v>
      </c>
    </row>
    <row r="266" spans="1:25" ht="6" customHeight="1" x14ac:dyDescent="0.4">
      <c r="A266" s="23">
        <v>266</v>
      </c>
      <c r="B266" s="2" t="s">
        <v>43</v>
      </c>
      <c r="C266" s="24" t="s">
        <v>1489</v>
      </c>
      <c r="D266" s="2" t="s">
        <v>1554</v>
      </c>
      <c r="E266" s="2" t="s">
        <v>1863</v>
      </c>
      <c r="F266" s="25" t="s">
        <v>1353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118"/>
        <v>Equipamentos</v>
      </c>
      <c r="M266" s="26" t="str">
        <f t="shared" si="118"/>
        <v>Hospitalares</v>
      </c>
      <c r="N266" s="26" t="str">
        <f t="shared" si="127"/>
        <v>Aparelho Saúde</v>
      </c>
      <c r="O266" s="21" t="str">
        <f t="shared" si="102"/>
        <v>Vácuo.Medicinal.Estação</v>
      </c>
      <c r="P266" s="21" t="s">
        <v>1343</v>
      </c>
      <c r="Q266" s="21" t="s">
        <v>1344</v>
      </c>
      <c r="R266" s="75" t="s">
        <v>9</v>
      </c>
      <c r="S266" s="27" t="str">
        <f t="shared" si="126"/>
        <v>Equipamentos</v>
      </c>
      <c r="T266" s="27" t="str">
        <f t="shared" si="126"/>
        <v>Hospitalares</v>
      </c>
      <c r="U266" s="27" t="str">
        <f t="shared" si="126"/>
        <v>Aparelho.Saúde</v>
      </c>
      <c r="V266" s="75" t="s">
        <v>89</v>
      </c>
      <c r="W266" s="1" t="str">
        <f t="shared" si="128"/>
        <v>Key.Equ.266</v>
      </c>
      <c r="X266" s="47" t="s">
        <v>1345</v>
      </c>
      <c r="Y266" s="77" t="s">
        <v>1342</v>
      </c>
    </row>
    <row r="267" spans="1:25" ht="6" customHeight="1" x14ac:dyDescent="0.4">
      <c r="A267" s="23">
        <v>267</v>
      </c>
      <c r="B267" s="2" t="s">
        <v>43</v>
      </c>
      <c r="C267" s="24" t="s">
        <v>1489</v>
      </c>
      <c r="D267" s="2" t="s">
        <v>1554</v>
      </c>
      <c r="E267" s="2" t="s">
        <v>1863</v>
      </c>
      <c r="F267" s="25" t="s">
        <v>1351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118"/>
        <v>Equipamentos</v>
      </c>
      <c r="M267" s="26" t="str">
        <f t="shared" si="118"/>
        <v>Hospitalares</v>
      </c>
      <c r="N267" s="26" t="str">
        <f t="shared" si="127"/>
        <v>Aparelho Saúde</v>
      </c>
      <c r="O267" s="21" t="str">
        <f t="shared" si="102"/>
        <v>Oxigênio.Gerador</v>
      </c>
      <c r="P267" s="21" t="s">
        <v>1337</v>
      </c>
      <c r="Q267" s="21" t="s">
        <v>1338</v>
      </c>
      <c r="R267" s="75" t="s">
        <v>9</v>
      </c>
      <c r="S267" s="27" t="str">
        <f t="shared" si="126"/>
        <v>Equipamentos</v>
      </c>
      <c r="T267" s="27" t="str">
        <f t="shared" si="126"/>
        <v>Hospitalares</v>
      </c>
      <c r="U267" s="27" t="str">
        <f t="shared" si="126"/>
        <v>Aparelho.Saúde</v>
      </c>
      <c r="V267" s="75" t="s">
        <v>89</v>
      </c>
      <c r="W267" s="1" t="str">
        <f t="shared" si="128"/>
        <v>Key.Equ.267</v>
      </c>
      <c r="X267" s="47" t="s">
        <v>1345</v>
      </c>
      <c r="Y267" s="77" t="s">
        <v>1336</v>
      </c>
    </row>
    <row r="268" spans="1:25" ht="6" customHeight="1" x14ac:dyDescent="0.4">
      <c r="A268" s="23">
        <v>268</v>
      </c>
      <c r="B268" s="2" t="s">
        <v>43</v>
      </c>
      <c r="C268" s="24" t="s">
        <v>1489</v>
      </c>
      <c r="D268" s="2" t="s">
        <v>1554</v>
      </c>
      <c r="E268" s="2" t="s">
        <v>1863</v>
      </c>
      <c r="F268" s="25" t="s">
        <v>1352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118"/>
        <v>Equipamentos</v>
      </c>
      <c r="M268" s="26" t="str">
        <f t="shared" si="118"/>
        <v>Hospitalares</v>
      </c>
      <c r="N268" s="26" t="str">
        <f t="shared" si="127"/>
        <v>Aparelho Saúde</v>
      </c>
      <c r="O268" s="21" t="str">
        <f t="shared" si="102"/>
        <v>Oxigênio.Usina</v>
      </c>
      <c r="P268" s="21" t="s">
        <v>1340</v>
      </c>
      <c r="Q268" s="21" t="s">
        <v>1341</v>
      </c>
      <c r="R268" s="75" t="s">
        <v>9</v>
      </c>
      <c r="S268" s="27" t="str">
        <f t="shared" si="126"/>
        <v>Equipamentos</v>
      </c>
      <c r="T268" s="27" t="str">
        <f t="shared" si="126"/>
        <v>Hospitalares</v>
      </c>
      <c r="U268" s="27" t="str">
        <f t="shared" si="126"/>
        <v>Aparelho.Saúde</v>
      </c>
      <c r="V268" s="75" t="s">
        <v>89</v>
      </c>
      <c r="W268" s="1" t="str">
        <f t="shared" si="128"/>
        <v>Key.Equ.268</v>
      </c>
      <c r="X268" s="47" t="s">
        <v>1345</v>
      </c>
      <c r="Y268" s="77" t="s">
        <v>1339</v>
      </c>
    </row>
    <row r="269" spans="1:25" ht="6" customHeight="1" x14ac:dyDescent="0.4">
      <c r="A269" s="23">
        <v>269</v>
      </c>
      <c r="B269" s="2" t="s">
        <v>43</v>
      </c>
      <c r="C269" s="24" t="s">
        <v>1489</v>
      </c>
      <c r="D269" s="2" t="s">
        <v>1554</v>
      </c>
      <c r="E269" s="2" t="s">
        <v>1863</v>
      </c>
      <c r="F269" s="2" t="s">
        <v>1354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118"/>
        <v>Equipamentos</v>
      </c>
      <c r="M269" s="26" t="str">
        <f t="shared" si="118"/>
        <v>Hospitalares</v>
      </c>
      <c r="N269" s="26" t="str">
        <f t="shared" si="127"/>
        <v>Aparelho Saúde</v>
      </c>
      <c r="O269" s="21" t="str">
        <f t="shared" si="102"/>
        <v>Chamada.Enfermagem</v>
      </c>
      <c r="P269" s="21" t="s">
        <v>1347</v>
      </c>
      <c r="Q269" s="21" t="s">
        <v>1348</v>
      </c>
      <c r="R269" s="75" t="s">
        <v>9</v>
      </c>
      <c r="S269" s="27" t="str">
        <f t="shared" si="126"/>
        <v>Equipamentos</v>
      </c>
      <c r="T269" s="27" t="str">
        <f t="shared" si="126"/>
        <v>Hospitalares</v>
      </c>
      <c r="U269" s="27" t="str">
        <f t="shared" si="126"/>
        <v>Aparelho.Saúde</v>
      </c>
      <c r="V269" s="75" t="s">
        <v>89</v>
      </c>
      <c r="W269" s="1" t="str">
        <f t="shared" si="128"/>
        <v>Key.Equ.269</v>
      </c>
      <c r="X269" s="47" t="s">
        <v>1346</v>
      </c>
      <c r="Y269" s="47" t="s">
        <v>9</v>
      </c>
    </row>
    <row r="270" spans="1:25" ht="6.65" customHeight="1" x14ac:dyDescent="0.4">
      <c r="A270" s="23">
        <v>270</v>
      </c>
      <c r="B270" s="2" t="s">
        <v>43</v>
      </c>
      <c r="C270" s="24" t="s">
        <v>1489</v>
      </c>
      <c r="D270" s="2" t="s">
        <v>1670</v>
      </c>
      <c r="E270" s="2" t="s">
        <v>1861</v>
      </c>
      <c r="F270" s="25" t="s">
        <v>1825</v>
      </c>
      <c r="G270" s="82" t="s">
        <v>9</v>
      </c>
      <c r="H270" s="82" t="s">
        <v>9</v>
      </c>
      <c r="I270" s="82" t="s">
        <v>9</v>
      </c>
      <c r="J270" s="84" t="s">
        <v>9</v>
      </c>
      <c r="K270" s="82" t="s">
        <v>9</v>
      </c>
      <c r="L270" s="26" t="str">
        <f t="shared" si="118"/>
        <v>Equipamentos</v>
      </c>
      <c r="M270" s="26" t="str">
        <f t="shared" si="118"/>
        <v>Telecom</v>
      </c>
      <c r="N270" s="26" t="str">
        <f t="shared" ref="N270:N293" si="129">(SUBSTITUTE(SUBSTITUTE(CONCATENATE("",E272),"."," ")," De "," de "))</f>
        <v>Aparelho Fixo</v>
      </c>
      <c r="O270" s="21" t="str">
        <f t="shared" si="102"/>
        <v>Dispositivo.Comunicação</v>
      </c>
      <c r="P270" s="21" t="s">
        <v>1671</v>
      </c>
      <c r="Q270" s="21" t="s">
        <v>1672</v>
      </c>
      <c r="R270" s="75" t="s">
        <v>9</v>
      </c>
      <c r="S270" s="27" t="str">
        <f t="shared" si="126"/>
        <v>Equipamentos</v>
      </c>
      <c r="T270" s="27" t="str">
        <f t="shared" si="126"/>
        <v>Telecom</v>
      </c>
      <c r="U270" s="27" t="str">
        <f t="shared" ref="U270:U293" si="130">SUBSTITUTE(E272, "_", " ")</f>
        <v>Aparelho.Fixo</v>
      </c>
      <c r="V270" s="27" t="str">
        <f t="shared" ref="V270:V308" si="131">SUBSTITUTE(C270, "_", " ")</f>
        <v>Equipamentos</v>
      </c>
      <c r="W270" s="1" t="str">
        <f t="shared" si="128"/>
        <v>Key.Equ.270</v>
      </c>
      <c r="X270" s="47" t="s">
        <v>1749</v>
      </c>
      <c r="Y270" s="77" t="s">
        <v>1781</v>
      </c>
    </row>
    <row r="271" spans="1:25" ht="6.65" customHeight="1" x14ac:dyDescent="0.4">
      <c r="A271" s="23">
        <v>271</v>
      </c>
      <c r="B271" s="2" t="s">
        <v>43</v>
      </c>
      <c r="C271" s="24" t="s">
        <v>1489</v>
      </c>
      <c r="D271" s="2" t="s">
        <v>1670</v>
      </c>
      <c r="E271" s="2" t="s">
        <v>1861</v>
      </c>
      <c r="F271" s="25" t="s">
        <v>1820</v>
      </c>
      <c r="G271" s="82" t="s">
        <v>9</v>
      </c>
      <c r="H271" s="82" t="s">
        <v>9</v>
      </c>
      <c r="I271" s="82" t="s">
        <v>9</v>
      </c>
      <c r="J271" s="84" t="s">
        <v>9</v>
      </c>
      <c r="K271" s="82" t="s">
        <v>9</v>
      </c>
      <c r="L271" s="26" t="str">
        <f t="shared" si="118"/>
        <v>Equipamentos</v>
      </c>
      <c r="M271" s="26" t="str">
        <f t="shared" si="118"/>
        <v>Telecom</v>
      </c>
      <c r="N271" s="26" t="str">
        <f t="shared" si="129"/>
        <v>Aparelho Fixo</v>
      </c>
      <c r="O271" s="21" t="str">
        <f t="shared" si="102"/>
        <v>Antena</v>
      </c>
      <c r="P271" s="21" t="s">
        <v>1673</v>
      </c>
      <c r="Q271" s="21" t="s">
        <v>1674</v>
      </c>
      <c r="R271" s="75" t="s">
        <v>9</v>
      </c>
      <c r="S271" s="27" t="str">
        <f t="shared" si="126"/>
        <v>Equipamentos</v>
      </c>
      <c r="T271" s="27" t="str">
        <f t="shared" si="126"/>
        <v>Telecom</v>
      </c>
      <c r="U271" s="27" t="str">
        <f t="shared" si="130"/>
        <v>Aparelho.Fixo</v>
      </c>
      <c r="V271" s="27" t="str">
        <f t="shared" si="131"/>
        <v>Equipamentos</v>
      </c>
      <c r="W271" s="1" t="str">
        <f t="shared" si="128"/>
        <v>Key.Equ.271</v>
      </c>
      <c r="X271" s="47" t="s">
        <v>1749</v>
      </c>
      <c r="Y271" s="77" t="s">
        <v>1782</v>
      </c>
    </row>
    <row r="272" spans="1:25" ht="6.65" customHeight="1" x14ac:dyDescent="0.4">
      <c r="A272" s="23">
        <v>272</v>
      </c>
      <c r="B272" s="2" t="s">
        <v>43</v>
      </c>
      <c r="C272" s="24" t="s">
        <v>1489</v>
      </c>
      <c r="D272" s="2" t="s">
        <v>1670</v>
      </c>
      <c r="E272" s="2" t="s">
        <v>1861</v>
      </c>
      <c r="F272" s="25" t="s">
        <v>1821</v>
      </c>
      <c r="G272" s="82" t="s">
        <v>9</v>
      </c>
      <c r="H272" s="82" t="s">
        <v>9</v>
      </c>
      <c r="I272" s="82" t="s">
        <v>9</v>
      </c>
      <c r="J272" s="84" t="s">
        <v>9</v>
      </c>
      <c r="K272" s="82" t="s">
        <v>9</v>
      </c>
      <c r="L272" s="26" t="str">
        <f t="shared" si="118"/>
        <v>Equipamentos</v>
      </c>
      <c r="M272" s="26" t="str">
        <f t="shared" si="118"/>
        <v>Telecom</v>
      </c>
      <c r="N272" s="26" t="str">
        <f t="shared" si="129"/>
        <v>Aparelho Fixo</v>
      </c>
      <c r="O272" s="21" t="str">
        <f t="shared" si="102"/>
        <v>Autômato</v>
      </c>
      <c r="P272" s="21" t="s">
        <v>1675</v>
      </c>
      <c r="Q272" s="21" t="s">
        <v>1676</v>
      </c>
      <c r="R272" s="75" t="s">
        <v>9</v>
      </c>
      <c r="S272" s="27" t="str">
        <f t="shared" si="126"/>
        <v>Equipamentos</v>
      </c>
      <c r="T272" s="27" t="str">
        <f t="shared" si="126"/>
        <v>Telecom</v>
      </c>
      <c r="U272" s="27" t="str">
        <f t="shared" si="130"/>
        <v>Aparelho.Fixo</v>
      </c>
      <c r="V272" s="27" t="str">
        <f t="shared" si="131"/>
        <v>Equipamentos</v>
      </c>
      <c r="W272" s="1" t="str">
        <f t="shared" si="128"/>
        <v>Key.Equ.272</v>
      </c>
      <c r="X272" s="47" t="s">
        <v>1749</v>
      </c>
      <c r="Y272" s="77" t="s">
        <v>1783</v>
      </c>
    </row>
    <row r="273" spans="1:25" ht="6.65" customHeight="1" x14ac:dyDescent="0.4">
      <c r="A273" s="23">
        <v>273</v>
      </c>
      <c r="B273" s="2" t="s">
        <v>43</v>
      </c>
      <c r="C273" s="24" t="s">
        <v>1489</v>
      </c>
      <c r="D273" s="2" t="s">
        <v>1670</v>
      </c>
      <c r="E273" s="2" t="s">
        <v>1861</v>
      </c>
      <c r="F273" s="25" t="s">
        <v>1822</v>
      </c>
      <c r="G273" s="82" t="s">
        <v>9</v>
      </c>
      <c r="H273" s="82" t="s">
        <v>9</v>
      </c>
      <c r="I273" s="82" t="s">
        <v>9</v>
      </c>
      <c r="J273" s="84" t="s">
        <v>9</v>
      </c>
      <c r="K273" s="82" t="s">
        <v>9</v>
      </c>
      <c r="L273" s="26" t="str">
        <f t="shared" si="118"/>
        <v>Equipamentos</v>
      </c>
      <c r="M273" s="26" t="str">
        <f t="shared" si="118"/>
        <v>Telecom</v>
      </c>
      <c r="N273" s="26" t="str">
        <f t="shared" si="129"/>
        <v>Aparelho Fixo</v>
      </c>
      <c r="O273" s="21" t="str">
        <f t="shared" si="102"/>
        <v>Computador</v>
      </c>
      <c r="P273" s="21" t="s">
        <v>1677</v>
      </c>
      <c r="Q273" s="21" t="s">
        <v>1678</v>
      </c>
      <c r="R273" s="75" t="s">
        <v>9</v>
      </c>
      <c r="S273" s="27" t="str">
        <f t="shared" si="126"/>
        <v>Equipamentos</v>
      </c>
      <c r="T273" s="27" t="str">
        <f t="shared" si="126"/>
        <v>Telecom</v>
      </c>
      <c r="U273" s="27" t="str">
        <f t="shared" si="130"/>
        <v>Aparelho.Fixo</v>
      </c>
      <c r="V273" s="27" t="str">
        <f t="shared" si="131"/>
        <v>Equipamentos</v>
      </c>
      <c r="W273" s="1" t="str">
        <f t="shared" si="128"/>
        <v>Key.Equ.273</v>
      </c>
      <c r="X273" s="47" t="s">
        <v>1749</v>
      </c>
      <c r="Y273" s="77" t="s">
        <v>1784</v>
      </c>
    </row>
    <row r="274" spans="1:25" ht="6.65" customHeight="1" x14ac:dyDescent="0.4">
      <c r="A274" s="23">
        <v>274</v>
      </c>
      <c r="B274" s="2" t="s">
        <v>43</v>
      </c>
      <c r="C274" s="24" t="s">
        <v>1489</v>
      </c>
      <c r="D274" s="2" t="s">
        <v>1670</v>
      </c>
      <c r="E274" s="2" t="s">
        <v>1861</v>
      </c>
      <c r="F274" s="25" t="s">
        <v>1823</v>
      </c>
      <c r="G274" s="82" t="s">
        <v>9</v>
      </c>
      <c r="H274" s="82" t="s">
        <v>9</v>
      </c>
      <c r="I274" s="82" t="s">
        <v>9</v>
      </c>
      <c r="J274" s="84" t="s">
        <v>9</v>
      </c>
      <c r="K274" s="82" t="s">
        <v>9</v>
      </c>
      <c r="L274" s="26" t="str">
        <f t="shared" si="118"/>
        <v>Equipamentos</v>
      </c>
      <c r="M274" s="26" t="str">
        <f t="shared" si="118"/>
        <v>Telecom</v>
      </c>
      <c r="N274" s="26" t="str">
        <f t="shared" si="129"/>
        <v>Aparelho Fixo</v>
      </c>
      <c r="O274" s="21" t="str">
        <f t="shared" si="102"/>
        <v>Fax</v>
      </c>
      <c r="P274" s="21" t="s">
        <v>1679</v>
      </c>
      <c r="Q274" s="21" t="s">
        <v>1680</v>
      </c>
      <c r="R274" s="75" t="s">
        <v>9</v>
      </c>
      <c r="S274" s="27" t="str">
        <f t="shared" si="126"/>
        <v>Equipamentos</v>
      </c>
      <c r="T274" s="27" t="str">
        <f t="shared" si="126"/>
        <v>Telecom</v>
      </c>
      <c r="U274" s="27" t="str">
        <f t="shared" si="130"/>
        <v>Aparelho.Fixo</v>
      </c>
      <c r="V274" s="27" t="str">
        <f t="shared" si="131"/>
        <v>Equipamentos</v>
      </c>
      <c r="W274" s="1" t="str">
        <f t="shared" si="128"/>
        <v>Key.Equ.274</v>
      </c>
      <c r="X274" s="47" t="s">
        <v>1749</v>
      </c>
      <c r="Y274" s="77" t="s">
        <v>1785</v>
      </c>
    </row>
    <row r="275" spans="1:25" ht="6.65" customHeight="1" x14ac:dyDescent="0.4">
      <c r="A275" s="23">
        <v>275</v>
      </c>
      <c r="B275" s="2" t="s">
        <v>43</v>
      </c>
      <c r="C275" s="24" t="s">
        <v>1489</v>
      </c>
      <c r="D275" s="2" t="s">
        <v>1670</v>
      </c>
      <c r="E275" s="2" t="s">
        <v>1861</v>
      </c>
      <c r="F275" s="25" t="s">
        <v>1824</v>
      </c>
      <c r="G275" s="82" t="s">
        <v>9</v>
      </c>
      <c r="H275" s="82" t="s">
        <v>9</v>
      </c>
      <c r="I275" s="82" t="s">
        <v>9</v>
      </c>
      <c r="J275" s="84" t="s">
        <v>9</v>
      </c>
      <c r="K275" s="82" t="s">
        <v>9</v>
      </c>
      <c r="L275" s="26" t="str">
        <f t="shared" si="118"/>
        <v>Equipamentos</v>
      </c>
      <c r="M275" s="26" t="str">
        <f t="shared" si="118"/>
        <v>Telecom</v>
      </c>
      <c r="N275" s="26" t="str">
        <f t="shared" si="129"/>
        <v>Aparelho Fixo</v>
      </c>
      <c r="O275" s="21" t="str">
        <f t="shared" si="102"/>
        <v>Portal.de.Rede</v>
      </c>
      <c r="P275" s="21" t="s">
        <v>1681</v>
      </c>
      <c r="Q275" s="21" t="s">
        <v>1682</v>
      </c>
      <c r="R275" s="75" t="s">
        <v>9</v>
      </c>
      <c r="S275" s="27" t="str">
        <f t="shared" si="126"/>
        <v>Equipamentos</v>
      </c>
      <c r="T275" s="27" t="str">
        <f t="shared" si="126"/>
        <v>Telecom</v>
      </c>
      <c r="U275" s="27" t="str">
        <f t="shared" si="130"/>
        <v>Aparelho.Fixo</v>
      </c>
      <c r="V275" s="27" t="str">
        <f t="shared" si="131"/>
        <v>Equipamentos</v>
      </c>
      <c r="W275" s="1" t="str">
        <f t="shared" si="128"/>
        <v>Key.Equ.275</v>
      </c>
      <c r="X275" s="47" t="s">
        <v>1749</v>
      </c>
      <c r="Y275" s="77" t="s">
        <v>1786</v>
      </c>
    </row>
    <row r="276" spans="1:25" ht="6.65" customHeight="1" x14ac:dyDescent="0.4">
      <c r="A276" s="23">
        <v>276</v>
      </c>
      <c r="B276" s="2" t="s">
        <v>43</v>
      </c>
      <c r="C276" s="24" t="s">
        <v>1489</v>
      </c>
      <c r="D276" s="2" t="s">
        <v>1670</v>
      </c>
      <c r="E276" s="2" t="s">
        <v>1861</v>
      </c>
      <c r="F276" s="25" t="s">
        <v>1826</v>
      </c>
      <c r="G276" s="82" t="s">
        <v>9</v>
      </c>
      <c r="H276" s="82" t="s">
        <v>9</v>
      </c>
      <c r="I276" s="82" t="s">
        <v>9</v>
      </c>
      <c r="J276" s="84" t="s">
        <v>9</v>
      </c>
      <c r="K276" s="82" t="s">
        <v>9</v>
      </c>
      <c r="L276" s="26" t="str">
        <f t="shared" si="118"/>
        <v>Equipamentos</v>
      </c>
      <c r="M276" s="26" t="str">
        <f t="shared" si="118"/>
        <v>Telecom</v>
      </c>
      <c r="N276" s="26" t="str">
        <f t="shared" si="129"/>
        <v>Aparelho Fixo</v>
      </c>
      <c r="O276" s="21" t="str">
        <f t="shared" si="102"/>
        <v>Periférico.Inteligente</v>
      </c>
      <c r="P276" s="21" t="s">
        <v>1683</v>
      </c>
      <c r="Q276" s="21" t="s">
        <v>1684</v>
      </c>
      <c r="R276" s="75" t="s">
        <v>9</v>
      </c>
      <c r="S276" s="27" t="str">
        <f t="shared" si="126"/>
        <v>Equipamentos</v>
      </c>
      <c r="T276" s="27" t="str">
        <f t="shared" si="126"/>
        <v>Telecom</v>
      </c>
      <c r="U276" s="27" t="str">
        <f t="shared" si="130"/>
        <v>Aparelho.Fixo</v>
      </c>
      <c r="V276" s="27" t="str">
        <f t="shared" si="131"/>
        <v>Equipamentos</v>
      </c>
      <c r="W276" s="1" t="str">
        <f t="shared" si="128"/>
        <v>Key.Equ.276</v>
      </c>
      <c r="X276" s="47" t="s">
        <v>1749</v>
      </c>
      <c r="Y276" s="77" t="s">
        <v>1787</v>
      </c>
    </row>
    <row r="277" spans="1:25" ht="6.65" customHeight="1" x14ac:dyDescent="0.4">
      <c r="A277" s="23">
        <v>277</v>
      </c>
      <c r="B277" s="2" t="s">
        <v>43</v>
      </c>
      <c r="C277" s="24" t="s">
        <v>1489</v>
      </c>
      <c r="D277" s="2" t="s">
        <v>1670</v>
      </c>
      <c r="E277" s="2" t="s">
        <v>1861</v>
      </c>
      <c r="F277" s="25" t="s">
        <v>1827</v>
      </c>
      <c r="G277" s="82" t="s">
        <v>9</v>
      </c>
      <c r="H277" s="82" t="s">
        <v>9</v>
      </c>
      <c r="I277" s="82" t="s">
        <v>9</v>
      </c>
      <c r="J277" s="84" t="s">
        <v>9</v>
      </c>
      <c r="K277" s="82" t="s">
        <v>9</v>
      </c>
      <c r="L277" s="26" t="str">
        <f t="shared" si="118"/>
        <v>Equipamentos</v>
      </c>
      <c r="M277" s="26" t="str">
        <f t="shared" si="118"/>
        <v>Telecom</v>
      </c>
      <c r="N277" s="26" t="str">
        <f t="shared" si="129"/>
        <v>Aparelho Fixo</v>
      </c>
      <c r="O277" s="21" t="str">
        <f t="shared" si="102"/>
        <v>Equipamento.Rede.IP</v>
      </c>
      <c r="P277" s="21" t="s">
        <v>1685</v>
      </c>
      <c r="Q277" s="21" t="s">
        <v>1686</v>
      </c>
      <c r="R277" s="75" t="s">
        <v>9</v>
      </c>
      <c r="S277" s="27" t="str">
        <f t="shared" si="126"/>
        <v>Equipamentos</v>
      </c>
      <c r="T277" s="27" t="str">
        <f t="shared" si="126"/>
        <v>Telecom</v>
      </c>
      <c r="U277" s="27" t="str">
        <f t="shared" si="130"/>
        <v>Aparelho.Fixo</v>
      </c>
      <c r="V277" s="27" t="str">
        <f t="shared" si="131"/>
        <v>Equipamentos</v>
      </c>
      <c r="W277" s="1" t="str">
        <f t="shared" si="128"/>
        <v>Key.Equ.277</v>
      </c>
      <c r="X277" s="47" t="s">
        <v>1749</v>
      </c>
      <c r="Y277" s="77" t="s">
        <v>1788</v>
      </c>
    </row>
    <row r="278" spans="1:25" ht="6.65" customHeight="1" x14ac:dyDescent="0.4">
      <c r="A278" s="23">
        <v>278</v>
      </c>
      <c r="B278" s="2" t="s">
        <v>43</v>
      </c>
      <c r="C278" s="24" t="s">
        <v>1489</v>
      </c>
      <c r="D278" s="2" t="s">
        <v>1670</v>
      </c>
      <c r="E278" s="2" t="s">
        <v>1861</v>
      </c>
      <c r="F278" s="25" t="s">
        <v>1828</v>
      </c>
      <c r="G278" s="82" t="s">
        <v>9</v>
      </c>
      <c r="H278" s="82" t="s">
        <v>9</v>
      </c>
      <c r="I278" s="82" t="s">
        <v>9</v>
      </c>
      <c r="J278" s="84" t="s">
        <v>9</v>
      </c>
      <c r="K278" s="82" t="s">
        <v>9</v>
      </c>
      <c r="L278" s="26" t="str">
        <f t="shared" si="118"/>
        <v>Equipamentos</v>
      </c>
      <c r="M278" s="26" t="str">
        <f t="shared" si="118"/>
        <v>Telecom</v>
      </c>
      <c r="N278" s="26" t="str">
        <f t="shared" si="129"/>
        <v>Aparelho Fixo</v>
      </c>
      <c r="O278" s="21" t="str">
        <f t="shared" si="102"/>
        <v>Unidade.Eletrônica.de.Linhas.IDE</v>
      </c>
      <c r="P278" s="21" t="s">
        <v>1687</v>
      </c>
      <c r="Q278" s="21" t="s">
        <v>1688</v>
      </c>
      <c r="R278" s="75" t="s">
        <v>9</v>
      </c>
      <c r="S278" s="27" t="str">
        <f t="shared" si="126"/>
        <v>Equipamentos</v>
      </c>
      <c r="T278" s="27" t="str">
        <f t="shared" si="126"/>
        <v>Telecom</v>
      </c>
      <c r="U278" s="27" t="str">
        <f t="shared" si="130"/>
        <v>Aparelho.Fixo</v>
      </c>
      <c r="V278" s="27" t="str">
        <f t="shared" si="131"/>
        <v>Equipamentos</v>
      </c>
      <c r="W278" s="1" t="str">
        <f t="shared" si="128"/>
        <v>Key.Equ.278</v>
      </c>
      <c r="X278" s="47" t="s">
        <v>1749</v>
      </c>
      <c r="Y278" s="77" t="s">
        <v>1789</v>
      </c>
    </row>
    <row r="279" spans="1:25" ht="6.65" customHeight="1" x14ac:dyDescent="0.4">
      <c r="A279" s="23">
        <v>279</v>
      </c>
      <c r="B279" s="2" t="s">
        <v>43</v>
      </c>
      <c r="C279" s="24" t="s">
        <v>1489</v>
      </c>
      <c r="D279" s="2" t="s">
        <v>1670</v>
      </c>
      <c r="E279" s="2" t="s">
        <v>1861</v>
      </c>
      <c r="F279" s="25" t="s">
        <v>1829</v>
      </c>
      <c r="G279" s="82" t="s">
        <v>9</v>
      </c>
      <c r="H279" s="82" t="s">
        <v>9</v>
      </c>
      <c r="I279" s="82" t="s">
        <v>9</v>
      </c>
      <c r="J279" s="84" t="s">
        <v>9</v>
      </c>
      <c r="K279" s="82" t="s">
        <v>9</v>
      </c>
      <c r="L279" s="26" t="str">
        <f t="shared" si="118"/>
        <v>Equipamentos</v>
      </c>
      <c r="M279" s="26" t="str">
        <f t="shared" si="118"/>
        <v>Telecom</v>
      </c>
      <c r="N279" s="26" t="str">
        <f t="shared" si="129"/>
        <v>Aparelho Fixo</v>
      </c>
      <c r="O279" s="21" t="str">
        <f t="shared" si="102"/>
        <v>Modem</v>
      </c>
      <c r="P279" s="21" t="s">
        <v>1689</v>
      </c>
      <c r="Q279" s="21" t="s">
        <v>1690</v>
      </c>
      <c r="R279" s="75" t="s">
        <v>9</v>
      </c>
      <c r="S279" s="27" t="str">
        <f t="shared" si="126"/>
        <v>Equipamentos</v>
      </c>
      <c r="T279" s="27" t="str">
        <f t="shared" si="126"/>
        <v>Telecom</v>
      </c>
      <c r="U279" s="27" t="str">
        <f t="shared" si="130"/>
        <v>Aparelho.Fixo</v>
      </c>
      <c r="V279" s="27" t="str">
        <f t="shared" si="131"/>
        <v>Equipamentos</v>
      </c>
      <c r="W279" s="1" t="str">
        <f t="shared" si="128"/>
        <v>Key.Equ.279</v>
      </c>
      <c r="X279" s="47" t="s">
        <v>1749</v>
      </c>
      <c r="Y279" s="77" t="s">
        <v>1790</v>
      </c>
    </row>
    <row r="280" spans="1:25" ht="6.65" customHeight="1" x14ac:dyDescent="0.4">
      <c r="A280" s="23">
        <v>280</v>
      </c>
      <c r="B280" s="2" t="s">
        <v>43</v>
      </c>
      <c r="C280" s="24" t="s">
        <v>1489</v>
      </c>
      <c r="D280" s="2" t="s">
        <v>1670</v>
      </c>
      <c r="E280" s="2" t="s">
        <v>1861</v>
      </c>
      <c r="F280" s="25" t="s">
        <v>1830</v>
      </c>
      <c r="G280" s="82" t="s">
        <v>9</v>
      </c>
      <c r="H280" s="82" t="s">
        <v>9</v>
      </c>
      <c r="I280" s="82" t="s">
        <v>9</v>
      </c>
      <c r="J280" s="84" t="s">
        <v>9</v>
      </c>
      <c r="K280" s="82" t="s">
        <v>9</v>
      </c>
      <c r="L280" s="26" t="str">
        <f t="shared" si="118"/>
        <v>Equipamentos</v>
      </c>
      <c r="M280" s="26" t="str">
        <f t="shared" si="118"/>
        <v>Telecom</v>
      </c>
      <c r="N280" s="26" t="str">
        <f t="shared" si="129"/>
        <v>Aparelho Fixo</v>
      </c>
      <c r="O280" s="21" t="str">
        <f t="shared" si="102"/>
        <v>Rede</v>
      </c>
      <c r="P280" s="21" t="s">
        <v>1691</v>
      </c>
      <c r="Q280" s="21" t="s">
        <v>1692</v>
      </c>
      <c r="R280" s="75" t="s">
        <v>9</v>
      </c>
      <c r="S280" s="27" t="str">
        <f t="shared" si="126"/>
        <v>Equipamentos</v>
      </c>
      <c r="T280" s="27" t="str">
        <f t="shared" si="126"/>
        <v>Telecom</v>
      </c>
      <c r="U280" s="27" t="str">
        <f t="shared" si="130"/>
        <v>Aparelho.Fixo</v>
      </c>
      <c r="V280" s="27" t="str">
        <f t="shared" si="131"/>
        <v>Equipamentos</v>
      </c>
      <c r="W280" s="1" t="str">
        <f t="shared" si="128"/>
        <v>Key.Equ.280</v>
      </c>
      <c r="X280" s="47" t="s">
        <v>1749</v>
      </c>
      <c r="Y280" s="77" t="s">
        <v>1791</v>
      </c>
    </row>
    <row r="281" spans="1:25" ht="6.65" customHeight="1" x14ac:dyDescent="0.4">
      <c r="A281" s="23">
        <v>281</v>
      </c>
      <c r="B281" s="2" t="s">
        <v>43</v>
      </c>
      <c r="C281" s="24" t="s">
        <v>1489</v>
      </c>
      <c r="D281" s="2" t="s">
        <v>1670</v>
      </c>
      <c r="E281" s="2" t="s">
        <v>1861</v>
      </c>
      <c r="F281" s="25" t="s">
        <v>1831</v>
      </c>
      <c r="G281" s="82" t="s">
        <v>9</v>
      </c>
      <c r="H281" s="82" t="s">
        <v>9</v>
      </c>
      <c r="I281" s="82" t="s">
        <v>9</v>
      </c>
      <c r="J281" s="84" t="s">
        <v>9</v>
      </c>
      <c r="K281" s="82" t="s">
        <v>9</v>
      </c>
      <c r="L281" s="26" t="str">
        <f t="shared" si="118"/>
        <v>Equipamentos</v>
      </c>
      <c r="M281" s="26" t="str">
        <f t="shared" si="118"/>
        <v>Telecom</v>
      </c>
      <c r="N281" s="26" t="str">
        <f t="shared" si="129"/>
        <v>Aparelho Fixo</v>
      </c>
      <c r="O281" s="21" t="str">
        <f t="shared" si="102"/>
        <v>Rede.Ponte</v>
      </c>
      <c r="P281" s="21" t="s">
        <v>1693</v>
      </c>
      <c r="Q281" s="21" t="s">
        <v>1694</v>
      </c>
      <c r="R281" s="75" t="s">
        <v>9</v>
      </c>
      <c r="S281" s="27" t="str">
        <f t="shared" si="126"/>
        <v>Equipamentos</v>
      </c>
      <c r="T281" s="27" t="str">
        <f t="shared" si="126"/>
        <v>Telecom</v>
      </c>
      <c r="U281" s="27" t="str">
        <f t="shared" si="130"/>
        <v>Aparelho.Fixo</v>
      </c>
      <c r="V281" s="27" t="str">
        <f t="shared" si="131"/>
        <v>Equipamentos</v>
      </c>
      <c r="W281" s="1" t="str">
        <f t="shared" si="128"/>
        <v>Key.Equ.281</v>
      </c>
      <c r="X281" s="47" t="s">
        <v>1749</v>
      </c>
      <c r="Y281" s="77" t="s">
        <v>1792</v>
      </c>
    </row>
    <row r="282" spans="1:25" ht="6.65" customHeight="1" x14ac:dyDescent="0.4">
      <c r="A282" s="23">
        <v>282</v>
      </c>
      <c r="B282" s="2" t="s">
        <v>43</v>
      </c>
      <c r="C282" s="24" t="s">
        <v>1489</v>
      </c>
      <c r="D282" s="2" t="s">
        <v>1670</v>
      </c>
      <c r="E282" s="2" t="s">
        <v>1861</v>
      </c>
      <c r="F282" s="25" t="s">
        <v>1832</v>
      </c>
      <c r="G282" s="82" t="s">
        <v>9</v>
      </c>
      <c r="H282" s="82" t="s">
        <v>9</v>
      </c>
      <c r="I282" s="82" t="s">
        <v>9</v>
      </c>
      <c r="J282" s="84" t="s">
        <v>9</v>
      </c>
      <c r="K282" s="82" t="s">
        <v>9</v>
      </c>
      <c r="L282" s="26" t="str">
        <f t="shared" si="118"/>
        <v>Equipamentos</v>
      </c>
      <c r="M282" s="26" t="str">
        <f t="shared" si="118"/>
        <v>Telecom</v>
      </c>
      <c r="N282" s="26" t="str">
        <f t="shared" si="129"/>
        <v>Aparelho Fixo</v>
      </c>
      <c r="O282" s="21" t="str">
        <f t="shared" si="102"/>
        <v>Rede.Hub</v>
      </c>
      <c r="P282" s="21" t="s">
        <v>1695</v>
      </c>
      <c r="Q282" s="21" t="s">
        <v>1696</v>
      </c>
      <c r="R282" s="75" t="s">
        <v>9</v>
      </c>
      <c r="S282" s="27" t="str">
        <f t="shared" si="126"/>
        <v>Equipamentos</v>
      </c>
      <c r="T282" s="27" t="str">
        <f t="shared" si="126"/>
        <v>Telecom</v>
      </c>
      <c r="U282" s="27" t="str">
        <f t="shared" si="130"/>
        <v>Aparelho.Fixo</v>
      </c>
      <c r="V282" s="27" t="str">
        <f t="shared" si="131"/>
        <v>Equipamentos</v>
      </c>
      <c r="W282" s="1" t="str">
        <f t="shared" si="128"/>
        <v>Key.Equ.282</v>
      </c>
      <c r="X282" s="47" t="s">
        <v>1749</v>
      </c>
      <c r="Y282" s="77" t="s">
        <v>1793</v>
      </c>
    </row>
    <row r="283" spans="1:25" ht="6.65" customHeight="1" x14ac:dyDescent="0.4">
      <c r="A283" s="23">
        <v>283</v>
      </c>
      <c r="B283" s="2" t="s">
        <v>43</v>
      </c>
      <c r="C283" s="24" t="s">
        <v>1489</v>
      </c>
      <c r="D283" s="2" t="s">
        <v>1670</v>
      </c>
      <c r="E283" s="2" t="s">
        <v>1861</v>
      </c>
      <c r="F283" s="25" t="s">
        <v>1833</v>
      </c>
      <c r="G283" s="82" t="s">
        <v>9</v>
      </c>
      <c r="H283" s="82" t="s">
        <v>9</v>
      </c>
      <c r="I283" s="82" t="s">
        <v>9</v>
      </c>
      <c r="J283" s="84" t="s">
        <v>9</v>
      </c>
      <c r="K283" s="82" t="s">
        <v>9</v>
      </c>
      <c r="L283" s="26" t="str">
        <f t="shared" si="118"/>
        <v>Equipamentos</v>
      </c>
      <c r="M283" s="26" t="str">
        <f t="shared" si="118"/>
        <v>Telecom</v>
      </c>
      <c r="N283" s="26" t="str">
        <f t="shared" si="129"/>
        <v>Aparelho Fixo</v>
      </c>
      <c r="O283" s="21" t="str">
        <f t="shared" si="102"/>
        <v>Terminal.Linha.Óptica</v>
      </c>
      <c r="P283" s="21" t="s">
        <v>1697</v>
      </c>
      <c r="Q283" s="21" t="s">
        <v>1698</v>
      </c>
      <c r="R283" s="75" t="s">
        <v>9</v>
      </c>
      <c r="S283" s="27" t="str">
        <f t="shared" si="126"/>
        <v>Equipamentos</v>
      </c>
      <c r="T283" s="27" t="str">
        <f t="shared" si="126"/>
        <v>Telecom</v>
      </c>
      <c r="U283" s="27" t="str">
        <f t="shared" si="130"/>
        <v>Aparelho.Fixo</v>
      </c>
      <c r="V283" s="27" t="str">
        <f t="shared" si="131"/>
        <v>Equipamentos</v>
      </c>
      <c r="W283" s="1" t="str">
        <f t="shared" si="128"/>
        <v>Key.Equ.283</v>
      </c>
      <c r="X283" s="47" t="s">
        <v>1749</v>
      </c>
      <c r="Y283" s="77" t="s">
        <v>1794</v>
      </c>
    </row>
    <row r="284" spans="1:25" ht="6.65" customHeight="1" x14ac:dyDescent="0.4">
      <c r="A284" s="23">
        <v>284</v>
      </c>
      <c r="B284" s="2" t="s">
        <v>43</v>
      </c>
      <c r="C284" s="24" t="s">
        <v>1489</v>
      </c>
      <c r="D284" s="2" t="s">
        <v>1670</v>
      </c>
      <c r="E284" s="2" t="s">
        <v>1861</v>
      </c>
      <c r="F284" s="25" t="s">
        <v>1834</v>
      </c>
      <c r="G284" s="82" t="s">
        <v>9</v>
      </c>
      <c r="H284" s="82" t="s">
        <v>9</v>
      </c>
      <c r="I284" s="82" t="s">
        <v>9</v>
      </c>
      <c r="J284" s="84" t="s">
        <v>9</v>
      </c>
      <c r="K284" s="82" t="s">
        <v>9</v>
      </c>
      <c r="L284" s="26" t="str">
        <f t="shared" si="118"/>
        <v>Equipamentos</v>
      </c>
      <c r="M284" s="26" t="str">
        <f t="shared" si="118"/>
        <v>Telecom</v>
      </c>
      <c r="N284" s="26" t="str">
        <f t="shared" si="129"/>
        <v>Aparelho Fixo</v>
      </c>
      <c r="O284" s="21" t="str">
        <f t="shared" si="102"/>
        <v>Unidade.Rede.Óptica</v>
      </c>
      <c r="P284" s="21" t="s">
        <v>1699</v>
      </c>
      <c r="Q284" s="21" t="s">
        <v>1700</v>
      </c>
      <c r="R284" s="75" t="s">
        <v>9</v>
      </c>
      <c r="S284" s="27" t="str">
        <f t="shared" si="126"/>
        <v>Equipamentos</v>
      </c>
      <c r="T284" s="27" t="str">
        <f t="shared" si="126"/>
        <v>Telecom</v>
      </c>
      <c r="U284" s="27" t="str">
        <f t="shared" si="130"/>
        <v>Aparelho.Fixo</v>
      </c>
      <c r="V284" s="27" t="str">
        <f t="shared" si="131"/>
        <v>Equipamentos</v>
      </c>
      <c r="W284" s="1" t="str">
        <f t="shared" si="128"/>
        <v>Key.Equ.284</v>
      </c>
      <c r="X284" s="47" t="s">
        <v>1749</v>
      </c>
      <c r="Y284" s="77" t="s">
        <v>1795</v>
      </c>
    </row>
    <row r="285" spans="1:25" ht="6.65" customHeight="1" x14ac:dyDescent="0.4">
      <c r="A285" s="23">
        <v>285</v>
      </c>
      <c r="B285" s="2" t="s">
        <v>43</v>
      </c>
      <c r="C285" s="24" t="s">
        <v>1489</v>
      </c>
      <c r="D285" s="2" t="s">
        <v>1670</v>
      </c>
      <c r="E285" s="2" t="s">
        <v>1861</v>
      </c>
      <c r="F285" s="25" t="s">
        <v>1835</v>
      </c>
      <c r="G285" s="82" t="s">
        <v>9</v>
      </c>
      <c r="H285" s="82" t="s">
        <v>9</v>
      </c>
      <c r="I285" s="82" t="s">
        <v>9</v>
      </c>
      <c r="J285" s="84" t="s">
        <v>9</v>
      </c>
      <c r="K285" s="82" t="s">
        <v>9</v>
      </c>
      <c r="L285" s="26" t="str">
        <f t="shared" si="118"/>
        <v>Equipamentos</v>
      </c>
      <c r="M285" s="26" t="str">
        <f t="shared" si="118"/>
        <v>Telecom</v>
      </c>
      <c r="N285" s="26" t="str">
        <f t="shared" si="129"/>
        <v>Aparelho Fixo</v>
      </c>
      <c r="O285" s="21" t="str">
        <f t="shared" si="102"/>
        <v>Impressora</v>
      </c>
      <c r="P285" s="21" t="s">
        <v>1701</v>
      </c>
      <c r="Q285" s="21" t="s">
        <v>1702</v>
      </c>
      <c r="R285" s="75" t="s">
        <v>9</v>
      </c>
      <c r="S285" s="27" t="str">
        <f t="shared" si="126"/>
        <v>Equipamentos</v>
      </c>
      <c r="T285" s="27" t="str">
        <f t="shared" si="126"/>
        <v>Telecom</v>
      </c>
      <c r="U285" s="27" t="str">
        <f t="shared" si="130"/>
        <v>Aparelho.Fixo</v>
      </c>
      <c r="V285" s="27" t="str">
        <f t="shared" si="131"/>
        <v>Equipamentos</v>
      </c>
      <c r="W285" s="1" t="str">
        <f t="shared" si="128"/>
        <v>Key.Equ.285</v>
      </c>
      <c r="X285" s="47" t="s">
        <v>1749</v>
      </c>
      <c r="Y285" s="77" t="s">
        <v>1796</v>
      </c>
    </row>
    <row r="286" spans="1:25" ht="6.65" customHeight="1" x14ac:dyDescent="0.4">
      <c r="A286" s="23">
        <v>286</v>
      </c>
      <c r="B286" s="2" t="s">
        <v>43</v>
      </c>
      <c r="C286" s="24" t="s">
        <v>1489</v>
      </c>
      <c r="D286" s="2" t="s">
        <v>1670</v>
      </c>
      <c r="E286" s="2" t="s">
        <v>1861</v>
      </c>
      <c r="F286" s="25" t="s">
        <v>1836</v>
      </c>
      <c r="G286" s="82" t="s">
        <v>9</v>
      </c>
      <c r="H286" s="82" t="s">
        <v>9</v>
      </c>
      <c r="I286" s="82" t="s">
        <v>9</v>
      </c>
      <c r="J286" s="84" t="s">
        <v>9</v>
      </c>
      <c r="K286" s="82" t="s">
        <v>9</v>
      </c>
      <c r="L286" s="26" t="str">
        <f t="shared" si="118"/>
        <v>Equipamentos</v>
      </c>
      <c r="M286" s="26" t="str">
        <f t="shared" si="118"/>
        <v>Telecom</v>
      </c>
      <c r="N286" s="26" t="str">
        <f t="shared" si="129"/>
        <v>Aparelho Fixo</v>
      </c>
      <c r="O286" s="21" t="str">
        <f t="shared" si="102"/>
        <v>Central.de.Rádio</v>
      </c>
      <c r="P286" s="21" t="s">
        <v>1703</v>
      </c>
      <c r="Q286" s="21" t="s">
        <v>1704</v>
      </c>
      <c r="R286" s="75" t="s">
        <v>9</v>
      </c>
      <c r="S286" s="27" t="str">
        <f t="shared" si="126"/>
        <v>Equipamentos</v>
      </c>
      <c r="T286" s="27" t="str">
        <f t="shared" si="126"/>
        <v>Telecom</v>
      </c>
      <c r="U286" s="27" t="str">
        <f t="shared" si="130"/>
        <v>Aparelho.Fixo</v>
      </c>
      <c r="V286" s="27" t="str">
        <f t="shared" si="131"/>
        <v>Equipamentos</v>
      </c>
      <c r="W286" s="1" t="str">
        <f t="shared" si="128"/>
        <v>Key.Equ.286</v>
      </c>
      <c r="X286" s="47" t="s">
        <v>1749</v>
      </c>
      <c r="Y286" s="77" t="s">
        <v>1797</v>
      </c>
    </row>
    <row r="287" spans="1:25" ht="6.65" customHeight="1" x14ac:dyDescent="0.4">
      <c r="A287" s="23">
        <v>287</v>
      </c>
      <c r="B287" s="2" t="s">
        <v>43</v>
      </c>
      <c r="C287" s="24" t="s">
        <v>1489</v>
      </c>
      <c r="D287" s="2" t="s">
        <v>1670</v>
      </c>
      <c r="E287" s="2" t="s">
        <v>1861</v>
      </c>
      <c r="F287" s="25" t="s">
        <v>1837</v>
      </c>
      <c r="G287" s="82" t="s">
        <v>9</v>
      </c>
      <c r="H287" s="82" t="s">
        <v>9</v>
      </c>
      <c r="I287" s="82" t="s">
        <v>9</v>
      </c>
      <c r="J287" s="84" t="s">
        <v>9</v>
      </c>
      <c r="K287" s="82" t="s">
        <v>9</v>
      </c>
      <c r="L287" s="26" t="str">
        <f t="shared" si="118"/>
        <v>Equipamentos</v>
      </c>
      <c r="M287" s="26" t="str">
        <f t="shared" si="118"/>
        <v>Telecom</v>
      </c>
      <c r="N287" s="26" t="str">
        <f t="shared" si="129"/>
        <v>Aparelho Fixo</v>
      </c>
      <c r="O287" s="21" t="str">
        <f t="shared" si="102"/>
        <v>Repetidor</v>
      </c>
      <c r="P287" s="21" t="s">
        <v>1705</v>
      </c>
      <c r="Q287" s="21" t="s">
        <v>1706</v>
      </c>
      <c r="R287" s="75" t="s">
        <v>9</v>
      </c>
      <c r="S287" s="27" t="str">
        <f t="shared" si="126"/>
        <v>Equipamentos</v>
      </c>
      <c r="T287" s="27" t="str">
        <f t="shared" si="126"/>
        <v>Telecom</v>
      </c>
      <c r="U287" s="27" t="str">
        <f t="shared" si="130"/>
        <v>Aparelho.Fixo</v>
      </c>
      <c r="V287" s="27" t="str">
        <f t="shared" si="131"/>
        <v>Equipamentos</v>
      </c>
      <c r="W287" s="1" t="str">
        <f t="shared" si="128"/>
        <v>Key.Equ.287</v>
      </c>
      <c r="X287" s="47" t="s">
        <v>1749</v>
      </c>
      <c r="Y287" s="77" t="s">
        <v>1798</v>
      </c>
    </row>
    <row r="288" spans="1:25" ht="6.65" customHeight="1" x14ac:dyDescent="0.4">
      <c r="A288" s="23">
        <v>288</v>
      </c>
      <c r="B288" s="2" t="s">
        <v>43</v>
      </c>
      <c r="C288" s="24" t="s">
        <v>1489</v>
      </c>
      <c r="D288" s="2" t="s">
        <v>1670</v>
      </c>
      <c r="E288" s="2" t="s">
        <v>1861</v>
      </c>
      <c r="F288" s="25" t="s">
        <v>1838</v>
      </c>
      <c r="G288" s="82" t="s">
        <v>9</v>
      </c>
      <c r="H288" s="82" t="s">
        <v>9</v>
      </c>
      <c r="I288" s="82" t="s">
        <v>9</v>
      </c>
      <c r="J288" s="84" t="s">
        <v>9</v>
      </c>
      <c r="K288" s="82" t="s">
        <v>9</v>
      </c>
      <c r="L288" s="26" t="str">
        <f t="shared" si="118"/>
        <v>Equipamentos</v>
      </c>
      <c r="M288" s="26" t="str">
        <f t="shared" si="118"/>
        <v>Telecom</v>
      </c>
      <c r="N288" s="26" t="str">
        <f t="shared" si="129"/>
        <v>Aparelho Fixo</v>
      </c>
      <c r="O288" s="21" t="str">
        <f t="shared" si="102"/>
        <v>Roteador</v>
      </c>
      <c r="P288" s="21" t="s">
        <v>1707</v>
      </c>
      <c r="Q288" s="21" t="s">
        <v>1708</v>
      </c>
      <c r="R288" s="75" t="s">
        <v>9</v>
      </c>
      <c r="S288" s="27" t="str">
        <f t="shared" si="126"/>
        <v>Equipamentos</v>
      </c>
      <c r="T288" s="27" t="str">
        <f t="shared" si="126"/>
        <v>Telecom</v>
      </c>
      <c r="U288" s="27" t="str">
        <f t="shared" si="130"/>
        <v>Aparelho.Fixo</v>
      </c>
      <c r="V288" s="27" t="str">
        <f t="shared" si="131"/>
        <v>Equipamentos</v>
      </c>
      <c r="W288" s="1" t="str">
        <f t="shared" si="128"/>
        <v>Key.Equ.288</v>
      </c>
      <c r="X288" s="47" t="s">
        <v>1749</v>
      </c>
      <c r="Y288" s="77" t="s">
        <v>1799</v>
      </c>
    </row>
    <row r="289" spans="1:25" ht="6.65" customHeight="1" x14ac:dyDescent="0.4">
      <c r="A289" s="23">
        <v>289</v>
      </c>
      <c r="B289" s="2" t="s">
        <v>43</v>
      </c>
      <c r="C289" s="24" t="s">
        <v>1489</v>
      </c>
      <c r="D289" s="2" t="s">
        <v>1670</v>
      </c>
      <c r="E289" s="2" t="s">
        <v>1861</v>
      </c>
      <c r="F289" s="25" t="s">
        <v>1839</v>
      </c>
      <c r="G289" s="82" t="s">
        <v>9</v>
      </c>
      <c r="H289" s="82" t="s">
        <v>9</v>
      </c>
      <c r="I289" s="82" t="s">
        <v>9</v>
      </c>
      <c r="J289" s="84" t="s">
        <v>9</v>
      </c>
      <c r="K289" s="82" t="s">
        <v>9</v>
      </c>
      <c r="L289" s="26" t="str">
        <f t="shared" si="118"/>
        <v>Equipamentos</v>
      </c>
      <c r="M289" s="26" t="str">
        <f t="shared" si="118"/>
        <v>Telecom</v>
      </c>
      <c r="N289" s="26" t="str">
        <f t="shared" si="129"/>
        <v>Aparelho Fixo</v>
      </c>
      <c r="O289" s="21" t="str">
        <f t="shared" si="102"/>
        <v>Escaner</v>
      </c>
      <c r="P289" s="21" t="s">
        <v>1709</v>
      </c>
      <c r="Q289" s="21" t="s">
        <v>1710</v>
      </c>
      <c r="R289" s="75" t="s">
        <v>9</v>
      </c>
      <c r="S289" s="27" t="str">
        <f t="shared" si="126"/>
        <v>Equipamentos</v>
      </c>
      <c r="T289" s="27" t="str">
        <f t="shared" si="126"/>
        <v>Telecom</v>
      </c>
      <c r="U289" s="27" t="str">
        <f t="shared" si="130"/>
        <v>Aparelho.Fixo</v>
      </c>
      <c r="V289" s="27" t="str">
        <f t="shared" si="131"/>
        <v>Equipamentos</v>
      </c>
      <c r="W289" s="1" t="str">
        <f t="shared" si="128"/>
        <v>Key.Equ.289</v>
      </c>
      <c r="X289" s="47" t="s">
        <v>1749</v>
      </c>
      <c r="Y289" s="77" t="s">
        <v>1800</v>
      </c>
    </row>
    <row r="290" spans="1:25" ht="6.65" customHeight="1" x14ac:dyDescent="0.4">
      <c r="A290" s="23">
        <v>290</v>
      </c>
      <c r="B290" s="2" t="s">
        <v>43</v>
      </c>
      <c r="C290" s="24" t="s">
        <v>1489</v>
      </c>
      <c r="D290" s="2" t="s">
        <v>1670</v>
      </c>
      <c r="E290" s="2" t="s">
        <v>1861</v>
      </c>
      <c r="F290" s="25" t="s">
        <v>1840</v>
      </c>
      <c r="G290" s="82" t="s">
        <v>9</v>
      </c>
      <c r="H290" s="82" t="s">
        <v>9</v>
      </c>
      <c r="I290" s="82" t="s">
        <v>9</v>
      </c>
      <c r="J290" s="84" t="s">
        <v>9</v>
      </c>
      <c r="K290" s="82" t="s">
        <v>9</v>
      </c>
      <c r="L290" s="26" t="str">
        <f t="shared" si="118"/>
        <v>Equipamentos</v>
      </c>
      <c r="M290" s="26" t="str">
        <f t="shared" si="118"/>
        <v>Telecom</v>
      </c>
      <c r="N290" s="26" t="str">
        <f t="shared" si="129"/>
        <v>Aparelho Fixo</v>
      </c>
      <c r="O290" s="21" t="str">
        <f t="shared" si="102"/>
        <v>Telecomando</v>
      </c>
      <c r="P290" s="21" t="s">
        <v>1711</v>
      </c>
      <c r="Q290" s="21" t="s">
        <v>1712</v>
      </c>
      <c r="R290" s="75" t="s">
        <v>9</v>
      </c>
      <c r="S290" s="27" t="str">
        <f t="shared" si="126"/>
        <v>Equipamentos</v>
      </c>
      <c r="T290" s="27" t="str">
        <f t="shared" si="126"/>
        <v>Telecom</v>
      </c>
      <c r="U290" s="27" t="str">
        <f t="shared" si="130"/>
        <v>Aparelho.Fixo</v>
      </c>
      <c r="V290" s="27" t="str">
        <f t="shared" si="131"/>
        <v>Equipamentos</v>
      </c>
      <c r="W290" s="1" t="str">
        <f t="shared" si="128"/>
        <v>Key.Equ.290</v>
      </c>
      <c r="X290" s="47" t="s">
        <v>1749</v>
      </c>
      <c r="Y290" s="77" t="s">
        <v>1801</v>
      </c>
    </row>
    <row r="291" spans="1:25" ht="6.65" customHeight="1" x14ac:dyDescent="0.4">
      <c r="A291" s="23">
        <v>291</v>
      </c>
      <c r="B291" s="2" t="s">
        <v>43</v>
      </c>
      <c r="C291" s="24" t="s">
        <v>1489</v>
      </c>
      <c r="D291" s="2" t="s">
        <v>1670</v>
      </c>
      <c r="E291" s="2" t="s">
        <v>1861</v>
      </c>
      <c r="F291" s="25" t="s">
        <v>1841</v>
      </c>
      <c r="G291" s="82" t="s">
        <v>9</v>
      </c>
      <c r="H291" s="82" t="s">
        <v>9</v>
      </c>
      <c r="I291" s="82" t="s">
        <v>9</v>
      </c>
      <c r="J291" s="84" t="s">
        <v>9</v>
      </c>
      <c r="K291" s="82" t="s">
        <v>9</v>
      </c>
      <c r="L291" s="26" t="str">
        <f t="shared" si="118"/>
        <v>Equipamentos</v>
      </c>
      <c r="M291" s="26" t="str">
        <f t="shared" si="118"/>
        <v>Telecom</v>
      </c>
      <c r="N291" s="26" t="str">
        <f t="shared" si="129"/>
        <v>Aparelho Fixo</v>
      </c>
      <c r="O291" s="21" t="str">
        <f t="shared" si="102"/>
        <v>Central.Telefônica</v>
      </c>
      <c r="P291" s="21" t="s">
        <v>1713</v>
      </c>
      <c r="Q291" s="21" t="s">
        <v>1714</v>
      </c>
      <c r="R291" s="75" t="s">
        <v>9</v>
      </c>
      <c r="S291" s="27" t="str">
        <f t="shared" si="126"/>
        <v>Equipamentos</v>
      </c>
      <c r="T291" s="27" t="str">
        <f t="shared" si="126"/>
        <v>Telecom</v>
      </c>
      <c r="U291" s="27" t="str">
        <f t="shared" si="130"/>
        <v>Aparelho.Fixo</v>
      </c>
      <c r="V291" s="27" t="str">
        <f t="shared" si="131"/>
        <v>Equipamentos</v>
      </c>
      <c r="W291" s="1" t="str">
        <f t="shared" si="128"/>
        <v>Key.Equ.291</v>
      </c>
      <c r="X291" s="47" t="s">
        <v>1749</v>
      </c>
      <c r="Y291" s="77" t="s">
        <v>1802</v>
      </c>
    </row>
    <row r="292" spans="1:25" ht="6.65" customHeight="1" x14ac:dyDescent="0.4">
      <c r="A292" s="23">
        <v>292</v>
      </c>
      <c r="B292" s="2" t="s">
        <v>43</v>
      </c>
      <c r="C292" s="24" t="s">
        <v>1489</v>
      </c>
      <c r="D292" s="2" t="s">
        <v>1670</v>
      </c>
      <c r="E292" s="2" t="s">
        <v>1861</v>
      </c>
      <c r="F292" s="25" t="s">
        <v>1842</v>
      </c>
      <c r="G292" s="82" t="s">
        <v>9</v>
      </c>
      <c r="H292" s="82" t="s">
        <v>9</v>
      </c>
      <c r="I292" s="82" t="s">
        <v>9</v>
      </c>
      <c r="J292" s="84" t="s">
        <v>9</v>
      </c>
      <c r="K292" s="82" t="s">
        <v>9</v>
      </c>
      <c r="L292" s="26" t="str">
        <f t="shared" si="118"/>
        <v>Equipamentos</v>
      </c>
      <c r="M292" s="26" t="str">
        <f t="shared" si="118"/>
        <v>Telecom</v>
      </c>
      <c r="N292" s="26" t="str">
        <f t="shared" si="129"/>
        <v>Aparelho Fixo</v>
      </c>
      <c r="O292" s="21" t="str">
        <f t="shared" si="102"/>
        <v>Componente.Transição</v>
      </c>
      <c r="P292" s="21" t="s">
        <v>1715</v>
      </c>
      <c r="Q292" s="21" t="s">
        <v>1716</v>
      </c>
      <c r="R292" s="75" t="s">
        <v>9</v>
      </c>
      <c r="S292" s="27" t="str">
        <f t="shared" si="126"/>
        <v>Equipamentos</v>
      </c>
      <c r="T292" s="27" t="str">
        <f t="shared" si="126"/>
        <v>Telecom</v>
      </c>
      <c r="U292" s="27" t="str">
        <f t="shared" si="130"/>
        <v>Aparelho.Fixo</v>
      </c>
      <c r="V292" s="27" t="str">
        <f t="shared" si="131"/>
        <v>Equipamentos</v>
      </c>
      <c r="W292" s="1" t="str">
        <f t="shared" si="128"/>
        <v>Key.Equ.292</v>
      </c>
      <c r="X292" s="47" t="s">
        <v>1749</v>
      </c>
      <c r="Y292" s="77" t="s">
        <v>1803</v>
      </c>
    </row>
    <row r="293" spans="1:25" ht="6.65" customHeight="1" x14ac:dyDescent="0.4">
      <c r="A293" s="23">
        <v>293</v>
      </c>
      <c r="B293" s="2" t="s">
        <v>43</v>
      </c>
      <c r="C293" s="24" t="s">
        <v>1489</v>
      </c>
      <c r="D293" s="2" t="s">
        <v>1670</v>
      </c>
      <c r="E293" s="2" t="s">
        <v>1861</v>
      </c>
      <c r="F293" s="25" t="s">
        <v>1843</v>
      </c>
      <c r="G293" s="82" t="s">
        <v>9</v>
      </c>
      <c r="H293" s="82" t="s">
        <v>9</v>
      </c>
      <c r="I293" s="82" t="s">
        <v>9</v>
      </c>
      <c r="J293" s="84" t="s">
        <v>9</v>
      </c>
      <c r="K293" s="82" t="s">
        <v>9</v>
      </c>
      <c r="L293" s="26" t="str">
        <f t="shared" si="118"/>
        <v>Equipamentos</v>
      </c>
      <c r="M293" s="26" t="str">
        <f t="shared" si="118"/>
        <v>Telecom</v>
      </c>
      <c r="N293" s="26" t="str">
        <f t="shared" si="129"/>
        <v>Aparelho Móvel</v>
      </c>
      <c r="O293" s="21" t="str">
        <f t="shared" si="102"/>
        <v>Transponder</v>
      </c>
      <c r="P293" s="21" t="s">
        <v>1717</v>
      </c>
      <c r="Q293" s="21" t="s">
        <v>1718</v>
      </c>
      <c r="R293" s="75" t="s">
        <v>9</v>
      </c>
      <c r="S293" s="27" t="str">
        <f t="shared" si="126"/>
        <v>Equipamentos</v>
      </c>
      <c r="T293" s="27" t="str">
        <f t="shared" si="126"/>
        <v>Telecom</v>
      </c>
      <c r="U293" s="27" t="str">
        <f t="shared" si="130"/>
        <v>Aparelho.Móvel</v>
      </c>
      <c r="V293" s="27" t="str">
        <f t="shared" si="131"/>
        <v>Equipamentos</v>
      </c>
      <c r="W293" s="1" t="str">
        <f t="shared" si="128"/>
        <v>Key.Equ.293</v>
      </c>
      <c r="X293" s="47" t="s">
        <v>1749</v>
      </c>
      <c r="Y293" s="77" t="s">
        <v>1804</v>
      </c>
    </row>
    <row r="294" spans="1:25" ht="6.65" customHeight="1" x14ac:dyDescent="0.4">
      <c r="A294" s="23">
        <v>294</v>
      </c>
      <c r="B294" s="2" t="s">
        <v>43</v>
      </c>
      <c r="C294" s="24" t="s">
        <v>1489</v>
      </c>
      <c r="D294" s="2" t="s">
        <v>1670</v>
      </c>
      <c r="E294" s="2" t="s">
        <v>1861</v>
      </c>
      <c r="F294" s="25" t="s">
        <v>1844</v>
      </c>
      <c r="G294" s="82" t="s">
        <v>9</v>
      </c>
      <c r="H294" s="82" t="s">
        <v>9</v>
      </c>
      <c r="I294" s="82" t="s">
        <v>9</v>
      </c>
      <c r="J294" s="84" t="s">
        <v>9</v>
      </c>
      <c r="K294" s="82" t="s">
        <v>9</v>
      </c>
      <c r="L294" s="26" t="str">
        <f t="shared" si="118"/>
        <v>Equipamentos</v>
      </c>
      <c r="M294" s="26" t="str">
        <f t="shared" si="118"/>
        <v>Telecom</v>
      </c>
      <c r="N294" s="26" t="e">
        <f>(SUBSTITUTE(SUBSTITUTE(CONCATENATE("",#REF!),"."," ")," De "," de "))</f>
        <v>#REF!</v>
      </c>
      <c r="O294" s="21" t="str">
        <f t="shared" si="102"/>
        <v>Equipamento.de.Transporte</v>
      </c>
      <c r="P294" s="21" t="s">
        <v>1719</v>
      </c>
      <c r="Q294" s="21" t="s">
        <v>1720</v>
      </c>
      <c r="R294" s="75" t="s">
        <v>9</v>
      </c>
      <c r="S294" s="27" t="str">
        <f t="shared" si="126"/>
        <v>Equipamentos</v>
      </c>
      <c r="T294" s="27" t="str">
        <f t="shared" si="126"/>
        <v>Telecom</v>
      </c>
      <c r="U294" s="27" t="e">
        <f>SUBSTITUTE(#REF!, "_", " ")</f>
        <v>#REF!</v>
      </c>
      <c r="V294" s="27" t="str">
        <f t="shared" si="131"/>
        <v>Equipamentos</v>
      </c>
      <c r="W294" s="1" t="str">
        <f t="shared" si="128"/>
        <v>Key.Equ.294</v>
      </c>
      <c r="X294" s="47" t="s">
        <v>1749</v>
      </c>
      <c r="Y294" s="77" t="s">
        <v>1805</v>
      </c>
    </row>
    <row r="295" spans="1:25" ht="6.65" customHeight="1" x14ac:dyDescent="0.4">
      <c r="A295" s="23">
        <v>295</v>
      </c>
      <c r="B295" s="2" t="s">
        <v>43</v>
      </c>
      <c r="C295" s="24" t="s">
        <v>1489</v>
      </c>
      <c r="D295" s="2" t="s">
        <v>1670</v>
      </c>
      <c r="E295" s="2" t="s">
        <v>1862</v>
      </c>
      <c r="F295" s="25" t="s">
        <v>1845</v>
      </c>
      <c r="G295" s="82" t="s">
        <v>9</v>
      </c>
      <c r="H295" s="82" t="s">
        <v>9</v>
      </c>
      <c r="I295" s="82" t="s">
        <v>9</v>
      </c>
      <c r="J295" s="84" t="s">
        <v>9</v>
      </c>
      <c r="K295" s="82" t="s">
        <v>9</v>
      </c>
      <c r="L295" s="26" t="str">
        <f t="shared" si="118"/>
        <v>Equipamentos</v>
      </c>
      <c r="M295" s="26" t="str">
        <f t="shared" si="118"/>
        <v>Telecom</v>
      </c>
      <c r="N295" s="26" t="e">
        <f>(SUBSTITUTE(SUBSTITUTE(CONCATENATE("",#REF!),"."," ")," De "," de "))</f>
        <v>#REF!</v>
      </c>
      <c r="O295" s="21" t="str">
        <f t="shared" si="102"/>
        <v>Dispositivo.Comunicação.Móvel</v>
      </c>
      <c r="P295" s="21" t="s">
        <v>1721</v>
      </c>
      <c r="Q295" s="21" t="s">
        <v>1722</v>
      </c>
      <c r="R295" s="75" t="s">
        <v>9</v>
      </c>
      <c r="S295" s="27" t="str">
        <f t="shared" si="126"/>
        <v>Equipamentos</v>
      </c>
      <c r="T295" s="27" t="str">
        <f t="shared" si="126"/>
        <v>Telecom</v>
      </c>
      <c r="U295" s="27" t="e">
        <f>SUBSTITUTE(#REF!, "_", " ")</f>
        <v>#REF!</v>
      </c>
      <c r="V295" s="27" t="str">
        <f t="shared" si="131"/>
        <v>Equipamentos</v>
      </c>
      <c r="W295" s="1" t="str">
        <f t="shared" si="128"/>
        <v>Key.Equ.295</v>
      </c>
      <c r="X295" s="47" t="s">
        <v>1749</v>
      </c>
      <c r="Y295" s="77" t="s">
        <v>1806</v>
      </c>
    </row>
    <row r="296" spans="1:25" ht="6.65" customHeight="1" x14ac:dyDescent="0.4">
      <c r="A296" s="23">
        <v>296</v>
      </c>
      <c r="B296" s="2" t="s">
        <v>43</v>
      </c>
      <c r="C296" s="24" t="s">
        <v>1489</v>
      </c>
      <c r="D296" s="2" t="s">
        <v>1670</v>
      </c>
      <c r="E296" s="2" t="s">
        <v>1862</v>
      </c>
      <c r="F296" s="25" t="s">
        <v>1846</v>
      </c>
      <c r="G296" s="82" t="s">
        <v>9</v>
      </c>
      <c r="H296" s="82" t="s">
        <v>9</v>
      </c>
      <c r="I296" s="82" t="s">
        <v>9</v>
      </c>
      <c r="J296" s="84" t="s">
        <v>9</v>
      </c>
      <c r="K296" s="82" t="s">
        <v>9</v>
      </c>
      <c r="L296" s="26" t="str">
        <f t="shared" si="118"/>
        <v>Equipamentos</v>
      </c>
      <c r="M296" s="26" t="str">
        <f t="shared" si="118"/>
        <v>Telecom</v>
      </c>
      <c r="N296" s="26" t="str">
        <f t="shared" si="127"/>
        <v>Aparelho Móvel</v>
      </c>
      <c r="O296" s="21" t="str">
        <f t="shared" si="102"/>
        <v>Ponto.de.Acesso</v>
      </c>
      <c r="P296" s="21" t="s">
        <v>1723</v>
      </c>
      <c r="Q296" s="21" t="s">
        <v>1724</v>
      </c>
      <c r="R296" s="75" t="s">
        <v>9</v>
      </c>
      <c r="S296" s="27" t="str">
        <f t="shared" si="126"/>
        <v>Equipamentos</v>
      </c>
      <c r="T296" s="27" t="str">
        <f t="shared" si="126"/>
        <v>Telecom</v>
      </c>
      <c r="U296" s="27" t="str">
        <f t="shared" si="126"/>
        <v>Aparelho.Móvel</v>
      </c>
      <c r="V296" s="27" t="str">
        <f t="shared" si="131"/>
        <v>Equipamentos</v>
      </c>
      <c r="W296" s="1" t="str">
        <f t="shared" si="128"/>
        <v>Key.Equ.296</v>
      </c>
      <c r="X296" s="47" t="s">
        <v>1749</v>
      </c>
      <c r="Y296" s="77" t="s">
        <v>1807</v>
      </c>
    </row>
    <row r="297" spans="1:25" ht="6.65" customHeight="1" x14ac:dyDescent="0.4">
      <c r="A297" s="23">
        <v>297</v>
      </c>
      <c r="B297" s="2" t="s">
        <v>43</v>
      </c>
      <c r="C297" s="24" t="s">
        <v>1489</v>
      </c>
      <c r="D297" s="2" t="s">
        <v>1670</v>
      </c>
      <c r="E297" s="2" t="s">
        <v>1862</v>
      </c>
      <c r="F297" s="25" t="s">
        <v>1847</v>
      </c>
      <c r="G297" s="82" t="s">
        <v>9</v>
      </c>
      <c r="H297" s="82" t="s">
        <v>9</v>
      </c>
      <c r="I297" s="82" t="s">
        <v>9</v>
      </c>
      <c r="J297" s="84" t="s">
        <v>9</v>
      </c>
      <c r="K297" s="82" t="s">
        <v>9</v>
      </c>
      <c r="L297" s="26" t="str">
        <f t="shared" si="118"/>
        <v>Equipamentos</v>
      </c>
      <c r="M297" s="26" t="str">
        <f t="shared" si="118"/>
        <v>Telecom</v>
      </c>
      <c r="N297" s="26" t="str">
        <f t="shared" si="127"/>
        <v>Aparelho Móvel</v>
      </c>
      <c r="O297" s="21" t="str">
        <f t="shared" si="102"/>
        <v>Unidade.Banda.Base</v>
      </c>
      <c r="P297" s="21" t="s">
        <v>1725</v>
      </c>
      <c r="Q297" s="21" t="s">
        <v>1726</v>
      </c>
      <c r="R297" s="75" t="s">
        <v>9</v>
      </c>
      <c r="S297" s="27" t="str">
        <f t="shared" si="126"/>
        <v>Equipamentos</v>
      </c>
      <c r="T297" s="27" t="str">
        <f t="shared" si="126"/>
        <v>Telecom</v>
      </c>
      <c r="U297" s="27" t="str">
        <f t="shared" si="126"/>
        <v>Aparelho.Móvel</v>
      </c>
      <c r="V297" s="27" t="str">
        <f t="shared" si="131"/>
        <v>Equipamentos</v>
      </c>
      <c r="W297" s="1" t="str">
        <f t="shared" si="128"/>
        <v>Key.Equ.297</v>
      </c>
      <c r="X297" s="47" t="s">
        <v>1749</v>
      </c>
      <c r="Y297" s="77" t="s">
        <v>1808</v>
      </c>
    </row>
    <row r="298" spans="1:25" ht="6.65" customHeight="1" x14ac:dyDescent="0.4">
      <c r="A298" s="23">
        <v>298</v>
      </c>
      <c r="B298" s="2" t="s">
        <v>43</v>
      </c>
      <c r="C298" s="24" t="s">
        <v>1489</v>
      </c>
      <c r="D298" s="2" t="s">
        <v>1670</v>
      </c>
      <c r="E298" s="2" t="s">
        <v>1862</v>
      </c>
      <c r="F298" s="25" t="s">
        <v>1848</v>
      </c>
      <c r="G298" s="82" t="s">
        <v>9</v>
      </c>
      <c r="H298" s="82" t="s">
        <v>9</v>
      </c>
      <c r="I298" s="82" t="s">
        <v>9</v>
      </c>
      <c r="J298" s="84" t="s">
        <v>9</v>
      </c>
      <c r="K298" s="82" t="s">
        <v>9</v>
      </c>
      <c r="L298" s="26" t="str">
        <f t="shared" si="118"/>
        <v>Equipamentos</v>
      </c>
      <c r="M298" s="26" t="str">
        <f t="shared" si="118"/>
        <v>Telecom</v>
      </c>
      <c r="N298" s="26" t="str">
        <f t="shared" si="127"/>
        <v>Aparelho Móvel</v>
      </c>
      <c r="O298" s="21" t="str">
        <f t="shared" si="102"/>
        <v>Base.Transceptora</v>
      </c>
      <c r="P298" s="21" t="s">
        <v>1727</v>
      </c>
      <c r="Q298" s="21" t="s">
        <v>1728</v>
      </c>
      <c r="R298" s="75" t="s">
        <v>9</v>
      </c>
      <c r="S298" s="27" t="str">
        <f t="shared" si="126"/>
        <v>Equipamentos</v>
      </c>
      <c r="T298" s="27" t="str">
        <f t="shared" si="126"/>
        <v>Telecom</v>
      </c>
      <c r="U298" s="27" t="str">
        <f t="shared" si="126"/>
        <v>Aparelho.Móvel</v>
      </c>
      <c r="V298" s="27" t="str">
        <f t="shared" si="131"/>
        <v>Equipamentos</v>
      </c>
      <c r="W298" s="1" t="str">
        <f t="shared" si="128"/>
        <v>Key.Equ.298</v>
      </c>
      <c r="X298" s="47" t="s">
        <v>1749</v>
      </c>
      <c r="Y298" s="77" t="s">
        <v>1809</v>
      </c>
    </row>
    <row r="299" spans="1:25" ht="6.65" customHeight="1" x14ac:dyDescent="0.4">
      <c r="A299" s="23">
        <v>299</v>
      </c>
      <c r="B299" s="2" t="s">
        <v>43</v>
      </c>
      <c r="C299" s="24" t="s">
        <v>1489</v>
      </c>
      <c r="D299" s="2" t="s">
        <v>1670</v>
      </c>
      <c r="E299" s="2" t="s">
        <v>1862</v>
      </c>
      <c r="F299" s="25" t="s">
        <v>1849</v>
      </c>
      <c r="G299" s="82" t="s">
        <v>9</v>
      </c>
      <c r="H299" s="82" t="s">
        <v>9</v>
      </c>
      <c r="I299" s="82" t="s">
        <v>9</v>
      </c>
      <c r="J299" s="84" t="s">
        <v>9</v>
      </c>
      <c r="K299" s="82" t="s">
        <v>9</v>
      </c>
      <c r="L299" s="26" t="str">
        <f t="shared" si="118"/>
        <v>Equipamentos</v>
      </c>
      <c r="M299" s="26" t="str">
        <f t="shared" si="118"/>
        <v>Telecom</v>
      </c>
      <c r="N299" s="26" t="str">
        <f t="shared" si="127"/>
        <v>Aparelho Móvel</v>
      </c>
      <c r="O299" s="21" t="str">
        <f t="shared" si="102"/>
        <v>Nó.B.EUtran</v>
      </c>
      <c r="P299" s="21" t="s">
        <v>1729</v>
      </c>
      <c r="Q299" s="21" t="s">
        <v>1730</v>
      </c>
      <c r="R299" s="75" t="s">
        <v>9</v>
      </c>
      <c r="S299" s="27" t="str">
        <f t="shared" si="126"/>
        <v>Equipamentos</v>
      </c>
      <c r="T299" s="27" t="str">
        <f t="shared" si="126"/>
        <v>Telecom</v>
      </c>
      <c r="U299" s="27" t="str">
        <f t="shared" si="126"/>
        <v>Aparelho.Móvel</v>
      </c>
      <c r="V299" s="27" t="str">
        <f t="shared" si="131"/>
        <v>Equipamentos</v>
      </c>
      <c r="W299" s="1" t="str">
        <f t="shared" si="128"/>
        <v>Key.Equ.299</v>
      </c>
      <c r="X299" s="47" t="s">
        <v>1749</v>
      </c>
      <c r="Y299" s="77" t="s">
        <v>1810</v>
      </c>
    </row>
    <row r="300" spans="1:25" ht="6.65" customHeight="1" x14ac:dyDescent="0.4">
      <c r="A300" s="23">
        <v>300</v>
      </c>
      <c r="B300" s="2" t="s">
        <v>43</v>
      </c>
      <c r="C300" s="24" t="s">
        <v>1489</v>
      </c>
      <c r="D300" s="2" t="s">
        <v>1670</v>
      </c>
      <c r="E300" s="2" t="s">
        <v>1862</v>
      </c>
      <c r="F300" s="25" t="s">
        <v>1850</v>
      </c>
      <c r="G300" s="82" t="s">
        <v>9</v>
      </c>
      <c r="H300" s="82" t="s">
        <v>9</v>
      </c>
      <c r="I300" s="82" t="s">
        <v>9</v>
      </c>
      <c r="J300" s="84" t="s">
        <v>9</v>
      </c>
      <c r="K300" s="82" t="s">
        <v>9</v>
      </c>
      <c r="L300" s="26" t="str">
        <f t="shared" si="118"/>
        <v>Equipamentos</v>
      </c>
      <c r="M300" s="26" t="str">
        <f t="shared" si="118"/>
        <v>Telecom</v>
      </c>
      <c r="N300" s="26" t="str">
        <f t="shared" si="127"/>
        <v>Aparelho Móvel</v>
      </c>
      <c r="O300" s="21" t="str">
        <f t="shared" si="102"/>
        <v>Gateway.Gprs.Serviço</v>
      </c>
      <c r="P300" s="21" t="s">
        <v>1731</v>
      </c>
      <c r="Q300" s="21" t="s">
        <v>1732</v>
      </c>
      <c r="R300" s="75" t="s">
        <v>9</v>
      </c>
      <c r="S300" s="27" t="str">
        <f t="shared" si="126"/>
        <v>Equipamentos</v>
      </c>
      <c r="T300" s="27" t="str">
        <f t="shared" si="126"/>
        <v>Telecom</v>
      </c>
      <c r="U300" s="27" t="str">
        <f t="shared" si="126"/>
        <v>Aparelho.Móvel</v>
      </c>
      <c r="V300" s="27" t="str">
        <f t="shared" si="131"/>
        <v>Equipamentos</v>
      </c>
      <c r="W300" s="1" t="str">
        <f t="shared" si="128"/>
        <v>Key.Equ.300</v>
      </c>
      <c r="X300" s="47" t="s">
        <v>1749</v>
      </c>
      <c r="Y300" s="77" t="s">
        <v>1811</v>
      </c>
    </row>
    <row r="301" spans="1:25" ht="6.65" customHeight="1" x14ac:dyDescent="0.4">
      <c r="A301" s="23">
        <v>301</v>
      </c>
      <c r="B301" s="2" t="s">
        <v>43</v>
      </c>
      <c r="C301" s="24" t="s">
        <v>1489</v>
      </c>
      <c r="D301" s="2" t="s">
        <v>1670</v>
      </c>
      <c r="E301" s="2" t="s">
        <v>1862</v>
      </c>
      <c r="F301" s="25" t="s">
        <v>1851</v>
      </c>
      <c r="G301" s="82" t="s">
        <v>9</v>
      </c>
      <c r="H301" s="82" t="s">
        <v>9</v>
      </c>
      <c r="I301" s="82" t="s">
        <v>9</v>
      </c>
      <c r="J301" s="84" t="s">
        <v>9</v>
      </c>
      <c r="K301" s="82" t="s">
        <v>9</v>
      </c>
      <c r="L301" s="26" t="str">
        <f t="shared" si="118"/>
        <v>Equipamentos</v>
      </c>
      <c r="M301" s="26" t="str">
        <f t="shared" si="118"/>
        <v>Telecom</v>
      </c>
      <c r="N301" s="26" t="str">
        <f t="shared" si="127"/>
        <v>Aparelho Móvel</v>
      </c>
      <c r="O301" s="21" t="str">
        <f t="shared" si="102"/>
        <v>Unidade.Master</v>
      </c>
      <c r="P301" s="21" t="s">
        <v>1733</v>
      </c>
      <c r="Q301" s="21" t="s">
        <v>1734</v>
      </c>
      <c r="R301" s="75" t="s">
        <v>9</v>
      </c>
      <c r="S301" s="27" t="str">
        <f t="shared" si="126"/>
        <v>Equipamentos</v>
      </c>
      <c r="T301" s="27" t="str">
        <f t="shared" si="126"/>
        <v>Telecom</v>
      </c>
      <c r="U301" s="27" t="str">
        <f t="shared" si="126"/>
        <v>Aparelho.Móvel</v>
      </c>
      <c r="V301" s="27" t="str">
        <f t="shared" si="131"/>
        <v>Equipamentos</v>
      </c>
      <c r="W301" s="1" t="str">
        <f t="shared" si="128"/>
        <v>Key.Equ.301</v>
      </c>
      <c r="X301" s="47" t="s">
        <v>1749</v>
      </c>
      <c r="Y301" s="77" t="s">
        <v>1812</v>
      </c>
    </row>
    <row r="302" spans="1:25" ht="6.65" customHeight="1" x14ac:dyDescent="0.4">
      <c r="A302" s="23">
        <v>302</v>
      </c>
      <c r="B302" s="2" t="s">
        <v>43</v>
      </c>
      <c r="C302" s="24" t="s">
        <v>1489</v>
      </c>
      <c r="D302" s="2" t="s">
        <v>1670</v>
      </c>
      <c r="E302" s="2" t="s">
        <v>1862</v>
      </c>
      <c r="F302" s="25" t="s">
        <v>1852</v>
      </c>
      <c r="G302" s="82" t="s">
        <v>9</v>
      </c>
      <c r="H302" s="82" t="s">
        <v>9</v>
      </c>
      <c r="I302" s="82" t="s">
        <v>9</v>
      </c>
      <c r="J302" s="84" t="s">
        <v>9</v>
      </c>
      <c r="K302" s="82" t="s">
        <v>9</v>
      </c>
      <c r="L302" s="26" t="str">
        <f t="shared" si="118"/>
        <v>Equipamentos</v>
      </c>
      <c r="M302" s="26" t="str">
        <f t="shared" si="118"/>
        <v>Telecom</v>
      </c>
      <c r="N302" s="26" t="str">
        <f t="shared" si="127"/>
        <v>Aparelho Móvel</v>
      </c>
      <c r="O302" s="21" t="str">
        <f t="shared" si="102"/>
        <v>Comutação.Móvel</v>
      </c>
      <c r="P302" s="21" t="s">
        <v>1735</v>
      </c>
      <c r="Q302" s="21" t="s">
        <v>1736</v>
      </c>
      <c r="R302" s="75" t="s">
        <v>9</v>
      </c>
      <c r="S302" s="27" t="str">
        <f t="shared" si="126"/>
        <v>Equipamentos</v>
      </c>
      <c r="T302" s="27" t="str">
        <f t="shared" si="126"/>
        <v>Telecom</v>
      </c>
      <c r="U302" s="27" t="str">
        <f t="shared" si="126"/>
        <v>Aparelho.Móvel</v>
      </c>
      <c r="V302" s="27" t="str">
        <f t="shared" si="131"/>
        <v>Equipamentos</v>
      </c>
      <c r="W302" s="1" t="str">
        <f t="shared" si="128"/>
        <v>Key.Equ.302</v>
      </c>
      <c r="X302" s="47" t="s">
        <v>1749</v>
      </c>
      <c r="Y302" s="77" t="s">
        <v>1813</v>
      </c>
    </row>
    <row r="303" spans="1:25" ht="6.65" customHeight="1" x14ac:dyDescent="0.4">
      <c r="A303" s="23">
        <v>303</v>
      </c>
      <c r="B303" s="2" t="s">
        <v>43</v>
      </c>
      <c r="C303" s="24" t="s">
        <v>1489</v>
      </c>
      <c r="D303" s="2" t="s">
        <v>1670</v>
      </c>
      <c r="E303" s="2" t="s">
        <v>1862</v>
      </c>
      <c r="F303" s="25" t="s">
        <v>1853</v>
      </c>
      <c r="G303" s="82" t="s">
        <v>9</v>
      </c>
      <c r="H303" s="82" t="s">
        <v>9</v>
      </c>
      <c r="I303" s="82" t="s">
        <v>9</v>
      </c>
      <c r="J303" s="84" t="s">
        <v>9</v>
      </c>
      <c r="K303" s="82" t="s">
        <v>9</v>
      </c>
      <c r="L303" s="26" t="str">
        <f t="shared" si="118"/>
        <v>Equipamentos</v>
      </c>
      <c r="M303" s="26" t="str">
        <f t="shared" si="118"/>
        <v>Telecom</v>
      </c>
      <c r="N303" s="26" t="str">
        <f t="shared" si="127"/>
        <v>Aparelho Móvel</v>
      </c>
      <c r="O303" s="21" t="str">
        <f t="shared" si="102"/>
        <v>Servidor.Msc</v>
      </c>
      <c r="P303" s="21" t="s">
        <v>1737</v>
      </c>
      <c r="Q303" s="21" t="s">
        <v>1738</v>
      </c>
      <c r="R303" s="75" t="s">
        <v>9</v>
      </c>
      <c r="S303" s="27" t="str">
        <f t="shared" si="126"/>
        <v>Equipamentos</v>
      </c>
      <c r="T303" s="27" t="str">
        <f t="shared" si="126"/>
        <v>Telecom</v>
      </c>
      <c r="U303" s="27" t="str">
        <f t="shared" si="126"/>
        <v>Aparelho.Móvel</v>
      </c>
      <c r="V303" s="27" t="str">
        <f t="shared" si="131"/>
        <v>Equipamentos</v>
      </c>
      <c r="W303" s="1" t="str">
        <f t="shared" si="128"/>
        <v>Key.Equ.303</v>
      </c>
      <c r="X303" s="47" t="s">
        <v>1749</v>
      </c>
      <c r="Y303" s="77" t="s">
        <v>1814</v>
      </c>
    </row>
    <row r="304" spans="1:25" ht="6.65" customHeight="1" x14ac:dyDescent="0.4">
      <c r="A304" s="23">
        <v>304</v>
      </c>
      <c r="B304" s="2" t="s">
        <v>43</v>
      </c>
      <c r="C304" s="24" t="s">
        <v>1489</v>
      </c>
      <c r="D304" s="2" t="s">
        <v>1670</v>
      </c>
      <c r="E304" s="2" t="s">
        <v>1862</v>
      </c>
      <c r="F304" s="25" t="s">
        <v>1864</v>
      </c>
      <c r="G304" s="82" t="s">
        <v>9</v>
      </c>
      <c r="H304" s="82" t="s">
        <v>9</v>
      </c>
      <c r="I304" s="82" t="s">
        <v>9</v>
      </c>
      <c r="J304" s="84" t="s">
        <v>9</v>
      </c>
      <c r="K304" s="82" t="s">
        <v>9</v>
      </c>
      <c r="L304" s="26" t="str">
        <f t="shared" si="118"/>
        <v>Equipamentos</v>
      </c>
      <c r="M304" s="26" t="str">
        <f t="shared" si="118"/>
        <v>Telecom</v>
      </c>
      <c r="N304" s="26" t="str">
        <f t="shared" si="127"/>
        <v>Aparelho Móvel</v>
      </c>
      <c r="O304" s="21" t="str">
        <f t="shared" si="102"/>
        <v>Unidade.Controle.de.Pacotes</v>
      </c>
      <c r="P304" s="21" t="s">
        <v>1739</v>
      </c>
      <c r="Q304" s="21" t="s">
        <v>1740</v>
      </c>
      <c r="R304" s="75" t="s">
        <v>9</v>
      </c>
      <c r="S304" s="27" t="str">
        <f t="shared" si="126"/>
        <v>Equipamentos</v>
      </c>
      <c r="T304" s="27" t="str">
        <f t="shared" si="126"/>
        <v>Telecom</v>
      </c>
      <c r="U304" s="27" t="str">
        <f t="shared" si="126"/>
        <v>Aparelho.Móvel</v>
      </c>
      <c r="V304" s="27" t="str">
        <f t="shared" si="131"/>
        <v>Equipamentos</v>
      </c>
      <c r="W304" s="1" t="str">
        <f t="shared" si="128"/>
        <v>Key.Equ.304</v>
      </c>
      <c r="X304" s="47" t="s">
        <v>1749</v>
      </c>
      <c r="Y304" s="77" t="s">
        <v>1815</v>
      </c>
    </row>
    <row r="305" spans="1:25" ht="6.65" customHeight="1" x14ac:dyDescent="0.4">
      <c r="A305" s="23">
        <v>305</v>
      </c>
      <c r="B305" s="2" t="s">
        <v>43</v>
      </c>
      <c r="C305" s="24" t="s">
        <v>1489</v>
      </c>
      <c r="D305" s="2" t="s">
        <v>1670</v>
      </c>
      <c r="E305" s="2" t="s">
        <v>1862</v>
      </c>
      <c r="F305" s="25" t="s">
        <v>1854</v>
      </c>
      <c r="G305" s="82" t="s">
        <v>9</v>
      </c>
      <c r="H305" s="82" t="s">
        <v>9</v>
      </c>
      <c r="I305" s="82" t="s">
        <v>9</v>
      </c>
      <c r="J305" s="84" t="s">
        <v>9</v>
      </c>
      <c r="K305" s="82" t="s">
        <v>9</v>
      </c>
      <c r="L305" s="26" t="str">
        <f t="shared" si="118"/>
        <v>Equipamentos</v>
      </c>
      <c r="M305" s="26" t="str">
        <f t="shared" si="118"/>
        <v>Telecom</v>
      </c>
      <c r="N305" s="26" t="str">
        <f t="shared" si="127"/>
        <v>Aparelho Móvel</v>
      </c>
      <c r="O305" s="21" t="str">
        <f t="shared" si="102"/>
        <v>Unidade.Remota.de.Rádio</v>
      </c>
      <c r="P305" s="21" t="s">
        <v>1741</v>
      </c>
      <c r="Q305" s="21" t="s">
        <v>1742</v>
      </c>
      <c r="R305" s="75" t="s">
        <v>9</v>
      </c>
      <c r="S305" s="27" t="str">
        <f t="shared" si="126"/>
        <v>Equipamentos</v>
      </c>
      <c r="T305" s="27" t="str">
        <f t="shared" si="126"/>
        <v>Telecom</v>
      </c>
      <c r="U305" s="27" t="str">
        <f t="shared" si="126"/>
        <v>Aparelho.Móvel</v>
      </c>
      <c r="V305" s="27" t="str">
        <f t="shared" si="131"/>
        <v>Equipamentos</v>
      </c>
      <c r="W305" s="1" t="str">
        <f t="shared" si="128"/>
        <v>Key.Equ.305</v>
      </c>
      <c r="X305" s="47" t="s">
        <v>1749</v>
      </c>
      <c r="Y305" s="77" t="s">
        <v>1816</v>
      </c>
    </row>
    <row r="306" spans="1:25" ht="6.65" customHeight="1" x14ac:dyDescent="0.4">
      <c r="A306" s="23">
        <v>306</v>
      </c>
      <c r="B306" s="2" t="s">
        <v>43</v>
      </c>
      <c r="C306" s="24" t="s">
        <v>1489</v>
      </c>
      <c r="D306" s="2" t="s">
        <v>1670</v>
      </c>
      <c r="E306" s="2" t="s">
        <v>1862</v>
      </c>
      <c r="F306" s="25" t="s">
        <v>1871</v>
      </c>
      <c r="G306" s="82" t="s">
        <v>9</v>
      </c>
      <c r="H306" s="82" t="s">
        <v>9</v>
      </c>
      <c r="I306" s="82" t="s">
        <v>9</v>
      </c>
      <c r="J306" s="84" t="s">
        <v>9</v>
      </c>
      <c r="K306" s="82" t="s">
        <v>9</v>
      </c>
      <c r="L306" s="26" t="str">
        <f t="shared" si="118"/>
        <v>Equipamentos</v>
      </c>
      <c r="M306" s="26" t="str">
        <f t="shared" si="118"/>
        <v>Telecom</v>
      </c>
      <c r="N306" s="26" t="str">
        <f t="shared" si="127"/>
        <v>Aparelho Móvel</v>
      </c>
      <c r="O306" s="21" t="str">
        <f t="shared" si="102"/>
        <v>UnidadeRemota</v>
      </c>
      <c r="P306" s="21" t="s">
        <v>1743</v>
      </c>
      <c r="Q306" s="21" t="s">
        <v>1744</v>
      </c>
      <c r="R306" s="75" t="s">
        <v>9</v>
      </c>
      <c r="S306" s="27" t="str">
        <f t="shared" si="126"/>
        <v>Equipamentos</v>
      </c>
      <c r="T306" s="27" t="str">
        <f t="shared" si="126"/>
        <v>Telecom</v>
      </c>
      <c r="U306" s="27" t="str">
        <f t="shared" si="126"/>
        <v>Aparelho.Móvel</v>
      </c>
      <c r="V306" s="27" t="str">
        <f t="shared" si="131"/>
        <v>Equipamentos</v>
      </c>
      <c r="W306" s="1" t="str">
        <f t="shared" si="128"/>
        <v>Key.Equ.306</v>
      </c>
      <c r="X306" s="47" t="s">
        <v>1749</v>
      </c>
      <c r="Y306" s="77" t="s">
        <v>1817</v>
      </c>
    </row>
    <row r="307" spans="1:25" ht="6.65" customHeight="1" x14ac:dyDescent="0.4">
      <c r="A307" s="23">
        <v>307</v>
      </c>
      <c r="B307" s="2" t="s">
        <v>43</v>
      </c>
      <c r="C307" s="24" t="s">
        <v>1489</v>
      </c>
      <c r="D307" s="2" t="s">
        <v>1670</v>
      </c>
      <c r="E307" s="2" t="s">
        <v>1862</v>
      </c>
      <c r="F307" s="25" t="s">
        <v>1855</v>
      </c>
      <c r="G307" s="82" t="s">
        <v>9</v>
      </c>
      <c r="H307" s="82" t="s">
        <v>9</v>
      </c>
      <c r="I307" s="82" t="s">
        <v>9</v>
      </c>
      <c r="J307" s="84" t="s">
        <v>9</v>
      </c>
      <c r="K307" s="82" t="s">
        <v>9</v>
      </c>
      <c r="L307" s="26" t="str">
        <f t="shared" si="118"/>
        <v>Equipamentos</v>
      </c>
      <c r="M307" s="26" t="str">
        <f t="shared" si="118"/>
        <v>Telecom</v>
      </c>
      <c r="N307" s="26" t="str">
        <f t="shared" si="127"/>
        <v>Aparelho Móvel</v>
      </c>
      <c r="O307" s="21" t="str">
        <f t="shared" si="102"/>
        <v>Serviço.Suporte.Gprs</v>
      </c>
      <c r="P307" s="21" t="s">
        <v>1745</v>
      </c>
      <c r="Q307" s="21" t="s">
        <v>1746</v>
      </c>
      <c r="R307" s="75" t="s">
        <v>9</v>
      </c>
      <c r="S307" s="27" t="str">
        <f t="shared" si="126"/>
        <v>Equipamentos</v>
      </c>
      <c r="T307" s="27" t="str">
        <f t="shared" si="126"/>
        <v>Telecom</v>
      </c>
      <c r="U307" s="27" t="str">
        <f t="shared" si="126"/>
        <v>Aparelho.Móvel</v>
      </c>
      <c r="V307" s="27" t="str">
        <f t="shared" si="131"/>
        <v>Equipamentos</v>
      </c>
      <c r="W307" s="1" t="str">
        <f t="shared" si="128"/>
        <v>Key.Equ.307</v>
      </c>
      <c r="X307" s="47" t="s">
        <v>1749</v>
      </c>
      <c r="Y307" s="77" t="s">
        <v>1818</v>
      </c>
    </row>
    <row r="308" spans="1:25" ht="6.65" customHeight="1" x14ac:dyDescent="0.4">
      <c r="A308" s="23">
        <v>308</v>
      </c>
      <c r="B308" s="2" t="s">
        <v>43</v>
      </c>
      <c r="C308" s="24" t="s">
        <v>1489</v>
      </c>
      <c r="D308" s="2" t="s">
        <v>1670</v>
      </c>
      <c r="E308" s="2" t="s">
        <v>1862</v>
      </c>
      <c r="F308" s="25" t="s">
        <v>1856</v>
      </c>
      <c r="G308" s="82" t="s">
        <v>9</v>
      </c>
      <c r="H308" s="82" t="s">
        <v>9</v>
      </c>
      <c r="I308" s="82" t="s">
        <v>9</v>
      </c>
      <c r="J308" s="84" t="s">
        <v>9</v>
      </c>
      <c r="K308" s="82" t="s">
        <v>9</v>
      </c>
      <c r="L308" s="26" t="str">
        <f t="shared" si="118"/>
        <v>Equipamentos</v>
      </c>
      <c r="M308" s="26" t="str">
        <f t="shared" si="118"/>
        <v>Telecom</v>
      </c>
      <c r="N308" s="26" t="str">
        <f t="shared" si="127"/>
        <v>Aparelho Móvel</v>
      </c>
      <c r="O308" s="21" t="str">
        <f t="shared" si="102"/>
        <v>Serviço.Assinante</v>
      </c>
      <c r="P308" s="21" t="s">
        <v>1747</v>
      </c>
      <c r="Q308" s="21" t="s">
        <v>1748</v>
      </c>
      <c r="R308" s="75" t="s">
        <v>9</v>
      </c>
      <c r="S308" s="27" t="str">
        <f t="shared" si="126"/>
        <v>Equipamentos</v>
      </c>
      <c r="T308" s="27" t="str">
        <f t="shared" si="126"/>
        <v>Telecom</v>
      </c>
      <c r="U308" s="27" t="str">
        <f t="shared" si="126"/>
        <v>Aparelho.Móvel</v>
      </c>
      <c r="V308" s="27" t="str">
        <f t="shared" si="131"/>
        <v>Equipamentos</v>
      </c>
      <c r="W308" s="1" t="str">
        <f t="shared" si="128"/>
        <v>Key.Equ.308</v>
      </c>
      <c r="X308" s="47" t="s">
        <v>1749</v>
      </c>
      <c r="Y308" s="77" t="s">
        <v>1819</v>
      </c>
    </row>
    <row r="309" spans="1:25" ht="6" customHeight="1" x14ac:dyDescent="0.4">
      <c r="A309" s="23">
        <v>309</v>
      </c>
      <c r="B309" s="2" t="s">
        <v>43</v>
      </c>
      <c r="C309" s="2" t="s">
        <v>1092</v>
      </c>
      <c r="D309" s="2" t="s">
        <v>1093</v>
      </c>
      <c r="E309" s="2" t="s">
        <v>1094</v>
      </c>
      <c r="F309" s="25" t="s">
        <v>1095</v>
      </c>
      <c r="G309" s="82" t="s">
        <v>9</v>
      </c>
      <c r="H309" s="82" t="s">
        <v>9</v>
      </c>
      <c r="I309" s="82" t="s">
        <v>9</v>
      </c>
      <c r="J309" s="82" t="s">
        <v>9</v>
      </c>
      <c r="K309" s="82" t="s">
        <v>9</v>
      </c>
      <c r="L309" s="26" t="str">
        <f t="shared" si="118"/>
        <v>Espacial</v>
      </c>
      <c r="M309" s="26" t="str">
        <f t="shared" si="118"/>
        <v>Plano.Horizontal</v>
      </c>
      <c r="N309" s="26" t="str">
        <f t="shared" si="119"/>
        <v>Andar</v>
      </c>
      <c r="O309" s="21" t="str">
        <f t="shared" si="102"/>
        <v>Andar.Prédio</v>
      </c>
      <c r="P309" s="21" t="s">
        <v>1096</v>
      </c>
      <c r="Q309" s="21" t="s">
        <v>1097</v>
      </c>
      <c r="R309" s="75" t="s">
        <v>9</v>
      </c>
      <c r="S309" s="27" t="str">
        <f t="shared" si="126"/>
        <v>Espacial</v>
      </c>
      <c r="T309" s="27" t="str">
        <f t="shared" si="126"/>
        <v>Plano.Horizontal</v>
      </c>
      <c r="U309" s="27" t="str">
        <f t="shared" si="126"/>
        <v>Andar</v>
      </c>
      <c r="V309" s="75" t="s">
        <v>89</v>
      </c>
      <c r="W309" s="1" t="str">
        <f t="shared" si="128"/>
        <v>Key.Esp.309</v>
      </c>
      <c r="X309" s="47" t="s">
        <v>1444</v>
      </c>
      <c r="Y309" s="77" t="s">
        <v>1098</v>
      </c>
    </row>
    <row r="310" spans="1:25" ht="6" customHeight="1" x14ac:dyDescent="0.4">
      <c r="A310" s="23">
        <v>310</v>
      </c>
      <c r="B310" s="2" t="s">
        <v>43</v>
      </c>
      <c r="C310" s="2" t="s">
        <v>1092</v>
      </c>
      <c r="D310" s="2" t="s">
        <v>1099</v>
      </c>
      <c r="E310" s="2" t="s">
        <v>1100</v>
      </c>
      <c r="F310" s="25" t="s">
        <v>1101</v>
      </c>
      <c r="G310" s="82" t="s">
        <v>9</v>
      </c>
      <c r="H310" s="82" t="s">
        <v>9</v>
      </c>
      <c r="I310" s="82" t="s">
        <v>9</v>
      </c>
      <c r="J310" s="82" t="s">
        <v>9</v>
      </c>
      <c r="K310" s="82" t="s">
        <v>9</v>
      </c>
      <c r="L310" s="26" t="str">
        <f t="shared" si="118"/>
        <v>Espacial</v>
      </c>
      <c r="M310" s="26" t="str">
        <f t="shared" si="118"/>
        <v>Plano.Vertical</v>
      </c>
      <c r="N310" s="26" t="str">
        <f t="shared" si="119"/>
        <v>Eixo</v>
      </c>
      <c r="O310" s="21" t="str">
        <f t="shared" si="102"/>
        <v>Eixo.Estrutural</v>
      </c>
      <c r="P310" s="21" t="s">
        <v>1102</v>
      </c>
      <c r="Q310" s="21" t="s">
        <v>1103</v>
      </c>
      <c r="R310" s="75" t="s">
        <v>9</v>
      </c>
      <c r="S310" s="27" t="str">
        <f t="shared" si="126"/>
        <v>Espacial</v>
      </c>
      <c r="T310" s="27" t="str">
        <f t="shared" si="126"/>
        <v>Plano.Vertical</v>
      </c>
      <c r="U310" s="27" t="str">
        <f t="shared" si="126"/>
        <v>Eixo</v>
      </c>
      <c r="V310" s="75" t="s">
        <v>89</v>
      </c>
      <c r="W310" s="1" t="str">
        <f t="shared" si="128"/>
        <v>Key.Esp.310</v>
      </c>
      <c r="X310" s="47" t="s">
        <v>1104</v>
      </c>
      <c r="Y310" s="77" t="s">
        <v>1105</v>
      </c>
    </row>
    <row r="311" spans="1:25" ht="6" customHeight="1" x14ac:dyDescent="0.4">
      <c r="A311" s="23">
        <v>311</v>
      </c>
      <c r="B311" s="2" t="s">
        <v>43</v>
      </c>
      <c r="C311" s="2" t="s">
        <v>1092</v>
      </c>
      <c r="D311" s="2" t="s">
        <v>1099</v>
      </c>
      <c r="E311" s="2" t="s">
        <v>1100</v>
      </c>
      <c r="F311" s="25" t="s">
        <v>1106</v>
      </c>
      <c r="G311" s="82" t="s">
        <v>9</v>
      </c>
      <c r="H311" s="82" t="s">
        <v>9</v>
      </c>
      <c r="I311" s="82" t="s">
        <v>9</v>
      </c>
      <c r="J311" s="82" t="s">
        <v>9</v>
      </c>
      <c r="K311" s="82" t="s">
        <v>9</v>
      </c>
      <c r="L311" s="26" t="str">
        <f t="shared" si="118"/>
        <v>Espacial</v>
      </c>
      <c r="M311" s="26" t="str">
        <f t="shared" si="118"/>
        <v>Plano.Vertical</v>
      </c>
      <c r="N311" s="26" t="str">
        <f t="shared" si="119"/>
        <v>Eixo</v>
      </c>
      <c r="O311" s="21" t="str">
        <f t="shared" si="102"/>
        <v>Eixo.Estrutural.Irregular</v>
      </c>
      <c r="P311" s="21" t="s">
        <v>1107</v>
      </c>
      <c r="Q311" s="21" t="s">
        <v>1108</v>
      </c>
      <c r="R311" s="75" t="s">
        <v>9</v>
      </c>
      <c r="S311" s="27" t="str">
        <f t="shared" si="126"/>
        <v>Espacial</v>
      </c>
      <c r="T311" s="27" t="str">
        <f t="shared" si="126"/>
        <v>Plano.Vertical</v>
      </c>
      <c r="U311" s="27" t="str">
        <f t="shared" si="126"/>
        <v>Eixo</v>
      </c>
      <c r="V311" s="75" t="s">
        <v>89</v>
      </c>
      <c r="W311" s="1" t="str">
        <f t="shared" si="128"/>
        <v>Key.Esp.311</v>
      </c>
      <c r="X311" s="47" t="s">
        <v>1104</v>
      </c>
      <c r="Y311" s="77" t="s">
        <v>1109</v>
      </c>
    </row>
    <row r="312" spans="1:25" ht="6" customHeight="1" x14ac:dyDescent="0.4">
      <c r="A312" s="23">
        <v>312</v>
      </c>
      <c r="B312" s="2" t="s">
        <v>43</v>
      </c>
      <c r="C312" s="2" t="s">
        <v>1092</v>
      </c>
      <c r="D312" s="2" t="s">
        <v>1099</v>
      </c>
      <c r="E312" s="2" t="s">
        <v>1100</v>
      </c>
      <c r="F312" s="25" t="s">
        <v>1110</v>
      </c>
      <c r="G312" s="82" t="s">
        <v>9</v>
      </c>
      <c r="H312" s="82" t="s">
        <v>9</v>
      </c>
      <c r="I312" s="82" t="s">
        <v>9</v>
      </c>
      <c r="J312" s="82" t="s">
        <v>9</v>
      </c>
      <c r="K312" s="82" t="s">
        <v>9</v>
      </c>
      <c r="L312" s="26" t="str">
        <f t="shared" si="118"/>
        <v>Espacial</v>
      </c>
      <c r="M312" s="26" t="str">
        <f t="shared" si="118"/>
        <v>Plano.Vertical</v>
      </c>
      <c r="N312" s="26" t="str">
        <f t="shared" si="119"/>
        <v>Eixo</v>
      </c>
      <c r="O312" s="21" t="str">
        <f t="shared" si="102"/>
        <v>Eixo.Estrutural.Radial</v>
      </c>
      <c r="P312" s="21" t="s">
        <v>1111</v>
      </c>
      <c r="Q312" s="21" t="s">
        <v>1112</v>
      </c>
      <c r="R312" s="75" t="s">
        <v>9</v>
      </c>
      <c r="S312" s="27" t="str">
        <f t="shared" si="126"/>
        <v>Espacial</v>
      </c>
      <c r="T312" s="27" t="str">
        <f t="shared" si="126"/>
        <v>Plano.Vertical</v>
      </c>
      <c r="U312" s="27" t="str">
        <f t="shared" si="126"/>
        <v>Eixo</v>
      </c>
      <c r="V312" s="75" t="s">
        <v>89</v>
      </c>
      <c r="W312" s="1" t="str">
        <f t="shared" si="128"/>
        <v>Key.Esp.312</v>
      </c>
      <c r="X312" s="47" t="s">
        <v>1104</v>
      </c>
      <c r="Y312" s="77" t="s">
        <v>1113</v>
      </c>
    </row>
    <row r="313" spans="1:25" ht="6" customHeight="1" x14ac:dyDescent="0.4">
      <c r="A313" s="23">
        <v>313</v>
      </c>
      <c r="B313" s="2" t="s">
        <v>43</v>
      </c>
      <c r="C313" s="2" t="s">
        <v>1092</v>
      </c>
      <c r="D313" s="2" t="s">
        <v>1099</v>
      </c>
      <c r="E313" s="2" t="s">
        <v>1100</v>
      </c>
      <c r="F313" s="25" t="s">
        <v>1114</v>
      </c>
      <c r="G313" s="82" t="s">
        <v>9</v>
      </c>
      <c r="H313" s="82" t="s">
        <v>9</v>
      </c>
      <c r="I313" s="82" t="s">
        <v>9</v>
      </c>
      <c r="J313" s="82" t="s">
        <v>9</v>
      </c>
      <c r="K313" s="82" t="s">
        <v>9</v>
      </c>
      <c r="L313" s="26" t="str">
        <f t="shared" si="118"/>
        <v>Espacial</v>
      </c>
      <c r="M313" s="26" t="str">
        <f t="shared" si="118"/>
        <v>Plano.Vertical</v>
      </c>
      <c r="N313" s="26" t="str">
        <f t="shared" si="119"/>
        <v>Eixo</v>
      </c>
      <c r="O313" s="21" t="str">
        <f t="shared" si="102"/>
        <v>Eixo.Estrutural.Retangular</v>
      </c>
      <c r="P313" s="21" t="s">
        <v>1115</v>
      </c>
      <c r="Q313" s="21" t="s">
        <v>1116</v>
      </c>
      <c r="R313" s="75" t="s">
        <v>9</v>
      </c>
      <c r="S313" s="27" t="str">
        <f t="shared" si="126"/>
        <v>Espacial</v>
      </c>
      <c r="T313" s="27" t="str">
        <f t="shared" si="126"/>
        <v>Plano.Vertical</v>
      </c>
      <c r="U313" s="27" t="str">
        <f t="shared" si="126"/>
        <v>Eixo</v>
      </c>
      <c r="V313" s="75" t="s">
        <v>89</v>
      </c>
      <c r="W313" s="1" t="str">
        <f t="shared" si="128"/>
        <v>Key.Esp.313</v>
      </c>
      <c r="X313" s="47" t="s">
        <v>1104</v>
      </c>
      <c r="Y313" s="77" t="s">
        <v>1117</v>
      </c>
    </row>
    <row r="314" spans="1:25" ht="6" customHeight="1" x14ac:dyDescent="0.4">
      <c r="A314" s="23">
        <v>314</v>
      </c>
      <c r="B314" s="2" t="s">
        <v>43</v>
      </c>
      <c r="C314" s="2" t="s">
        <v>1092</v>
      </c>
      <c r="D314" s="2" t="s">
        <v>1099</v>
      </c>
      <c r="E314" s="2" t="s">
        <v>1100</v>
      </c>
      <c r="F314" s="25" t="s">
        <v>1118</v>
      </c>
      <c r="G314" s="82" t="s">
        <v>9</v>
      </c>
      <c r="H314" s="82" t="s">
        <v>9</v>
      </c>
      <c r="I314" s="82" t="s">
        <v>9</v>
      </c>
      <c r="J314" s="82" t="s">
        <v>9</v>
      </c>
      <c r="K314" s="82" t="s">
        <v>9</v>
      </c>
      <c r="L314" s="26" t="str">
        <f t="shared" si="118"/>
        <v>Espacial</v>
      </c>
      <c r="M314" s="26" t="str">
        <f t="shared" si="118"/>
        <v>Plano.Vertical</v>
      </c>
      <c r="N314" s="26" t="str">
        <f t="shared" si="119"/>
        <v>Eixo</v>
      </c>
      <c r="O314" s="21" t="str">
        <f t="shared" si="102"/>
        <v>Eixo.Estrutural.Triangular</v>
      </c>
      <c r="P314" s="21" t="s">
        <v>1119</v>
      </c>
      <c r="Q314" s="21" t="s">
        <v>1120</v>
      </c>
      <c r="R314" s="75" t="s">
        <v>9</v>
      </c>
      <c r="S314" s="27" t="str">
        <f t="shared" si="126"/>
        <v>Espacial</v>
      </c>
      <c r="T314" s="27" t="str">
        <f t="shared" si="126"/>
        <v>Plano.Vertical</v>
      </c>
      <c r="U314" s="27" t="str">
        <f t="shared" si="126"/>
        <v>Eixo</v>
      </c>
      <c r="V314" s="75" t="s">
        <v>89</v>
      </c>
      <c r="W314" s="1" t="str">
        <f t="shared" si="128"/>
        <v>Key.Esp.314</v>
      </c>
      <c r="X314" s="47" t="s">
        <v>1104</v>
      </c>
      <c r="Y314" s="77" t="s">
        <v>1121</v>
      </c>
    </row>
    <row r="315" spans="1:25" ht="6" customHeight="1" x14ac:dyDescent="0.4">
      <c r="A315" s="23">
        <v>315</v>
      </c>
      <c r="B315" s="2" t="s">
        <v>43</v>
      </c>
      <c r="C315" s="2" t="s">
        <v>1092</v>
      </c>
      <c r="D315" s="2" t="s">
        <v>1099</v>
      </c>
      <c r="E315" s="2" t="s">
        <v>1252</v>
      </c>
      <c r="F315" s="42" t="s">
        <v>1247</v>
      </c>
      <c r="G315" s="82" t="s">
        <v>9</v>
      </c>
      <c r="H315" s="82" t="s">
        <v>9</v>
      </c>
      <c r="I315" s="82" t="s">
        <v>9</v>
      </c>
      <c r="J315" s="82" t="s">
        <v>9</v>
      </c>
      <c r="K315" s="82" t="s">
        <v>9</v>
      </c>
      <c r="L315" s="26" t="str">
        <f>CONCATENATE("", C315)</f>
        <v>Espacial</v>
      </c>
      <c r="M315" s="26" t="str">
        <f>CONCATENATE("", D315)</f>
        <v>Plano.Vertical</v>
      </c>
      <c r="N315" s="26" t="str">
        <f>(SUBSTITUTE(SUBSTITUTE(CONCATENATE("",E315),"."," ")," De "," de "))</f>
        <v>Elevação</v>
      </c>
      <c r="O315" s="21" t="str">
        <f t="shared" si="102"/>
        <v>Vista</v>
      </c>
      <c r="P315" s="21" t="s">
        <v>1249</v>
      </c>
      <c r="Q315" s="21" t="s">
        <v>1250</v>
      </c>
      <c r="R315" s="75" t="s">
        <v>9</v>
      </c>
      <c r="S315" s="27" t="str">
        <f t="shared" ref="S315:U316" si="132">SUBSTITUTE(C315, "_", " ")</f>
        <v>Espacial</v>
      </c>
      <c r="T315" s="27" t="str">
        <f t="shared" si="132"/>
        <v>Plano.Vertical</v>
      </c>
      <c r="U315" s="27" t="str">
        <f t="shared" si="132"/>
        <v>Elevação</v>
      </c>
      <c r="V315" s="75" t="s">
        <v>89</v>
      </c>
      <c r="W315" s="1" t="str">
        <f t="shared" si="128"/>
        <v>Key.Esp.315</v>
      </c>
      <c r="X315" s="78" t="s">
        <v>1248</v>
      </c>
      <c r="Y315" s="47" t="s">
        <v>9</v>
      </c>
    </row>
    <row r="316" spans="1:25" ht="6" customHeight="1" x14ac:dyDescent="0.4">
      <c r="A316" s="23">
        <v>316</v>
      </c>
      <c r="B316" s="2" t="s">
        <v>43</v>
      </c>
      <c r="C316" s="2" t="s">
        <v>1092</v>
      </c>
      <c r="D316" s="2" t="s">
        <v>1099</v>
      </c>
      <c r="E316" s="2" t="s">
        <v>1252</v>
      </c>
      <c r="F316" s="42" t="s">
        <v>1253</v>
      </c>
      <c r="G316" s="82" t="s">
        <v>9</v>
      </c>
      <c r="H316" s="82" t="s">
        <v>9</v>
      </c>
      <c r="I316" s="82" t="s">
        <v>9</v>
      </c>
      <c r="J316" s="82" t="s">
        <v>9</v>
      </c>
      <c r="K316" s="82" t="s">
        <v>9</v>
      </c>
      <c r="L316" s="26" t="str">
        <f>CONCATENATE("", C316)</f>
        <v>Espacial</v>
      </c>
      <c r="M316" s="26" t="str">
        <f>CONCATENATE("", D316)</f>
        <v>Plano.Vertical</v>
      </c>
      <c r="N316" s="26" t="str">
        <f>(SUBSTITUTE(SUBSTITUTE(CONCATENATE("",E316),"."," ")," De "," de "))</f>
        <v>Elevação</v>
      </c>
      <c r="O316" s="21" t="str">
        <f t="shared" si="102"/>
        <v>Vista.Símbolo</v>
      </c>
      <c r="P316" s="21" t="s">
        <v>1249</v>
      </c>
      <c r="Q316" s="21" t="s">
        <v>1250</v>
      </c>
      <c r="R316" s="75" t="s">
        <v>9</v>
      </c>
      <c r="S316" s="27" t="str">
        <f t="shared" si="132"/>
        <v>Espacial</v>
      </c>
      <c r="T316" s="27" t="str">
        <f t="shared" si="132"/>
        <v>Plano.Vertical</v>
      </c>
      <c r="U316" s="27" t="str">
        <f t="shared" si="132"/>
        <v>Elevação</v>
      </c>
      <c r="V316" s="75" t="s">
        <v>89</v>
      </c>
      <c r="W316" s="1" t="str">
        <f t="shared" si="128"/>
        <v>Key.Esp.316</v>
      </c>
      <c r="X316" s="78" t="s">
        <v>1251</v>
      </c>
      <c r="Y316" s="47" t="s">
        <v>9</v>
      </c>
    </row>
    <row r="317" spans="1:25" ht="6" customHeight="1" x14ac:dyDescent="0.4">
      <c r="A317" s="23">
        <v>317</v>
      </c>
      <c r="B317" s="2" t="s">
        <v>43</v>
      </c>
      <c r="C317" s="2" t="s">
        <v>1092</v>
      </c>
      <c r="D317" s="2" t="s">
        <v>1122</v>
      </c>
      <c r="E317" s="2" t="s">
        <v>1898</v>
      </c>
      <c r="F317" s="25" t="s">
        <v>1123</v>
      </c>
      <c r="G317" s="82" t="s">
        <v>9</v>
      </c>
      <c r="H317" s="82" t="s">
        <v>9</v>
      </c>
      <c r="I317" s="82" t="s">
        <v>9</v>
      </c>
      <c r="J317" s="82" t="s">
        <v>9</v>
      </c>
      <c r="K317" s="82" t="s">
        <v>9</v>
      </c>
      <c r="L317" s="26" t="str">
        <f t="shared" si="118"/>
        <v>Espacial</v>
      </c>
      <c r="M317" s="26" t="str">
        <f t="shared" si="118"/>
        <v>Areas</v>
      </c>
      <c r="N317" s="26" t="str">
        <f t="shared" si="119"/>
        <v>Exteriores</v>
      </c>
      <c r="O317" s="21" t="str">
        <f t="shared" ref="O317:O379" si="133">F317</f>
        <v>Espaço.Externo</v>
      </c>
      <c r="P317" s="21" t="s">
        <v>1124</v>
      </c>
      <c r="Q317" s="21" t="s">
        <v>1125</v>
      </c>
      <c r="R317" s="75" t="s">
        <v>9</v>
      </c>
      <c r="S317" s="27" t="s">
        <v>1126</v>
      </c>
      <c r="T317" s="27" t="s">
        <v>1092</v>
      </c>
      <c r="U317" s="27" t="s">
        <v>1127</v>
      </c>
      <c r="V317" s="75" t="s">
        <v>89</v>
      </c>
      <c r="W317" s="1" t="str">
        <f t="shared" si="128"/>
        <v>Key.Esp.317</v>
      </c>
      <c r="X317" s="47" t="s">
        <v>1128</v>
      </c>
      <c r="Y317" s="77" t="s">
        <v>1129</v>
      </c>
    </row>
    <row r="318" spans="1:25" ht="6" customHeight="1" x14ac:dyDescent="0.4">
      <c r="A318" s="23">
        <v>318</v>
      </c>
      <c r="B318" s="2" t="s">
        <v>43</v>
      </c>
      <c r="C318" s="2" t="s">
        <v>1092</v>
      </c>
      <c r="D318" s="2" t="s">
        <v>1122</v>
      </c>
      <c r="E318" s="2" t="s">
        <v>1898</v>
      </c>
      <c r="F318" s="25" t="s">
        <v>1900</v>
      </c>
      <c r="G318" s="82" t="s">
        <v>9</v>
      </c>
      <c r="H318" s="82" t="s">
        <v>9</v>
      </c>
      <c r="I318" s="82" t="s">
        <v>9</v>
      </c>
      <c r="J318" s="82" t="s">
        <v>9</v>
      </c>
      <c r="K318" s="82" t="s">
        <v>9</v>
      </c>
      <c r="L318" s="26" t="str">
        <f t="shared" si="118"/>
        <v>Espacial</v>
      </c>
      <c r="M318" s="26" t="str">
        <f t="shared" si="118"/>
        <v>Areas</v>
      </c>
      <c r="N318" s="26" t="str">
        <f t="shared" si="119"/>
        <v>Exteriores</v>
      </c>
      <c r="O318" s="21" t="str">
        <f t="shared" si="133"/>
        <v>Espaço.Aéreo</v>
      </c>
      <c r="P318" s="21" t="s">
        <v>1130</v>
      </c>
      <c r="Q318" s="21" t="s">
        <v>1131</v>
      </c>
      <c r="R318" s="75" t="s">
        <v>9</v>
      </c>
      <c r="S318" s="27" t="s">
        <v>1126</v>
      </c>
      <c r="T318" s="27" t="s">
        <v>1092</v>
      </c>
      <c r="U318" s="27" t="s">
        <v>1127</v>
      </c>
      <c r="V318" s="75" t="s">
        <v>89</v>
      </c>
      <c r="W318" s="1" t="str">
        <f t="shared" si="128"/>
        <v>Key.Esp.318</v>
      </c>
      <c r="X318" s="47" t="s">
        <v>1128</v>
      </c>
      <c r="Y318" s="77" t="s">
        <v>1132</v>
      </c>
    </row>
    <row r="319" spans="1:25" ht="6" customHeight="1" x14ac:dyDescent="0.4">
      <c r="A319" s="23">
        <v>319</v>
      </c>
      <c r="B319" s="2" t="s">
        <v>43</v>
      </c>
      <c r="C319" s="2" t="s">
        <v>1092</v>
      </c>
      <c r="D319" s="2" t="s">
        <v>1122</v>
      </c>
      <c r="E319" s="2" t="s">
        <v>1898</v>
      </c>
      <c r="F319" s="25" t="s">
        <v>1133</v>
      </c>
      <c r="G319" s="82" t="s">
        <v>9</v>
      </c>
      <c r="H319" s="82" t="s">
        <v>9</v>
      </c>
      <c r="I319" s="82" t="s">
        <v>9</v>
      </c>
      <c r="J319" s="82" t="s">
        <v>9</v>
      </c>
      <c r="K319" s="82" t="s">
        <v>9</v>
      </c>
      <c r="L319" s="26" t="str">
        <f t="shared" si="118"/>
        <v>Espacial</v>
      </c>
      <c r="M319" s="26" t="str">
        <f t="shared" si="118"/>
        <v>Areas</v>
      </c>
      <c r="N319" s="26" t="str">
        <f t="shared" si="119"/>
        <v>Exteriores</v>
      </c>
      <c r="O319" s="21" t="str">
        <f t="shared" si="133"/>
        <v>Espaço.Construção.Vizinha</v>
      </c>
      <c r="P319" s="21" t="s">
        <v>1134</v>
      </c>
      <c r="Q319" s="21" t="s">
        <v>1135</v>
      </c>
      <c r="R319" s="75" t="s">
        <v>9</v>
      </c>
      <c r="S319" s="27" t="s">
        <v>1126</v>
      </c>
      <c r="T319" s="27" t="s">
        <v>1092</v>
      </c>
      <c r="U319" s="27" t="s">
        <v>1127</v>
      </c>
      <c r="V319" s="75" t="s">
        <v>89</v>
      </c>
      <c r="W319" s="1" t="str">
        <f t="shared" si="128"/>
        <v>Key.Esp.319</v>
      </c>
      <c r="X319" s="47" t="s">
        <v>1128</v>
      </c>
      <c r="Y319" s="77" t="s">
        <v>1136</v>
      </c>
    </row>
    <row r="320" spans="1:25" ht="6" customHeight="1" x14ac:dyDescent="0.4">
      <c r="A320" s="23">
        <v>320</v>
      </c>
      <c r="B320" s="2" t="s">
        <v>43</v>
      </c>
      <c r="C320" s="2" t="s">
        <v>1092</v>
      </c>
      <c r="D320" s="2" t="s">
        <v>1122</v>
      </c>
      <c r="E320" s="2" t="s">
        <v>1898</v>
      </c>
      <c r="F320" s="25" t="s">
        <v>1137</v>
      </c>
      <c r="G320" s="82" t="s">
        <v>9</v>
      </c>
      <c r="H320" s="82" t="s">
        <v>9</v>
      </c>
      <c r="I320" s="82" t="s">
        <v>9</v>
      </c>
      <c r="J320" s="82" t="s">
        <v>9</v>
      </c>
      <c r="K320" s="82" t="s">
        <v>9</v>
      </c>
      <c r="L320" s="26" t="str">
        <f t="shared" si="118"/>
        <v>Espacial</v>
      </c>
      <c r="M320" s="26" t="str">
        <f t="shared" si="118"/>
        <v>Areas</v>
      </c>
      <c r="N320" s="26" t="str">
        <f t="shared" si="119"/>
        <v>Exteriores</v>
      </c>
      <c r="O320" s="21" t="str">
        <f t="shared" si="133"/>
        <v>Espaço.Espelho.Agua</v>
      </c>
      <c r="P320" s="21" t="s">
        <v>1138</v>
      </c>
      <c r="Q320" s="21" t="s">
        <v>1139</v>
      </c>
      <c r="R320" s="75" t="s">
        <v>9</v>
      </c>
      <c r="S320" s="27" t="s">
        <v>1126</v>
      </c>
      <c r="T320" s="27" t="s">
        <v>1092</v>
      </c>
      <c r="U320" s="27" t="s">
        <v>1127</v>
      </c>
      <c r="V320" s="75" t="s">
        <v>89</v>
      </c>
      <c r="W320" s="1" t="str">
        <f t="shared" si="128"/>
        <v>Key.Esp.320</v>
      </c>
      <c r="X320" s="47" t="s">
        <v>1128</v>
      </c>
      <c r="Y320" s="77" t="s">
        <v>1140</v>
      </c>
    </row>
    <row r="321" spans="1:25" ht="6" customHeight="1" x14ac:dyDescent="0.4">
      <c r="A321" s="23">
        <v>321</v>
      </c>
      <c r="B321" s="2" t="s">
        <v>43</v>
      </c>
      <c r="C321" s="2" t="s">
        <v>1092</v>
      </c>
      <c r="D321" s="2" t="s">
        <v>1122</v>
      </c>
      <c r="E321" s="2" t="s">
        <v>1898</v>
      </c>
      <c r="F321" s="25" t="s">
        <v>1127</v>
      </c>
      <c r="G321" s="82" t="s">
        <v>9</v>
      </c>
      <c r="H321" s="82" t="s">
        <v>9</v>
      </c>
      <c r="I321" s="82" t="s">
        <v>9</v>
      </c>
      <c r="J321" s="82" t="s">
        <v>9</v>
      </c>
      <c r="K321" s="82" t="s">
        <v>9</v>
      </c>
      <c r="L321" s="26" t="str">
        <f t="shared" si="118"/>
        <v>Espacial</v>
      </c>
      <c r="M321" s="26" t="str">
        <f t="shared" si="118"/>
        <v>Areas</v>
      </c>
      <c r="N321" s="26" t="str">
        <f t="shared" si="119"/>
        <v>Exteriores</v>
      </c>
      <c r="O321" s="21" t="str">
        <f t="shared" si="133"/>
        <v>Espaço.Exterior</v>
      </c>
      <c r="P321" s="21" t="s">
        <v>1141</v>
      </c>
      <c r="Q321" s="21" t="s">
        <v>1142</v>
      </c>
      <c r="R321" s="75" t="s">
        <v>9</v>
      </c>
      <c r="S321" s="27" t="s">
        <v>1126</v>
      </c>
      <c r="T321" s="27" t="s">
        <v>1092</v>
      </c>
      <c r="U321" s="27" t="s">
        <v>1143</v>
      </c>
      <c r="V321" s="75" t="s">
        <v>89</v>
      </c>
      <c r="W321" s="1" t="str">
        <f t="shared" si="128"/>
        <v>Key.Esp.321</v>
      </c>
      <c r="X321" s="47" t="s">
        <v>1128</v>
      </c>
      <c r="Y321" s="77" t="s">
        <v>1144</v>
      </c>
    </row>
    <row r="322" spans="1:25" ht="6" customHeight="1" x14ac:dyDescent="0.4">
      <c r="A322" s="23">
        <v>322</v>
      </c>
      <c r="B322" s="2" t="s">
        <v>43</v>
      </c>
      <c r="C322" s="2" t="s">
        <v>1092</v>
      </c>
      <c r="D322" s="2" t="s">
        <v>1122</v>
      </c>
      <c r="E322" s="2" t="s">
        <v>1898</v>
      </c>
      <c r="F322" s="25" t="s">
        <v>1145</v>
      </c>
      <c r="G322" s="82" t="s">
        <v>9</v>
      </c>
      <c r="H322" s="82" t="s">
        <v>9</v>
      </c>
      <c r="I322" s="82" t="s">
        <v>9</v>
      </c>
      <c r="J322" s="82" t="s">
        <v>9</v>
      </c>
      <c r="K322" s="82" t="s">
        <v>9</v>
      </c>
      <c r="L322" s="26" t="str">
        <f t="shared" si="118"/>
        <v>Espacial</v>
      </c>
      <c r="M322" s="26" t="str">
        <f t="shared" si="118"/>
        <v>Areas</v>
      </c>
      <c r="N322" s="26" t="str">
        <f t="shared" si="119"/>
        <v>Exteriores</v>
      </c>
      <c r="O322" s="21" t="str">
        <f t="shared" si="133"/>
        <v>Estacionamento</v>
      </c>
      <c r="P322" s="21" t="s">
        <v>1146</v>
      </c>
      <c r="Q322" s="21" t="s">
        <v>1147</v>
      </c>
      <c r="R322" s="75" t="s">
        <v>9</v>
      </c>
      <c r="S322" s="27" t="s">
        <v>1126</v>
      </c>
      <c r="T322" s="27" t="s">
        <v>1092</v>
      </c>
      <c r="U322" s="27" t="s">
        <v>1143</v>
      </c>
      <c r="V322" s="75" t="s">
        <v>89</v>
      </c>
      <c r="W322" s="1" t="str">
        <f t="shared" si="128"/>
        <v>Key.Esp.322</v>
      </c>
      <c r="X322" s="47" t="s">
        <v>1128</v>
      </c>
      <c r="Y322" s="77" t="s">
        <v>1148</v>
      </c>
    </row>
    <row r="323" spans="1:25" ht="6" customHeight="1" x14ac:dyDescent="0.4">
      <c r="A323" s="23">
        <v>323</v>
      </c>
      <c r="B323" s="2" t="s">
        <v>43</v>
      </c>
      <c r="C323" s="2" t="s">
        <v>1092</v>
      </c>
      <c r="D323" s="2" t="s">
        <v>1122</v>
      </c>
      <c r="E323" s="2" t="s">
        <v>1898</v>
      </c>
      <c r="F323" s="25" t="s">
        <v>1149</v>
      </c>
      <c r="G323" s="82" t="s">
        <v>9</v>
      </c>
      <c r="H323" s="82" t="s">
        <v>9</v>
      </c>
      <c r="I323" s="82" t="s">
        <v>9</v>
      </c>
      <c r="J323" s="82" t="s">
        <v>9</v>
      </c>
      <c r="K323" s="82" t="s">
        <v>9</v>
      </c>
      <c r="L323" s="26" t="str">
        <f t="shared" si="118"/>
        <v>Espacial</v>
      </c>
      <c r="M323" s="26" t="str">
        <f t="shared" si="118"/>
        <v>Areas</v>
      </c>
      <c r="N323" s="26" t="str">
        <f t="shared" si="119"/>
        <v>Exteriores</v>
      </c>
      <c r="O323" s="21" t="str">
        <f t="shared" si="133"/>
        <v>Área.Bruta</v>
      </c>
      <c r="P323" s="21" t="s">
        <v>1150</v>
      </c>
      <c r="Q323" s="21" t="s">
        <v>1151</v>
      </c>
      <c r="R323" s="75" t="s">
        <v>9</v>
      </c>
      <c r="S323" s="27" t="s">
        <v>1126</v>
      </c>
      <c r="T323" s="27" t="s">
        <v>1092</v>
      </c>
      <c r="U323" s="27" t="s">
        <v>1143</v>
      </c>
      <c r="V323" s="75" t="s">
        <v>89</v>
      </c>
      <c r="W323" s="1" t="str">
        <f t="shared" si="128"/>
        <v>Key.Esp.323</v>
      </c>
      <c r="X323" s="47" t="s">
        <v>1128</v>
      </c>
      <c r="Y323" s="77" t="s">
        <v>1152</v>
      </c>
    </row>
    <row r="324" spans="1:25" ht="6" customHeight="1" x14ac:dyDescent="0.4">
      <c r="A324" s="23">
        <v>324</v>
      </c>
      <c r="B324" s="2" t="s">
        <v>43</v>
      </c>
      <c r="C324" s="2" t="s">
        <v>1092</v>
      </c>
      <c r="D324" s="2" t="s">
        <v>1153</v>
      </c>
      <c r="E324" s="2" t="s">
        <v>1899</v>
      </c>
      <c r="F324" s="25" t="s">
        <v>1143</v>
      </c>
      <c r="G324" s="82" t="s">
        <v>9</v>
      </c>
      <c r="H324" s="82" t="s">
        <v>9</v>
      </c>
      <c r="I324" s="82" t="s">
        <v>9</v>
      </c>
      <c r="J324" s="82" t="s">
        <v>9</v>
      </c>
      <c r="K324" s="82" t="s">
        <v>9</v>
      </c>
      <c r="L324" s="26" t="str">
        <f t="shared" si="118"/>
        <v>Espacial</v>
      </c>
      <c r="M324" s="26" t="str">
        <f t="shared" si="118"/>
        <v>Ambientes</v>
      </c>
      <c r="N324" s="26" t="str">
        <f t="shared" si="119"/>
        <v>Interiores</v>
      </c>
      <c r="O324" s="21" t="str">
        <f t="shared" si="133"/>
        <v>Ambiente.Interior</v>
      </c>
      <c r="P324" s="21" t="s">
        <v>1154</v>
      </c>
      <c r="Q324" s="21" t="s">
        <v>1155</v>
      </c>
      <c r="R324" s="75" t="s">
        <v>9</v>
      </c>
      <c r="S324" s="27" t="s">
        <v>1126</v>
      </c>
      <c r="T324" s="27" t="s">
        <v>1092</v>
      </c>
      <c r="U324" s="27" t="s">
        <v>1143</v>
      </c>
      <c r="V324" s="75" t="s">
        <v>89</v>
      </c>
      <c r="W324" s="1" t="str">
        <f t="shared" si="128"/>
        <v>Key.Esp.324</v>
      </c>
      <c r="X324" s="47" t="s">
        <v>1156</v>
      </c>
      <c r="Y324" s="77" t="s">
        <v>1157</v>
      </c>
    </row>
    <row r="325" spans="1:25" ht="6" customHeight="1" x14ac:dyDescent="0.4">
      <c r="A325" s="23">
        <v>325</v>
      </c>
      <c r="B325" s="2" t="s">
        <v>43</v>
      </c>
      <c r="C325" s="2" t="s">
        <v>1092</v>
      </c>
      <c r="D325" s="2" t="s">
        <v>1153</v>
      </c>
      <c r="E325" s="2" t="s">
        <v>1899</v>
      </c>
      <c r="F325" s="25" t="s">
        <v>1158</v>
      </c>
      <c r="G325" s="82" t="s">
        <v>9</v>
      </c>
      <c r="H325" s="82" t="s">
        <v>9</v>
      </c>
      <c r="I325" s="82" t="s">
        <v>9</v>
      </c>
      <c r="J325" s="82" t="s">
        <v>9</v>
      </c>
      <c r="K325" s="82" t="s">
        <v>9</v>
      </c>
      <c r="L325" s="26" t="str">
        <f t="shared" si="118"/>
        <v>Espacial</v>
      </c>
      <c r="M325" s="26" t="str">
        <f t="shared" si="118"/>
        <v>Ambientes</v>
      </c>
      <c r="N325" s="26" t="str">
        <f t="shared" si="119"/>
        <v>Interiores</v>
      </c>
      <c r="O325" s="21" t="str">
        <f t="shared" si="133"/>
        <v>Ambiente.Funcional</v>
      </c>
      <c r="P325" s="21" t="s">
        <v>1159</v>
      </c>
      <c r="Q325" s="21" t="s">
        <v>1160</v>
      </c>
      <c r="R325" s="75" t="s">
        <v>9</v>
      </c>
      <c r="S325" s="27" t="s">
        <v>1126</v>
      </c>
      <c r="T325" s="27" t="s">
        <v>1092</v>
      </c>
      <c r="U325" s="27" t="s">
        <v>1143</v>
      </c>
      <c r="V325" s="75" t="s">
        <v>89</v>
      </c>
      <c r="W325" s="1" t="str">
        <f t="shared" si="128"/>
        <v>Key.Esp.325</v>
      </c>
      <c r="X325" s="47" t="s">
        <v>1156</v>
      </c>
      <c r="Y325" s="77" t="s">
        <v>1161</v>
      </c>
    </row>
    <row r="326" spans="1:25" ht="6" customHeight="1" x14ac:dyDescent="0.4">
      <c r="A326" s="23">
        <v>326</v>
      </c>
      <c r="B326" s="2" t="s">
        <v>43</v>
      </c>
      <c r="C326" s="2" t="s">
        <v>1092</v>
      </c>
      <c r="D326" s="2" t="s">
        <v>1153</v>
      </c>
      <c r="E326" s="2" t="s">
        <v>1899</v>
      </c>
      <c r="F326" s="25" t="s">
        <v>1162</v>
      </c>
      <c r="G326" s="82" t="s">
        <v>9</v>
      </c>
      <c r="H326" s="82" t="s">
        <v>9</v>
      </c>
      <c r="I326" s="82" t="s">
        <v>9</v>
      </c>
      <c r="J326" s="82" t="s">
        <v>9</v>
      </c>
      <c r="K326" s="82" t="s">
        <v>9</v>
      </c>
      <c r="L326" s="26" t="str">
        <f t="shared" si="118"/>
        <v>Espacial</v>
      </c>
      <c r="M326" s="26" t="str">
        <f t="shared" si="118"/>
        <v>Ambientes</v>
      </c>
      <c r="N326" s="26" t="str">
        <f t="shared" si="119"/>
        <v>Interiores</v>
      </c>
      <c r="O326" s="21" t="str">
        <f t="shared" si="133"/>
        <v>Ambiente.Interno</v>
      </c>
      <c r="P326" s="21" t="s">
        <v>1163</v>
      </c>
      <c r="Q326" s="21" t="s">
        <v>1164</v>
      </c>
      <c r="R326" s="75" t="s">
        <v>9</v>
      </c>
      <c r="S326" s="27" t="s">
        <v>1126</v>
      </c>
      <c r="T326" s="27" t="s">
        <v>1092</v>
      </c>
      <c r="U326" s="27" t="s">
        <v>1143</v>
      </c>
      <c r="V326" s="75" t="s">
        <v>89</v>
      </c>
      <c r="W326" s="1" t="str">
        <f t="shared" si="128"/>
        <v>Key.Esp.326</v>
      </c>
      <c r="X326" s="47" t="s">
        <v>1156</v>
      </c>
      <c r="Y326" s="77" t="s">
        <v>1165</v>
      </c>
    </row>
    <row r="327" spans="1:25" ht="6" customHeight="1" x14ac:dyDescent="0.4">
      <c r="A327" s="23">
        <v>327</v>
      </c>
      <c r="B327" s="2" t="s">
        <v>43</v>
      </c>
      <c r="C327" s="2" t="s">
        <v>1092</v>
      </c>
      <c r="D327" s="2" t="s">
        <v>1153</v>
      </c>
      <c r="E327" s="2" t="s">
        <v>1899</v>
      </c>
      <c r="F327" s="25" t="s">
        <v>1166</v>
      </c>
      <c r="G327" s="82" t="s">
        <v>9</v>
      </c>
      <c r="H327" s="82" t="s">
        <v>9</v>
      </c>
      <c r="I327" s="82" t="s">
        <v>9</v>
      </c>
      <c r="J327" s="82" t="s">
        <v>9</v>
      </c>
      <c r="K327" s="82" t="s">
        <v>9</v>
      </c>
      <c r="L327" s="26" t="str">
        <f t="shared" si="118"/>
        <v>Espacial</v>
      </c>
      <c r="M327" s="26" t="str">
        <f t="shared" si="118"/>
        <v>Ambientes</v>
      </c>
      <c r="N327" s="26" t="str">
        <f t="shared" si="119"/>
        <v>Interiores</v>
      </c>
      <c r="O327" s="21" t="str">
        <f t="shared" si="133"/>
        <v>Utilizável</v>
      </c>
      <c r="P327" s="21" t="s">
        <v>1167</v>
      </c>
      <c r="Q327" s="21" t="s">
        <v>1168</v>
      </c>
      <c r="R327" s="75" t="s">
        <v>9</v>
      </c>
      <c r="S327" s="27" t="s">
        <v>1126</v>
      </c>
      <c r="T327" s="27" t="s">
        <v>1092</v>
      </c>
      <c r="U327" s="27" t="s">
        <v>1143</v>
      </c>
      <c r="V327" s="75" t="s">
        <v>89</v>
      </c>
      <c r="W327" s="1" t="str">
        <f t="shared" si="128"/>
        <v>Key.Esp.327</v>
      </c>
      <c r="X327" s="47" t="s">
        <v>1156</v>
      </c>
      <c r="Y327" s="77" t="s">
        <v>1169</v>
      </c>
    </row>
    <row r="328" spans="1:25" ht="6" customHeight="1" x14ac:dyDescent="0.4">
      <c r="A328" s="23">
        <v>328</v>
      </c>
      <c r="B328" s="2" t="s">
        <v>43</v>
      </c>
      <c r="C328" s="2" t="s">
        <v>1092</v>
      </c>
      <c r="D328" s="2" t="s">
        <v>1170</v>
      </c>
      <c r="E328" s="2" t="s">
        <v>1171</v>
      </c>
      <c r="F328" s="25" t="s">
        <v>1172</v>
      </c>
      <c r="G328" s="82" t="s">
        <v>9</v>
      </c>
      <c r="H328" s="82" t="s">
        <v>9</v>
      </c>
      <c r="I328" s="82" t="s">
        <v>9</v>
      </c>
      <c r="J328" s="82" t="s">
        <v>9</v>
      </c>
      <c r="K328" s="82" t="s">
        <v>9</v>
      </c>
      <c r="L328" s="26" t="str">
        <f t="shared" si="118"/>
        <v>Espacial</v>
      </c>
      <c r="M328" s="26" t="str">
        <f t="shared" si="118"/>
        <v>Zonas</v>
      </c>
      <c r="N328" s="26" t="str">
        <f t="shared" si="119"/>
        <v>Zona</v>
      </c>
      <c r="O328" s="21" t="str">
        <f t="shared" si="133"/>
        <v>Zona.Espacial</v>
      </c>
      <c r="P328" s="21" t="s">
        <v>1173</v>
      </c>
      <c r="Q328" s="21" t="s">
        <v>1174</v>
      </c>
      <c r="R328" s="75" t="s">
        <v>9</v>
      </c>
      <c r="S328" s="27" t="s">
        <v>1126</v>
      </c>
      <c r="T328" s="27" t="s">
        <v>1092</v>
      </c>
      <c r="U328" s="27" t="s">
        <v>1143</v>
      </c>
      <c r="V328" s="75" t="s">
        <v>89</v>
      </c>
      <c r="W328" s="1" t="str">
        <f t="shared" ref="W328:W391" si="134">CONCATENATE("Key.",LEFT(C328,3),".",A328)</f>
        <v>Key.Esp.328</v>
      </c>
      <c r="X328" s="47" t="s">
        <v>1175</v>
      </c>
      <c r="Y328" s="77" t="s">
        <v>1176</v>
      </c>
    </row>
    <row r="329" spans="1:25" ht="6" customHeight="1" x14ac:dyDescent="0.4">
      <c r="A329" s="23">
        <v>329</v>
      </c>
      <c r="B329" s="2" t="s">
        <v>43</v>
      </c>
      <c r="C329" s="2" t="s">
        <v>1092</v>
      </c>
      <c r="D329" s="2" t="s">
        <v>1170</v>
      </c>
      <c r="E329" s="2" t="s">
        <v>1171</v>
      </c>
      <c r="F329" s="25" t="s">
        <v>1177</v>
      </c>
      <c r="G329" s="82" t="s">
        <v>9</v>
      </c>
      <c r="H329" s="82" t="s">
        <v>9</v>
      </c>
      <c r="I329" s="82" t="s">
        <v>9</v>
      </c>
      <c r="J329" s="82" t="s">
        <v>9</v>
      </c>
      <c r="K329" s="82" t="s">
        <v>9</v>
      </c>
      <c r="L329" s="26" t="str">
        <f t="shared" si="118"/>
        <v>Espacial</v>
      </c>
      <c r="M329" s="26" t="str">
        <f t="shared" si="118"/>
        <v>Zonas</v>
      </c>
      <c r="N329" s="26" t="str">
        <f t="shared" si="119"/>
        <v>Zona</v>
      </c>
      <c r="O329" s="21" t="str">
        <f t="shared" si="133"/>
        <v>Zona.de.Construção</v>
      </c>
      <c r="P329" s="21" t="s">
        <v>1178</v>
      </c>
      <c r="Q329" s="21" t="s">
        <v>1179</v>
      </c>
      <c r="R329" s="75" t="s">
        <v>9</v>
      </c>
      <c r="S329" s="27" t="s">
        <v>1126</v>
      </c>
      <c r="T329" s="27" t="s">
        <v>1092</v>
      </c>
      <c r="U329" s="27" t="s">
        <v>1143</v>
      </c>
      <c r="V329" s="75" t="s">
        <v>89</v>
      </c>
      <c r="W329" s="1" t="str">
        <f t="shared" si="134"/>
        <v>Key.Esp.329</v>
      </c>
      <c r="X329" s="47" t="s">
        <v>1175</v>
      </c>
      <c r="Y329" s="77" t="s">
        <v>1180</v>
      </c>
    </row>
    <row r="330" spans="1:25" ht="6" customHeight="1" x14ac:dyDescent="0.4">
      <c r="A330" s="23">
        <v>330</v>
      </c>
      <c r="B330" s="2" t="s">
        <v>43</v>
      </c>
      <c r="C330" s="2" t="s">
        <v>1092</v>
      </c>
      <c r="D330" s="2" t="s">
        <v>1170</v>
      </c>
      <c r="E330" s="2" t="s">
        <v>1171</v>
      </c>
      <c r="F330" s="25" t="s">
        <v>1181</v>
      </c>
      <c r="G330" s="82" t="s">
        <v>9</v>
      </c>
      <c r="H330" s="82" t="s">
        <v>9</v>
      </c>
      <c r="I330" s="82" t="s">
        <v>9</v>
      </c>
      <c r="J330" s="82" t="s">
        <v>9</v>
      </c>
      <c r="K330" s="82" t="s">
        <v>9</v>
      </c>
      <c r="L330" s="26" t="str">
        <f t="shared" si="118"/>
        <v>Espacial</v>
      </c>
      <c r="M330" s="26" t="str">
        <f t="shared" si="118"/>
        <v>Zonas</v>
      </c>
      <c r="N330" s="26" t="str">
        <f t="shared" si="119"/>
        <v>Zona</v>
      </c>
      <c r="O330" s="21" t="str">
        <f t="shared" si="133"/>
        <v>Zona.de.Segurança.Incêndio</v>
      </c>
      <c r="P330" s="21" t="s">
        <v>1182</v>
      </c>
      <c r="Q330" s="21" t="s">
        <v>1183</v>
      </c>
      <c r="R330" s="75" t="s">
        <v>9</v>
      </c>
      <c r="S330" s="27" t="s">
        <v>1126</v>
      </c>
      <c r="T330" s="27" t="s">
        <v>1092</v>
      </c>
      <c r="U330" s="27" t="s">
        <v>1143</v>
      </c>
      <c r="V330" s="75" t="s">
        <v>89</v>
      </c>
      <c r="W330" s="1" t="str">
        <f t="shared" si="134"/>
        <v>Key.Esp.330</v>
      </c>
      <c r="X330" s="47" t="s">
        <v>1175</v>
      </c>
      <c r="Y330" s="77" t="s">
        <v>1184</v>
      </c>
    </row>
    <row r="331" spans="1:25" ht="6" customHeight="1" x14ac:dyDescent="0.4">
      <c r="A331" s="23">
        <v>331</v>
      </c>
      <c r="B331" s="2" t="s">
        <v>43</v>
      </c>
      <c r="C331" s="2" t="s">
        <v>1092</v>
      </c>
      <c r="D331" s="2" t="s">
        <v>1170</v>
      </c>
      <c r="E331" s="2" t="s">
        <v>1171</v>
      </c>
      <c r="F331" s="25" t="s">
        <v>1185</v>
      </c>
      <c r="G331" s="82" t="s">
        <v>9</v>
      </c>
      <c r="H331" s="82" t="s">
        <v>9</v>
      </c>
      <c r="I331" s="82" t="s">
        <v>9</v>
      </c>
      <c r="J331" s="82" t="s">
        <v>9</v>
      </c>
      <c r="K331" s="82" t="s">
        <v>9</v>
      </c>
      <c r="L331" s="26" t="str">
        <f t="shared" si="118"/>
        <v>Espacial</v>
      </c>
      <c r="M331" s="26" t="str">
        <f t="shared" si="118"/>
        <v>Zonas</v>
      </c>
      <c r="N331" s="26" t="str">
        <f t="shared" si="119"/>
        <v>Zona</v>
      </c>
      <c r="O331" s="21" t="str">
        <f t="shared" si="133"/>
        <v>Zona.de.Interferência</v>
      </c>
      <c r="P331" s="21" t="s">
        <v>1186</v>
      </c>
      <c r="Q331" s="21" t="s">
        <v>1187</v>
      </c>
      <c r="R331" s="75" t="s">
        <v>9</v>
      </c>
      <c r="S331" s="27" t="s">
        <v>1126</v>
      </c>
      <c r="T331" s="27" t="s">
        <v>1092</v>
      </c>
      <c r="U331" s="27" t="s">
        <v>1143</v>
      </c>
      <c r="V331" s="75" t="s">
        <v>89</v>
      </c>
      <c r="W331" s="1" t="str">
        <f t="shared" si="134"/>
        <v>Key.Esp.331</v>
      </c>
      <c r="X331" s="47" t="s">
        <v>1175</v>
      </c>
      <c r="Y331" s="77" t="s">
        <v>1188</v>
      </c>
    </row>
    <row r="332" spans="1:25" ht="6" customHeight="1" x14ac:dyDescent="0.4">
      <c r="A332" s="23">
        <v>332</v>
      </c>
      <c r="B332" s="2" t="s">
        <v>43</v>
      </c>
      <c r="C332" s="2" t="s">
        <v>1092</v>
      </c>
      <c r="D332" s="2" t="s">
        <v>1170</v>
      </c>
      <c r="E332" s="2" t="s">
        <v>1171</v>
      </c>
      <c r="F332" s="25" t="s">
        <v>1189</v>
      </c>
      <c r="G332" s="82" t="s">
        <v>9</v>
      </c>
      <c r="H332" s="82" t="s">
        <v>9</v>
      </c>
      <c r="I332" s="82" t="s">
        <v>9</v>
      </c>
      <c r="J332" s="82" t="s">
        <v>9</v>
      </c>
      <c r="K332" s="82" t="s">
        <v>9</v>
      </c>
      <c r="L332" s="26" t="str">
        <f t="shared" si="118"/>
        <v>Espacial</v>
      </c>
      <c r="M332" s="26" t="str">
        <f t="shared" si="118"/>
        <v>Zonas</v>
      </c>
      <c r="N332" s="26" t="str">
        <f t="shared" si="119"/>
        <v>Zona</v>
      </c>
      <c r="O332" s="21" t="str">
        <f t="shared" si="133"/>
        <v>Zona.de.Iluminação</v>
      </c>
      <c r="P332" s="21" t="s">
        <v>1190</v>
      </c>
      <c r="Q332" s="21" t="s">
        <v>1191</v>
      </c>
      <c r="R332" s="75" t="s">
        <v>9</v>
      </c>
      <c r="S332" s="27" t="s">
        <v>1126</v>
      </c>
      <c r="T332" s="27" t="s">
        <v>1092</v>
      </c>
      <c r="U332" s="27" t="s">
        <v>1143</v>
      </c>
      <c r="V332" s="75" t="s">
        <v>89</v>
      </c>
      <c r="W332" s="1" t="str">
        <f t="shared" si="134"/>
        <v>Key.Esp.332</v>
      </c>
      <c r="X332" s="47" t="s">
        <v>1175</v>
      </c>
      <c r="Y332" s="77" t="s">
        <v>1192</v>
      </c>
    </row>
    <row r="333" spans="1:25" ht="6" customHeight="1" x14ac:dyDescent="0.4">
      <c r="A333" s="23">
        <v>333</v>
      </c>
      <c r="B333" s="2" t="s">
        <v>43</v>
      </c>
      <c r="C333" s="2" t="s">
        <v>1092</v>
      </c>
      <c r="D333" s="2" t="s">
        <v>1170</v>
      </c>
      <c r="E333" s="2" t="s">
        <v>1171</v>
      </c>
      <c r="F333" s="25" t="s">
        <v>1193</v>
      </c>
      <c r="G333" s="82" t="s">
        <v>9</v>
      </c>
      <c r="H333" s="82" t="s">
        <v>9</v>
      </c>
      <c r="I333" s="82" t="s">
        <v>9</v>
      </c>
      <c r="J333" s="82" t="s">
        <v>9</v>
      </c>
      <c r="K333" s="82" t="s">
        <v>9</v>
      </c>
      <c r="L333" s="26" t="str">
        <f t="shared" si="118"/>
        <v>Espacial</v>
      </c>
      <c r="M333" s="26" t="str">
        <f t="shared" si="118"/>
        <v>Zonas</v>
      </c>
      <c r="N333" s="26" t="str">
        <f t="shared" si="119"/>
        <v>Zona</v>
      </c>
      <c r="O333" s="21" t="str">
        <f t="shared" si="133"/>
        <v>Zona.de.Ocupação</v>
      </c>
      <c r="P333" s="21" t="s">
        <v>1194</v>
      </c>
      <c r="Q333" s="21" t="s">
        <v>1195</v>
      </c>
      <c r="R333" s="75" t="s">
        <v>9</v>
      </c>
      <c r="S333" s="27" t="s">
        <v>1126</v>
      </c>
      <c r="T333" s="27" t="s">
        <v>1092</v>
      </c>
      <c r="U333" s="27" t="s">
        <v>1143</v>
      </c>
      <c r="V333" s="75" t="s">
        <v>89</v>
      </c>
      <c r="W333" s="1" t="str">
        <f t="shared" si="134"/>
        <v>Key.Esp.333</v>
      </c>
      <c r="X333" s="47" t="s">
        <v>1175</v>
      </c>
      <c r="Y333" s="77" t="s">
        <v>1196</v>
      </c>
    </row>
    <row r="334" spans="1:25" ht="6" customHeight="1" x14ac:dyDescent="0.4">
      <c r="A334" s="23">
        <v>334</v>
      </c>
      <c r="B334" s="2" t="s">
        <v>43</v>
      </c>
      <c r="C334" s="2" t="s">
        <v>1092</v>
      </c>
      <c r="D334" s="2" t="s">
        <v>1170</v>
      </c>
      <c r="E334" s="2" t="s">
        <v>1171</v>
      </c>
      <c r="F334" s="25" t="s">
        <v>1197</v>
      </c>
      <c r="G334" s="82" t="s">
        <v>9</v>
      </c>
      <c r="H334" s="82" t="s">
        <v>9</v>
      </c>
      <c r="I334" s="82" t="s">
        <v>9</v>
      </c>
      <c r="J334" s="82" t="s">
        <v>9</v>
      </c>
      <c r="K334" s="82" t="s">
        <v>9</v>
      </c>
      <c r="L334" s="26" t="str">
        <f t="shared" si="118"/>
        <v>Espacial</v>
      </c>
      <c r="M334" s="26" t="str">
        <f t="shared" si="118"/>
        <v>Zonas</v>
      </c>
      <c r="N334" s="26" t="str">
        <f t="shared" si="119"/>
        <v>Zona</v>
      </c>
      <c r="O334" s="21" t="str">
        <f t="shared" si="133"/>
        <v>Zona.de.Reserva</v>
      </c>
      <c r="P334" s="21" t="s">
        <v>1198</v>
      </c>
      <c r="Q334" s="21" t="s">
        <v>1199</v>
      </c>
      <c r="R334" s="75" t="s">
        <v>9</v>
      </c>
      <c r="S334" s="27" t="s">
        <v>1126</v>
      </c>
      <c r="T334" s="27" t="s">
        <v>1092</v>
      </c>
      <c r="U334" s="27" t="s">
        <v>1143</v>
      </c>
      <c r="V334" s="75" t="s">
        <v>89</v>
      </c>
      <c r="W334" s="1" t="str">
        <f t="shared" si="134"/>
        <v>Key.Esp.334</v>
      </c>
      <c r="X334" s="47" t="s">
        <v>1175</v>
      </c>
      <c r="Y334" s="77" t="s">
        <v>1200</v>
      </c>
    </row>
    <row r="335" spans="1:25" ht="6" customHeight="1" x14ac:dyDescent="0.4">
      <c r="A335" s="23">
        <v>335</v>
      </c>
      <c r="B335" s="2" t="s">
        <v>43</v>
      </c>
      <c r="C335" s="2" t="s">
        <v>1092</v>
      </c>
      <c r="D335" s="2" t="s">
        <v>1170</v>
      </c>
      <c r="E335" s="2" t="s">
        <v>1171</v>
      </c>
      <c r="F335" s="25" t="s">
        <v>1201</v>
      </c>
      <c r="G335" s="82" t="s">
        <v>9</v>
      </c>
      <c r="H335" s="82" t="s">
        <v>9</v>
      </c>
      <c r="I335" s="82" t="s">
        <v>9</v>
      </c>
      <c r="J335" s="82" t="s">
        <v>9</v>
      </c>
      <c r="K335" s="82" t="s">
        <v>9</v>
      </c>
      <c r="L335" s="26" t="str">
        <f t="shared" si="118"/>
        <v>Espacial</v>
      </c>
      <c r="M335" s="26" t="str">
        <f t="shared" si="118"/>
        <v>Zonas</v>
      </c>
      <c r="N335" s="26" t="str">
        <f t="shared" si="119"/>
        <v>Zona</v>
      </c>
      <c r="O335" s="21" t="str">
        <f t="shared" si="133"/>
        <v>Zona.de.Segurança</v>
      </c>
      <c r="P335" s="21" t="s">
        <v>1202</v>
      </c>
      <c r="Q335" s="21" t="s">
        <v>1203</v>
      </c>
      <c r="R335" s="75" t="s">
        <v>9</v>
      </c>
      <c r="S335" s="27" t="s">
        <v>1126</v>
      </c>
      <c r="T335" s="27" t="s">
        <v>1092</v>
      </c>
      <c r="U335" s="27" t="s">
        <v>1143</v>
      </c>
      <c r="V335" s="75" t="s">
        <v>89</v>
      </c>
      <c r="W335" s="1" t="str">
        <f t="shared" si="134"/>
        <v>Key.Esp.335</v>
      </c>
      <c r="X335" s="47" t="s">
        <v>1175</v>
      </c>
      <c r="Y335" s="77" t="s">
        <v>1204</v>
      </c>
    </row>
    <row r="336" spans="1:25" ht="6" customHeight="1" x14ac:dyDescent="0.4">
      <c r="A336" s="23">
        <v>336</v>
      </c>
      <c r="B336" s="2" t="s">
        <v>43</v>
      </c>
      <c r="C336" s="2" t="s">
        <v>1092</v>
      </c>
      <c r="D336" s="2" t="s">
        <v>1170</v>
      </c>
      <c r="E336" s="2" t="s">
        <v>1171</v>
      </c>
      <c r="F336" s="25" t="s">
        <v>1205</v>
      </c>
      <c r="G336" s="82" t="s">
        <v>9</v>
      </c>
      <c r="H336" s="82" t="s">
        <v>9</v>
      </c>
      <c r="I336" s="82" t="s">
        <v>9</v>
      </c>
      <c r="J336" s="82" t="s">
        <v>9</v>
      </c>
      <c r="K336" s="82" t="s">
        <v>9</v>
      </c>
      <c r="L336" s="26" t="str">
        <f t="shared" si="118"/>
        <v>Espacial</v>
      </c>
      <c r="M336" s="26" t="str">
        <f t="shared" si="118"/>
        <v>Zonas</v>
      </c>
      <c r="N336" s="26" t="str">
        <f t="shared" si="119"/>
        <v>Zona</v>
      </c>
      <c r="O336" s="21" t="str">
        <f t="shared" si="133"/>
        <v>Zona.de.Térmica</v>
      </c>
      <c r="P336" s="21" t="s">
        <v>1206</v>
      </c>
      <c r="Q336" s="21" t="s">
        <v>1207</v>
      </c>
      <c r="R336" s="75" t="s">
        <v>9</v>
      </c>
      <c r="S336" s="27" t="s">
        <v>1126</v>
      </c>
      <c r="T336" s="27" t="s">
        <v>1092</v>
      </c>
      <c r="U336" s="27" t="s">
        <v>1143</v>
      </c>
      <c r="V336" s="75" t="s">
        <v>89</v>
      </c>
      <c r="W336" s="1" t="str">
        <f t="shared" si="134"/>
        <v>Key.Esp.336</v>
      </c>
      <c r="X336" s="47" t="s">
        <v>1175</v>
      </c>
      <c r="Y336" s="77" t="s">
        <v>1208</v>
      </c>
    </row>
    <row r="337" spans="1:25" ht="6" customHeight="1" x14ac:dyDescent="0.4">
      <c r="A337" s="23">
        <v>337</v>
      </c>
      <c r="B337" s="2" t="s">
        <v>43</v>
      </c>
      <c r="C337" s="2" t="s">
        <v>1092</v>
      </c>
      <c r="D337" s="2" t="s">
        <v>1170</v>
      </c>
      <c r="E337" s="2" t="s">
        <v>1171</v>
      </c>
      <c r="F337" s="25" t="s">
        <v>1209</v>
      </c>
      <c r="G337" s="82" t="s">
        <v>9</v>
      </c>
      <c r="H337" s="82" t="s">
        <v>9</v>
      </c>
      <c r="I337" s="82" t="s">
        <v>9</v>
      </c>
      <c r="J337" s="82" t="s">
        <v>9</v>
      </c>
      <c r="K337" s="82" t="s">
        <v>9</v>
      </c>
      <c r="L337" s="26" t="str">
        <f t="shared" si="118"/>
        <v>Espacial</v>
      </c>
      <c r="M337" s="26" t="str">
        <f t="shared" si="118"/>
        <v>Zonas</v>
      </c>
      <c r="N337" s="26" t="str">
        <f t="shared" si="119"/>
        <v>Zona</v>
      </c>
      <c r="O337" s="21" t="str">
        <f t="shared" si="133"/>
        <v>Zona.de.Transporte</v>
      </c>
      <c r="P337" s="21" t="s">
        <v>1210</v>
      </c>
      <c r="Q337" s="21" t="s">
        <v>1211</v>
      </c>
      <c r="R337" s="75" t="s">
        <v>9</v>
      </c>
      <c r="S337" s="27" t="s">
        <v>1126</v>
      </c>
      <c r="T337" s="27" t="s">
        <v>1092</v>
      </c>
      <c r="U337" s="27" t="s">
        <v>1143</v>
      </c>
      <c r="V337" s="75" t="s">
        <v>89</v>
      </c>
      <c r="W337" s="1" t="str">
        <f t="shared" si="134"/>
        <v>Key.Esp.337</v>
      </c>
      <c r="X337" s="47" t="s">
        <v>1175</v>
      </c>
      <c r="Y337" s="77" t="s">
        <v>1212</v>
      </c>
    </row>
    <row r="338" spans="1:25" ht="6" customHeight="1" x14ac:dyDescent="0.4">
      <c r="A338" s="23">
        <v>338</v>
      </c>
      <c r="B338" s="2" t="s">
        <v>43</v>
      </c>
      <c r="C338" s="2" t="s">
        <v>1092</v>
      </c>
      <c r="D338" s="2" t="s">
        <v>1170</v>
      </c>
      <c r="E338" s="2" t="s">
        <v>1171</v>
      </c>
      <c r="F338" s="25" t="s">
        <v>1213</v>
      </c>
      <c r="G338" s="82" t="s">
        <v>9</v>
      </c>
      <c r="H338" s="82" t="s">
        <v>9</v>
      </c>
      <c r="I338" s="82" t="s">
        <v>9</v>
      </c>
      <c r="J338" s="82" t="s">
        <v>9</v>
      </c>
      <c r="K338" s="82" t="s">
        <v>9</v>
      </c>
      <c r="L338" s="26" t="str">
        <f t="shared" si="118"/>
        <v>Espacial</v>
      </c>
      <c r="M338" s="26" t="str">
        <f t="shared" si="118"/>
        <v>Zonas</v>
      </c>
      <c r="N338" s="26" t="str">
        <f t="shared" si="119"/>
        <v>Zona</v>
      </c>
      <c r="O338" s="21" t="str">
        <f t="shared" si="133"/>
        <v>Zona.de.Ventilação</v>
      </c>
      <c r="P338" s="21" t="s">
        <v>1214</v>
      </c>
      <c r="Q338" s="21" t="s">
        <v>1215</v>
      </c>
      <c r="R338" s="75" t="s">
        <v>9</v>
      </c>
      <c r="S338" s="27" t="s">
        <v>1126</v>
      </c>
      <c r="T338" s="27" t="s">
        <v>1092</v>
      </c>
      <c r="U338" s="27" t="s">
        <v>1143</v>
      </c>
      <c r="V338" s="75" t="s">
        <v>89</v>
      </c>
      <c r="W338" s="1" t="str">
        <f t="shared" si="134"/>
        <v>Key.Esp.338</v>
      </c>
      <c r="X338" s="47" t="s">
        <v>1175</v>
      </c>
      <c r="Y338" s="77" t="s">
        <v>1216</v>
      </c>
    </row>
    <row r="339" spans="1:25" ht="6" customHeight="1" x14ac:dyDescent="0.4">
      <c r="A339" s="23">
        <v>339</v>
      </c>
      <c r="B339" s="2" t="s">
        <v>43</v>
      </c>
      <c r="C339" s="2" t="s">
        <v>1505</v>
      </c>
      <c r="D339" s="2" t="s">
        <v>1563</v>
      </c>
      <c r="E339" s="2" t="s">
        <v>1564</v>
      </c>
      <c r="F339" s="25" t="s">
        <v>1240</v>
      </c>
      <c r="G339" s="82" t="s">
        <v>9</v>
      </c>
      <c r="H339" s="82" t="s">
        <v>9</v>
      </c>
      <c r="I339" s="82" t="s">
        <v>9</v>
      </c>
      <c r="J339" s="82" t="s">
        <v>9</v>
      </c>
      <c r="K339" s="82" t="s">
        <v>9</v>
      </c>
      <c r="L339" s="26" t="str">
        <f t="shared" ref="L339:L391" si="135">CONCATENATE("", C339)</f>
        <v>Mobiliários</v>
      </c>
      <c r="M339" s="26" t="str">
        <f t="shared" ref="M339:M391" si="136">CONCATENATE("", D339)</f>
        <v>Mobílias</v>
      </c>
      <c r="N339" s="26" t="str">
        <f t="shared" ref="N339:N391" si="137">(SUBSTITUTE(SUBSTITUTE(CONCATENATE("",E339),"."," ")," De "," de "))</f>
        <v>Domésticas</v>
      </c>
      <c r="O339" s="21" t="str">
        <f t="shared" si="133"/>
        <v>Móvel</v>
      </c>
      <c r="P339" s="21" t="s">
        <v>1219</v>
      </c>
      <c r="Q339" s="21" t="s">
        <v>1220</v>
      </c>
      <c r="R339" s="75" t="s">
        <v>9</v>
      </c>
      <c r="S339" s="27" t="str">
        <f t="shared" ref="S339:S391" si="138">SUBSTITUTE(C339, "_", " ")</f>
        <v>Mobiliários</v>
      </c>
      <c r="T339" s="27" t="str">
        <f t="shared" ref="T339:T391" si="139">SUBSTITUTE(D339, "_", " ")</f>
        <v>Mobílias</v>
      </c>
      <c r="U339" s="27" t="str">
        <f t="shared" ref="U339:U391" si="140">SUBSTITUTE(E339, "_", " ")</f>
        <v>Domésticas</v>
      </c>
      <c r="V339" s="75" t="s">
        <v>89</v>
      </c>
      <c r="W339" s="1" t="str">
        <f t="shared" si="134"/>
        <v>Key.Mob.339</v>
      </c>
      <c r="X339" s="47" t="s">
        <v>1238</v>
      </c>
      <c r="Y339" s="77" t="s">
        <v>1218</v>
      </c>
    </row>
    <row r="340" spans="1:25" ht="6" customHeight="1" x14ac:dyDescent="0.4">
      <c r="A340" s="23">
        <v>340</v>
      </c>
      <c r="B340" s="2" t="s">
        <v>43</v>
      </c>
      <c r="C340" s="2" t="s">
        <v>1505</v>
      </c>
      <c r="D340" s="2" t="s">
        <v>1563</v>
      </c>
      <c r="E340" s="2" t="s">
        <v>1564</v>
      </c>
      <c r="F340" s="25" t="s">
        <v>1246</v>
      </c>
      <c r="G340" s="82" t="s">
        <v>9</v>
      </c>
      <c r="H340" s="82" t="s">
        <v>9</v>
      </c>
      <c r="I340" s="82" t="s">
        <v>9</v>
      </c>
      <c r="J340" s="82" t="s">
        <v>9</v>
      </c>
      <c r="K340" s="82" t="s">
        <v>9</v>
      </c>
      <c r="L340" s="26" t="str">
        <f t="shared" si="135"/>
        <v>Mobiliários</v>
      </c>
      <c r="M340" s="26" t="str">
        <f t="shared" si="136"/>
        <v>Mobílias</v>
      </c>
      <c r="N340" s="26" t="str">
        <f t="shared" si="137"/>
        <v>Domésticas</v>
      </c>
      <c r="O340" s="21" t="str">
        <f t="shared" si="133"/>
        <v>Móvel.Sistema</v>
      </c>
      <c r="P340" s="21" t="s">
        <v>1219</v>
      </c>
      <c r="Q340" s="21" t="s">
        <v>1526</v>
      </c>
      <c r="R340" s="75" t="s">
        <v>9</v>
      </c>
      <c r="S340" s="27" t="str">
        <f t="shared" si="138"/>
        <v>Mobiliários</v>
      </c>
      <c r="T340" s="27" t="str">
        <f t="shared" si="139"/>
        <v>Mobílias</v>
      </c>
      <c r="U340" s="27" t="str">
        <f t="shared" si="140"/>
        <v>Domésticas</v>
      </c>
      <c r="V340" s="75" t="s">
        <v>89</v>
      </c>
      <c r="W340" s="1" t="str">
        <f t="shared" si="134"/>
        <v>Key.Mob.340</v>
      </c>
      <c r="X340" s="47" t="s">
        <v>1239</v>
      </c>
      <c r="Y340" s="77" t="s">
        <v>1218</v>
      </c>
    </row>
    <row r="341" spans="1:25" ht="6" customHeight="1" x14ac:dyDescent="0.4">
      <c r="A341" s="23">
        <v>341</v>
      </c>
      <c r="B341" s="2" t="s">
        <v>43</v>
      </c>
      <c r="C341" s="2" t="s">
        <v>1505</v>
      </c>
      <c r="D341" s="2" t="s">
        <v>1563</v>
      </c>
      <c r="E341" s="2" t="s">
        <v>1564</v>
      </c>
      <c r="F341" s="25" t="s">
        <v>1539</v>
      </c>
      <c r="G341" s="82" t="s">
        <v>9</v>
      </c>
      <c r="H341" s="82" t="s">
        <v>9</v>
      </c>
      <c r="I341" s="82" t="s">
        <v>9</v>
      </c>
      <c r="J341" s="82" t="s">
        <v>9</v>
      </c>
      <c r="K341" s="82" t="s">
        <v>9</v>
      </c>
      <c r="L341" s="26" t="str">
        <f t="shared" ref="L341:L344" si="141">CONCATENATE("", C341)</f>
        <v>Mobiliários</v>
      </c>
      <c r="M341" s="26" t="str">
        <f t="shared" ref="M341:M344" si="142">CONCATENATE("", D341)</f>
        <v>Mobílias</v>
      </c>
      <c r="N341" s="26" t="str">
        <f t="shared" ref="N341:N344" si="143">(SUBSTITUTE(SUBSTITUTE(CONCATENATE("",E341),"."," ")," De "," de "))</f>
        <v>Domésticas</v>
      </c>
      <c r="O341" s="21" t="str">
        <f t="shared" si="133"/>
        <v>Cama.Solteire</v>
      </c>
      <c r="P341" s="21" t="s">
        <v>1545</v>
      </c>
      <c r="Q341" s="21" t="s">
        <v>1549</v>
      </c>
      <c r="R341" s="75" t="s">
        <v>9</v>
      </c>
      <c r="S341" s="27" t="str">
        <f t="shared" ref="S341:S344" si="144">SUBSTITUTE(C341, "_", " ")</f>
        <v>Mobiliários</v>
      </c>
      <c r="T341" s="27" t="str">
        <f t="shared" ref="T341:T344" si="145">SUBSTITUTE(D341, "_", " ")</f>
        <v>Mobílias</v>
      </c>
      <c r="U341" s="27" t="str">
        <f t="shared" ref="U341:U344" si="146">SUBSTITUTE(E341, "_", " ")</f>
        <v>Domésticas</v>
      </c>
      <c r="V341" s="75" t="s">
        <v>89</v>
      </c>
      <c r="W341" s="1" t="str">
        <f t="shared" si="134"/>
        <v>Key.Mob.341</v>
      </c>
      <c r="X341" s="47" t="s">
        <v>1238</v>
      </c>
      <c r="Y341" s="77" t="s">
        <v>1221</v>
      </c>
    </row>
    <row r="342" spans="1:25" ht="6" customHeight="1" x14ac:dyDescent="0.4">
      <c r="A342" s="23">
        <v>342</v>
      </c>
      <c r="B342" s="2" t="s">
        <v>43</v>
      </c>
      <c r="C342" s="2" t="s">
        <v>1505</v>
      </c>
      <c r="D342" s="2" t="s">
        <v>1563</v>
      </c>
      <c r="E342" s="2" t="s">
        <v>1564</v>
      </c>
      <c r="F342" s="25" t="s">
        <v>1543</v>
      </c>
      <c r="G342" s="82" t="s">
        <v>9</v>
      </c>
      <c r="H342" s="82" t="s">
        <v>9</v>
      </c>
      <c r="I342" s="82" t="s">
        <v>9</v>
      </c>
      <c r="J342" s="82" t="s">
        <v>9</v>
      </c>
      <c r="K342" s="82" t="s">
        <v>9</v>
      </c>
      <c r="L342" s="26" t="str">
        <f t="shared" si="141"/>
        <v>Mobiliários</v>
      </c>
      <c r="M342" s="26" t="str">
        <f t="shared" si="142"/>
        <v>Mobílias</v>
      </c>
      <c r="N342" s="26" t="str">
        <f t="shared" si="143"/>
        <v>Domésticas</v>
      </c>
      <c r="O342" s="21" t="str">
        <f t="shared" si="133"/>
        <v>Cama.Viuve</v>
      </c>
      <c r="P342" s="21" t="s">
        <v>1544</v>
      </c>
      <c r="Q342" s="21" t="s">
        <v>1550</v>
      </c>
      <c r="R342" s="75" t="s">
        <v>9</v>
      </c>
      <c r="S342" s="27" t="str">
        <f t="shared" si="144"/>
        <v>Mobiliários</v>
      </c>
      <c r="T342" s="27" t="str">
        <f t="shared" si="145"/>
        <v>Mobílias</v>
      </c>
      <c r="U342" s="27" t="str">
        <f t="shared" si="146"/>
        <v>Domésticas</v>
      </c>
      <c r="V342" s="75" t="s">
        <v>89</v>
      </c>
      <c r="W342" s="1" t="str">
        <f t="shared" si="134"/>
        <v>Key.Mob.342</v>
      </c>
      <c r="X342" s="47" t="s">
        <v>1238</v>
      </c>
      <c r="Y342" s="77" t="s">
        <v>1221</v>
      </c>
    </row>
    <row r="343" spans="1:25" ht="6" customHeight="1" x14ac:dyDescent="0.4">
      <c r="A343" s="23">
        <v>343</v>
      </c>
      <c r="B343" s="2" t="s">
        <v>43</v>
      </c>
      <c r="C343" s="2" t="s">
        <v>1505</v>
      </c>
      <c r="D343" s="2" t="s">
        <v>1563</v>
      </c>
      <c r="E343" s="2" t="s">
        <v>1564</v>
      </c>
      <c r="F343" s="25" t="s">
        <v>1540</v>
      </c>
      <c r="G343" s="82" t="s">
        <v>9</v>
      </c>
      <c r="H343" s="82" t="s">
        <v>9</v>
      </c>
      <c r="I343" s="82" t="s">
        <v>9</v>
      </c>
      <c r="J343" s="82" t="s">
        <v>9</v>
      </c>
      <c r="K343" s="82" t="s">
        <v>9</v>
      </c>
      <c r="L343" s="26" t="str">
        <f t="shared" ref="L343" si="147">CONCATENATE("", C343)</f>
        <v>Mobiliários</v>
      </c>
      <c r="M343" s="26" t="str">
        <f t="shared" ref="M343" si="148">CONCATENATE("", D343)</f>
        <v>Mobílias</v>
      </c>
      <c r="N343" s="26" t="str">
        <f t="shared" ref="N343" si="149">(SUBSTITUTE(SUBSTITUTE(CONCATENATE("",E343),"."," ")," De "," de "))</f>
        <v>Domésticas</v>
      </c>
      <c r="O343" s="21" t="str">
        <f t="shared" si="133"/>
        <v>Cama.Casal</v>
      </c>
      <c r="P343" s="21" t="s">
        <v>1546</v>
      </c>
      <c r="Q343" s="21" t="s">
        <v>1553</v>
      </c>
      <c r="R343" s="75" t="s">
        <v>9</v>
      </c>
      <c r="S343" s="27" t="str">
        <f t="shared" ref="S343" si="150">SUBSTITUTE(C343, "_", " ")</f>
        <v>Mobiliários</v>
      </c>
      <c r="T343" s="27" t="str">
        <f t="shared" ref="T343" si="151">SUBSTITUTE(D343, "_", " ")</f>
        <v>Mobílias</v>
      </c>
      <c r="U343" s="27" t="str">
        <f t="shared" ref="U343" si="152">SUBSTITUTE(E343, "_", " ")</f>
        <v>Domésticas</v>
      </c>
      <c r="V343" s="75" t="s">
        <v>89</v>
      </c>
      <c r="W343" s="1" t="str">
        <f t="shared" si="134"/>
        <v>Key.Mob.343</v>
      </c>
      <c r="X343" s="47" t="s">
        <v>1238</v>
      </c>
      <c r="Y343" s="77" t="s">
        <v>1221</v>
      </c>
    </row>
    <row r="344" spans="1:25" ht="6" customHeight="1" x14ac:dyDescent="0.4">
      <c r="A344" s="23">
        <v>344</v>
      </c>
      <c r="B344" s="2" t="s">
        <v>43</v>
      </c>
      <c r="C344" s="2" t="s">
        <v>1505</v>
      </c>
      <c r="D344" s="2" t="s">
        <v>1563</v>
      </c>
      <c r="E344" s="2" t="s">
        <v>1564</v>
      </c>
      <c r="F344" s="25" t="s">
        <v>1541</v>
      </c>
      <c r="G344" s="82" t="s">
        <v>9</v>
      </c>
      <c r="H344" s="82" t="s">
        <v>9</v>
      </c>
      <c r="I344" s="82" t="s">
        <v>9</v>
      </c>
      <c r="J344" s="82" t="s">
        <v>9</v>
      </c>
      <c r="K344" s="82" t="s">
        <v>9</v>
      </c>
      <c r="L344" s="26" t="str">
        <f t="shared" si="141"/>
        <v>Mobiliários</v>
      </c>
      <c r="M344" s="26" t="str">
        <f t="shared" si="142"/>
        <v>Mobílias</v>
      </c>
      <c r="N344" s="26" t="str">
        <f t="shared" si="143"/>
        <v>Domésticas</v>
      </c>
      <c r="O344" s="21" t="str">
        <f t="shared" si="133"/>
        <v>Cama.Queen</v>
      </c>
      <c r="P344" s="21" t="s">
        <v>1547</v>
      </c>
      <c r="Q344" s="21" t="s">
        <v>1552</v>
      </c>
      <c r="R344" s="75" t="s">
        <v>9</v>
      </c>
      <c r="S344" s="27" t="str">
        <f t="shared" si="144"/>
        <v>Mobiliários</v>
      </c>
      <c r="T344" s="27" t="str">
        <f t="shared" si="145"/>
        <v>Mobílias</v>
      </c>
      <c r="U344" s="27" t="str">
        <f t="shared" si="146"/>
        <v>Domésticas</v>
      </c>
      <c r="V344" s="75" t="s">
        <v>89</v>
      </c>
      <c r="W344" s="1" t="str">
        <f t="shared" si="134"/>
        <v>Key.Mob.344</v>
      </c>
      <c r="X344" s="47" t="s">
        <v>1238</v>
      </c>
      <c r="Y344" s="77" t="s">
        <v>1221</v>
      </c>
    </row>
    <row r="345" spans="1:25" ht="6" customHeight="1" x14ac:dyDescent="0.4">
      <c r="A345" s="23">
        <v>345</v>
      </c>
      <c r="B345" s="2" t="s">
        <v>43</v>
      </c>
      <c r="C345" s="2" t="s">
        <v>1505</v>
      </c>
      <c r="D345" s="2" t="s">
        <v>1563</v>
      </c>
      <c r="E345" s="2" t="s">
        <v>1564</v>
      </c>
      <c r="F345" s="25" t="s">
        <v>1542</v>
      </c>
      <c r="G345" s="82" t="s">
        <v>9</v>
      </c>
      <c r="H345" s="82" t="s">
        <v>9</v>
      </c>
      <c r="I345" s="82" t="s">
        <v>9</v>
      </c>
      <c r="J345" s="82" t="s">
        <v>9</v>
      </c>
      <c r="K345" s="82" t="s">
        <v>9</v>
      </c>
      <c r="L345" s="26" t="str">
        <f t="shared" ref="L345" si="153">CONCATENATE("", C345)</f>
        <v>Mobiliários</v>
      </c>
      <c r="M345" s="26" t="str">
        <f t="shared" ref="M345" si="154">CONCATENATE("", D345)</f>
        <v>Mobílias</v>
      </c>
      <c r="N345" s="26" t="str">
        <f t="shared" ref="N345" si="155">(SUBSTITUTE(SUBSTITUTE(CONCATENATE("",E345),"."," ")," De "," de "))</f>
        <v>Domésticas</v>
      </c>
      <c r="O345" s="21" t="str">
        <f t="shared" si="133"/>
        <v>Cama.King</v>
      </c>
      <c r="P345" s="21" t="s">
        <v>1548</v>
      </c>
      <c r="Q345" s="21" t="s">
        <v>1551</v>
      </c>
      <c r="R345" s="75" t="s">
        <v>9</v>
      </c>
      <c r="S345" s="27" t="str">
        <f t="shared" ref="S345" si="156">SUBSTITUTE(C345, "_", " ")</f>
        <v>Mobiliários</v>
      </c>
      <c r="T345" s="27" t="str">
        <f t="shared" ref="T345" si="157">SUBSTITUTE(D345, "_", " ")</f>
        <v>Mobílias</v>
      </c>
      <c r="U345" s="27" t="str">
        <f t="shared" ref="U345" si="158">SUBSTITUTE(E345, "_", " ")</f>
        <v>Domésticas</v>
      </c>
      <c r="V345" s="75" t="s">
        <v>89</v>
      </c>
      <c r="W345" s="1" t="str">
        <f t="shared" si="134"/>
        <v>Key.Mob.345</v>
      </c>
      <c r="X345" s="47" t="s">
        <v>1238</v>
      </c>
      <c r="Y345" s="77" t="s">
        <v>1221</v>
      </c>
    </row>
    <row r="346" spans="1:25" ht="6" customHeight="1" x14ac:dyDescent="0.4">
      <c r="A346" s="23">
        <v>346</v>
      </c>
      <c r="B346" s="2" t="s">
        <v>43</v>
      </c>
      <c r="C346" s="2" t="s">
        <v>1505</v>
      </c>
      <c r="D346" s="2" t="s">
        <v>1563</v>
      </c>
      <c r="E346" s="2" t="s">
        <v>1564</v>
      </c>
      <c r="F346" s="25" t="s">
        <v>1241</v>
      </c>
      <c r="G346" s="82" t="s">
        <v>9</v>
      </c>
      <c r="H346" s="82" t="s">
        <v>9</v>
      </c>
      <c r="I346" s="82" t="s">
        <v>9</v>
      </c>
      <c r="J346" s="82" t="s">
        <v>9</v>
      </c>
      <c r="K346" s="82" t="s">
        <v>9</v>
      </c>
      <c r="L346" s="26" t="str">
        <f t="shared" si="135"/>
        <v>Mobiliários</v>
      </c>
      <c r="M346" s="26" t="str">
        <f t="shared" si="136"/>
        <v>Mobílias</v>
      </c>
      <c r="N346" s="26" t="str">
        <f t="shared" si="137"/>
        <v>Domésticas</v>
      </c>
      <c r="O346" s="21" t="str">
        <f t="shared" si="133"/>
        <v>Cadeira</v>
      </c>
      <c r="P346" s="21" t="s">
        <v>1223</v>
      </c>
      <c r="Q346" s="21" t="s">
        <v>1527</v>
      </c>
      <c r="R346" s="75" t="s">
        <v>9</v>
      </c>
      <c r="S346" s="27" t="str">
        <f t="shared" si="138"/>
        <v>Mobiliários</v>
      </c>
      <c r="T346" s="27" t="str">
        <f t="shared" si="139"/>
        <v>Mobílias</v>
      </c>
      <c r="U346" s="27" t="str">
        <f t="shared" si="140"/>
        <v>Domésticas</v>
      </c>
      <c r="V346" s="75" t="s">
        <v>89</v>
      </c>
      <c r="W346" s="1" t="str">
        <f t="shared" si="134"/>
        <v>Key.Mob.346</v>
      </c>
      <c r="X346" s="47" t="s">
        <v>1238</v>
      </c>
      <c r="Y346" s="77" t="s">
        <v>1222</v>
      </c>
    </row>
    <row r="347" spans="1:25" ht="6" customHeight="1" x14ac:dyDescent="0.4">
      <c r="A347" s="23">
        <v>347</v>
      </c>
      <c r="B347" s="2" t="s">
        <v>43</v>
      </c>
      <c r="C347" s="2" t="s">
        <v>1505</v>
      </c>
      <c r="D347" s="2" t="s">
        <v>1563</v>
      </c>
      <c r="E347" s="2" t="s">
        <v>1564</v>
      </c>
      <c r="F347" s="25" t="s">
        <v>1242</v>
      </c>
      <c r="G347" s="82" t="s">
        <v>9</v>
      </c>
      <c r="H347" s="82" t="s">
        <v>9</v>
      </c>
      <c r="I347" s="82" t="s">
        <v>9</v>
      </c>
      <c r="J347" s="82" t="s">
        <v>9</v>
      </c>
      <c r="K347" s="82" t="s">
        <v>9</v>
      </c>
      <c r="L347" s="26" t="str">
        <f t="shared" si="135"/>
        <v>Mobiliários</v>
      </c>
      <c r="M347" s="26" t="str">
        <f t="shared" si="136"/>
        <v>Mobílias</v>
      </c>
      <c r="N347" s="26" t="str">
        <f t="shared" si="137"/>
        <v>Domésticas</v>
      </c>
      <c r="O347" s="21" t="str">
        <f t="shared" si="133"/>
        <v>Escribania</v>
      </c>
      <c r="P347" s="21" t="s">
        <v>1225</v>
      </c>
      <c r="Q347" s="21" t="s">
        <v>1226</v>
      </c>
      <c r="R347" s="75" t="s">
        <v>9</v>
      </c>
      <c r="S347" s="27" t="str">
        <f t="shared" si="138"/>
        <v>Mobiliários</v>
      </c>
      <c r="T347" s="27" t="str">
        <f t="shared" si="139"/>
        <v>Mobílias</v>
      </c>
      <c r="U347" s="27" t="str">
        <f t="shared" si="140"/>
        <v>Domésticas</v>
      </c>
      <c r="V347" s="75" t="s">
        <v>89</v>
      </c>
      <c r="W347" s="1" t="str">
        <f t="shared" si="134"/>
        <v>Key.Mob.347</v>
      </c>
      <c r="X347" s="47" t="s">
        <v>1238</v>
      </c>
      <c r="Y347" s="77" t="s">
        <v>1224</v>
      </c>
    </row>
    <row r="348" spans="1:25" ht="6" customHeight="1" x14ac:dyDescent="0.4">
      <c r="A348" s="23">
        <v>348</v>
      </c>
      <c r="B348" s="2" t="s">
        <v>43</v>
      </c>
      <c r="C348" s="2" t="s">
        <v>1505</v>
      </c>
      <c r="D348" s="2" t="s">
        <v>1563</v>
      </c>
      <c r="E348" s="2" t="s">
        <v>1564</v>
      </c>
      <c r="F348" s="25" t="s">
        <v>1532</v>
      </c>
      <c r="G348" s="82" t="s">
        <v>9</v>
      </c>
      <c r="H348" s="82" t="s">
        <v>9</v>
      </c>
      <c r="I348" s="82" t="s">
        <v>9</v>
      </c>
      <c r="J348" s="82" t="s">
        <v>9</v>
      </c>
      <c r="K348" s="82" t="s">
        <v>9</v>
      </c>
      <c r="L348" s="26" t="str">
        <f t="shared" ref="L348:L349" si="159">CONCATENATE("", C348)</f>
        <v>Mobiliários</v>
      </c>
      <c r="M348" s="26" t="str">
        <f t="shared" ref="M348:M349" si="160">CONCATENATE("", D348)</f>
        <v>Mobílias</v>
      </c>
      <c r="N348" s="26" t="str">
        <f t="shared" ref="N348:N349" si="161">(SUBSTITUTE(SUBSTITUTE(CONCATENATE("",E348),"."," ")," De "," de "))</f>
        <v>Domésticas</v>
      </c>
      <c r="O348" s="21" t="str">
        <f t="shared" si="133"/>
        <v>Poltrona</v>
      </c>
      <c r="P348" s="21" t="s">
        <v>1536</v>
      </c>
      <c r="Q348" s="21" t="s">
        <v>1533</v>
      </c>
      <c r="R348" s="75" t="s">
        <v>9</v>
      </c>
      <c r="S348" s="27" t="str">
        <f t="shared" ref="S348:S349" si="162">SUBSTITUTE(C348, "_", " ")</f>
        <v>Mobiliários</v>
      </c>
      <c r="T348" s="27" t="str">
        <f t="shared" ref="T348:T349" si="163">SUBSTITUTE(D348, "_", " ")</f>
        <v>Mobílias</v>
      </c>
      <c r="U348" s="27" t="str">
        <f t="shared" ref="U348:U349" si="164">SUBSTITUTE(E348, "_", " ")</f>
        <v>Domésticas</v>
      </c>
      <c r="V348" s="75" t="s">
        <v>89</v>
      </c>
      <c r="W348" s="1" t="str">
        <f t="shared" si="134"/>
        <v>Key.Mob.348</v>
      </c>
      <c r="X348" s="47" t="s">
        <v>1238</v>
      </c>
      <c r="Y348" s="77" t="s">
        <v>1232</v>
      </c>
    </row>
    <row r="349" spans="1:25" ht="6" customHeight="1" x14ac:dyDescent="0.4">
      <c r="A349" s="23">
        <v>349</v>
      </c>
      <c r="B349" s="2" t="s">
        <v>43</v>
      </c>
      <c r="C349" s="2" t="s">
        <v>1505</v>
      </c>
      <c r="D349" s="2" t="s">
        <v>1563</v>
      </c>
      <c r="E349" s="2" t="s">
        <v>1564</v>
      </c>
      <c r="F349" s="25" t="s">
        <v>1530</v>
      </c>
      <c r="G349" s="82" t="s">
        <v>9</v>
      </c>
      <c r="H349" s="82" t="s">
        <v>9</v>
      </c>
      <c r="I349" s="82" t="s">
        <v>9</v>
      </c>
      <c r="J349" s="82" t="s">
        <v>9</v>
      </c>
      <c r="K349" s="82" t="s">
        <v>9</v>
      </c>
      <c r="L349" s="26" t="str">
        <f t="shared" si="159"/>
        <v>Mobiliários</v>
      </c>
      <c r="M349" s="26" t="str">
        <f t="shared" si="160"/>
        <v>Mobílias</v>
      </c>
      <c r="N349" s="26" t="str">
        <f t="shared" si="161"/>
        <v>Domésticas</v>
      </c>
      <c r="O349" s="21" t="str">
        <f t="shared" si="133"/>
        <v>Sofá.2.Lugares</v>
      </c>
      <c r="P349" s="21" t="s">
        <v>1537</v>
      </c>
      <c r="Q349" s="21" t="s">
        <v>1534</v>
      </c>
      <c r="R349" s="75" t="s">
        <v>9</v>
      </c>
      <c r="S349" s="27" t="str">
        <f t="shared" si="162"/>
        <v>Mobiliários</v>
      </c>
      <c r="T349" s="27" t="str">
        <f t="shared" si="163"/>
        <v>Mobílias</v>
      </c>
      <c r="U349" s="27" t="str">
        <f t="shared" si="164"/>
        <v>Domésticas</v>
      </c>
      <c r="V349" s="75" t="s">
        <v>89</v>
      </c>
      <c r="W349" s="1" t="str">
        <f t="shared" si="134"/>
        <v>Key.Mob.349</v>
      </c>
      <c r="X349" s="47" t="s">
        <v>1238</v>
      </c>
      <c r="Y349" s="77" t="s">
        <v>1232</v>
      </c>
    </row>
    <row r="350" spans="1:25" ht="6" customHeight="1" x14ac:dyDescent="0.4">
      <c r="A350" s="23">
        <v>350</v>
      </c>
      <c r="B350" s="2" t="s">
        <v>43</v>
      </c>
      <c r="C350" s="2" t="s">
        <v>1505</v>
      </c>
      <c r="D350" s="2" t="s">
        <v>1563</v>
      </c>
      <c r="E350" s="2" t="s">
        <v>1564</v>
      </c>
      <c r="F350" s="25" t="s">
        <v>1531</v>
      </c>
      <c r="G350" s="82" t="s">
        <v>9</v>
      </c>
      <c r="H350" s="82" t="s">
        <v>9</v>
      </c>
      <c r="I350" s="82" t="s">
        <v>9</v>
      </c>
      <c r="J350" s="82" t="s">
        <v>9</v>
      </c>
      <c r="K350" s="82" t="s">
        <v>9</v>
      </c>
      <c r="L350" s="26" t="str">
        <f t="shared" si="135"/>
        <v>Mobiliários</v>
      </c>
      <c r="M350" s="26" t="str">
        <f t="shared" si="136"/>
        <v>Mobílias</v>
      </c>
      <c r="N350" s="26" t="str">
        <f t="shared" si="137"/>
        <v>Domésticas</v>
      </c>
      <c r="O350" s="21" t="str">
        <f t="shared" si="133"/>
        <v>Sofá.3.Lugares</v>
      </c>
      <c r="P350" s="21" t="s">
        <v>1538</v>
      </c>
      <c r="Q350" s="21" t="s">
        <v>1535</v>
      </c>
      <c r="R350" s="75" t="s">
        <v>9</v>
      </c>
      <c r="S350" s="27" t="str">
        <f t="shared" si="138"/>
        <v>Mobiliários</v>
      </c>
      <c r="T350" s="27" t="str">
        <f t="shared" si="139"/>
        <v>Mobílias</v>
      </c>
      <c r="U350" s="27" t="str">
        <f t="shared" si="140"/>
        <v>Domésticas</v>
      </c>
      <c r="V350" s="75" t="s">
        <v>89</v>
      </c>
      <c r="W350" s="1" t="str">
        <f t="shared" si="134"/>
        <v>Key.Mob.350</v>
      </c>
      <c r="X350" s="47" t="s">
        <v>1238</v>
      </c>
      <c r="Y350" s="77" t="s">
        <v>1232</v>
      </c>
    </row>
    <row r="351" spans="1:25" ht="6" customHeight="1" x14ac:dyDescent="0.4">
      <c r="A351" s="23">
        <v>351</v>
      </c>
      <c r="B351" s="2" t="s">
        <v>43</v>
      </c>
      <c r="C351" s="2" t="s">
        <v>1505</v>
      </c>
      <c r="D351" s="2" t="s">
        <v>1563</v>
      </c>
      <c r="E351" s="2" t="s">
        <v>1564</v>
      </c>
      <c r="F351" s="25" t="s">
        <v>1244</v>
      </c>
      <c r="G351" s="82" t="s">
        <v>9</v>
      </c>
      <c r="H351" s="82" t="s">
        <v>9</v>
      </c>
      <c r="I351" s="82" t="s">
        <v>9</v>
      </c>
      <c r="J351" s="82" t="s">
        <v>9</v>
      </c>
      <c r="K351" s="82" t="s">
        <v>9</v>
      </c>
      <c r="L351" s="26" t="str">
        <f t="shared" si="135"/>
        <v>Mobiliários</v>
      </c>
      <c r="M351" s="26" t="str">
        <f t="shared" si="136"/>
        <v>Mobílias</v>
      </c>
      <c r="N351" s="26" t="str">
        <f t="shared" si="137"/>
        <v>Domésticas</v>
      </c>
      <c r="O351" s="21" t="str">
        <f t="shared" si="133"/>
        <v>Mesa</v>
      </c>
      <c r="P351" s="21" t="s">
        <v>1234</v>
      </c>
      <c r="Q351" s="21" t="s">
        <v>1235</v>
      </c>
      <c r="R351" s="75" t="s">
        <v>9</v>
      </c>
      <c r="S351" s="27" t="str">
        <f t="shared" si="138"/>
        <v>Mobiliários</v>
      </c>
      <c r="T351" s="27" t="str">
        <f t="shared" si="139"/>
        <v>Mobílias</v>
      </c>
      <c r="U351" s="27" t="str">
        <f t="shared" si="140"/>
        <v>Domésticas</v>
      </c>
      <c r="V351" s="75" t="s">
        <v>89</v>
      </c>
      <c r="W351" s="1" t="str">
        <f t="shared" si="134"/>
        <v>Key.Mob.351</v>
      </c>
      <c r="X351" s="47" t="s">
        <v>1238</v>
      </c>
      <c r="Y351" s="77" t="s">
        <v>1233</v>
      </c>
    </row>
    <row r="352" spans="1:25" ht="6" customHeight="1" x14ac:dyDescent="0.4">
      <c r="A352" s="23">
        <v>352</v>
      </c>
      <c r="B352" s="2" t="s">
        <v>43</v>
      </c>
      <c r="C352" s="2" t="s">
        <v>1505</v>
      </c>
      <c r="D352" s="2" t="s">
        <v>1563</v>
      </c>
      <c r="E352" s="2" t="s">
        <v>1564</v>
      </c>
      <c r="F352" s="25" t="s">
        <v>1320</v>
      </c>
      <c r="G352" s="82" t="s">
        <v>9</v>
      </c>
      <c r="H352" s="82" t="s">
        <v>9</v>
      </c>
      <c r="I352" s="82" t="s">
        <v>9</v>
      </c>
      <c r="J352" s="82" t="s">
        <v>9</v>
      </c>
      <c r="K352" s="82" t="s">
        <v>9</v>
      </c>
      <c r="L352" s="26" t="str">
        <f t="shared" si="135"/>
        <v>Mobiliários</v>
      </c>
      <c r="M352" s="26" t="str">
        <f t="shared" si="136"/>
        <v>Mobílias</v>
      </c>
      <c r="N352" s="26" t="str">
        <f t="shared" si="137"/>
        <v>Domésticas</v>
      </c>
      <c r="O352" s="21" t="str">
        <f t="shared" si="133"/>
        <v>Armário.de.Livros</v>
      </c>
      <c r="P352" s="21" t="s">
        <v>1228</v>
      </c>
      <c r="Q352" s="21" t="s">
        <v>1229</v>
      </c>
      <c r="R352" s="75" t="s">
        <v>9</v>
      </c>
      <c r="S352" s="27" t="str">
        <f t="shared" si="138"/>
        <v>Mobiliários</v>
      </c>
      <c r="T352" s="27" t="str">
        <f t="shared" si="139"/>
        <v>Mobílias</v>
      </c>
      <c r="U352" s="27" t="str">
        <f t="shared" si="140"/>
        <v>Domésticas</v>
      </c>
      <c r="V352" s="75" t="s">
        <v>89</v>
      </c>
      <c r="W352" s="1" t="str">
        <f t="shared" si="134"/>
        <v>Key.Mob.352</v>
      </c>
      <c r="X352" s="47" t="s">
        <v>1245</v>
      </c>
      <c r="Y352" s="77" t="s">
        <v>1227</v>
      </c>
    </row>
    <row r="353" spans="1:25" ht="6" customHeight="1" x14ac:dyDescent="0.4">
      <c r="A353" s="23">
        <v>353</v>
      </c>
      <c r="B353" s="2" t="s">
        <v>43</v>
      </c>
      <c r="C353" s="2" t="s">
        <v>1505</v>
      </c>
      <c r="D353" s="2" t="s">
        <v>1563</v>
      </c>
      <c r="E353" s="2" t="s">
        <v>1564</v>
      </c>
      <c r="F353" s="25" t="s">
        <v>1321</v>
      </c>
      <c r="G353" s="82" t="s">
        <v>9</v>
      </c>
      <c r="H353" s="82" t="s">
        <v>9</v>
      </c>
      <c r="I353" s="82" t="s">
        <v>9</v>
      </c>
      <c r="J353" s="82" t="s">
        <v>9</v>
      </c>
      <c r="K353" s="82" t="s">
        <v>9</v>
      </c>
      <c r="L353" s="26" t="str">
        <f t="shared" si="135"/>
        <v>Mobiliários</v>
      </c>
      <c r="M353" s="26" t="str">
        <f t="shared" si="136"/>
        <v>Mobílias</v>
      </c>
      <c r="N353" s="26" t="str">
        <f t="shared" si="137"/>
        <v>Domésticas</v>
      </c>
      <c r="O353" s="21" t="str">
        <f t="shared" si="133"/>
        <v>Armário.de.Ferramentas</v>
      </c>
      <c r="P353" s="21" t="s">
        <v>1237</v>
      </c>
      <c r="Q353" s="21" t="s">
        <v>1529</v>
      </c>
      <c r="R353" s="75" t="s">
        <v>9</v>
      </c>
      <c r="S353" s="27" t="str">
        <f t="shared" si="138"/>
        <v>Mobiliários</v>
      </c>
      <c r="T353" s="27" t="str">
        <f t="shared" si="139"/>
        <v>Mobílias</v>
      </c>
      <c r="U353" s="27" t="str">
        <f t="shared" si="140"/>
        <v>Domésticas</v>
      </c>
      <c r="V353" s="75" t="s">
        <v>89</v>
      </c>
      <c r="W353" s="1" t="str">
        <f t="shared" si="134"/>
        <v>Key.Mob.353</v>
      </c>
      <c r="X353" s="47" t="s">
        <v>1245</v>
      </c>
      <c r="Y353" s="77" t="s">
        <v>1236</v>
      </c>
    </row>
    <row r="354" spans="1:25" ht="6" customHeight="1" x14ac:dyDescent="0.4">
      <c r="A354" s="23">
        <v>354</v>
      </c>
      <c r="B354" s="2" t="s">
        <v>43</v>
      </c>
      <c r="C354" s="2" t="s">
        <v>1505</v>
      </c>
      <c r="D354" s="2" t="s">
        <v>1563</v>
      </c>
      <c r="E354" s="2" t="s">
        <v>1564</v>
      </c>
      <c r="F354" s="25" t="s">
        <v>1243</v>
      </c>
      <c r="G354" s="82" t="s">
        <v>9</v>
      </c>
      <c r="H354" s="82" t="s">
        <v>9</v>
      </c>
      <c r="I354" s="82" t="s">
        <v>9</v>
      </c>
      <c r="J354" s="82" t="s">
        <v>9</v>
      </c>
      <c r="K354" s="82" t="s">
        <v>9</v>
      </c>
      <c r="L354" s="26" t="str">
        <f t="shared" si="135"/>
        <v>Mobiliários</v>
      </c>
      <c r="M354" s="26" t="str">
        <f t="shared" si="136"/>
        <v>Mobílias</v>
      </c>
      <c r="N354" s="26" t="str">
        <f t="shared" si="137"/>
        <v>Domésticas</v>
      </c>
      <c r="O354" s="21" t="str">
        <f t="shared" si="133"/>
        <v>Prateleira</v>
      </c>
      <c r="P354" s="21" t="s">
        <v>1231</v>
      </c>
      <c r="Q354" s="21" t="s">
        <v>1528</v>
      </c>
      <c r="R354" s="75" t="s">
        <v>9</v>
      </c>
      <c r="S354" s="27" t="str">
        <f t="shared" si="138"/>
        <v>Mobiliários</v>
      </c>
      <c r="T354" s="27" t="str">
        <f t="shared" si="139"/>
        <v>Mobílias</v>
      </c>
      <c r="U354" s="27" t="str">
        <f t="shared" si="140"/>
        <v>Domésticas</v>
      </c>
      <c r="V354" s="75" t="s">
        <v>89</v>
      </c>
      <c r="W354" s="1" t="str">
        <f t="shared" si="134"/>
        <v>Key.Mob.354</v>
      </c>
      <c r="X354" s="47" t="s">
        <v>1238</v>
      </c>
      <c r="Y354" s="77" t="s">
        <v>1230</v>
      </c>
    </row>
    <row r="355" spans="1:25" ht="6" customHeight="1" x14ac:dyDescent="0.4">
      <c r="A355" s="23">
        <v>355</v>
      </c>
      <c r="B355" s="2" t="s">
        <v>43</v>
      </c>
      <c r="C355" s="2" t="s">
        <v>1505</v>
      </c>
      <c r="D355" s="2" t="s">
        <v>1563</v>
      </c>
      <c r="E355" s="2" t="s">
        <v>1601</v>
      </c>
      <c r="F355" s="25" t="s">
        <v>1584</v>
      </c>
      <c r="G355" s="82" t="s">
        <v>9</v>
      </c>
      <c r="H355" s="82" t="s">
        <v>9</v>
      </c>
      <c r="I355" s="82" t="s">
        <v>9</v>
      </c>
      <c r="J355" s="82" t="s">
        <v>9</v>
      </c>
      <c r="K355" s="82" t="s">
        <v>9</v>
      </c>
      <c r="L355" s="26" t="str">
        <f t="shared" ref="L355:L360" si="165">CONCATENATE("", C355)</f>
        <v>Mobiliários</v>
      </c>
      <c r="M355" s="26" t="str">
        <f t="shared" ref="M355:M360" si="166">CONCATENATE("", D355)</f>
        <v>Mobílias</v>
      </c>
      <c r="N355" s="26" t="str">
        <f t="shared" ref="N355:N360" si="167">(SUBSTITUTE(SUBSTITUTE(CONCATENATE("",E355),"."," ")," De "," de "))</f>
        <v>De Ensino</v>
      </c>
      <c r="O355" s="21" t="str">
        <f t="shared" si="133"/>
        <v>Cadeira.Aula</v>
      </c>
      <c r="P355" s="21" t="s">
        <v>1594</v>
      </c>
      <c r="Q355" s="21" t="s">
        <v>1588</v>
      </c>
      <c r="R355" s="75" t="s">
        <v>9</v>
      </c>
      <c r="S355" s="27" t="str">
        <f t="shared" ref="S355:S360" si="168">SUBSTITUTE(C355, "_", " ")</f>
        <v>Mobiliários</v>
      </c>
      <c r="T355" s="27" t="str">
        <f t="shared" ref="T355:T360" si="169">SUBSTITUTE(D355, "_", " ")</f>
        <v>Mobílias</v>
      </c>
      <c r="U355" s="27" t="str">
        <f t="shared" ref="U355:U360" si="170">SUBSTITUTE(E355, "_", " ")</f>
        <v>De.Ensino</v>
      </c>
      <c r="V355" s="75" t="s">
        <v>89</v>
      </c>
      <c r="W355" s="1" t="str">
        <f t="shared" si="134"/>
        <v>Key.Mob.355</v>
      </c>
      <c r="X355" s="47" t="s">
        <v>1238</v>
      </c>
      <c r="Y355" s="77" t="s">
        <v>1222</v>
      </c>
    </row>
    <row r="356" spans="1:25" ht="6" customHeight="1" x14ac:dyDescent="0.4">
      <c r="A356" s="23">
        <v>356</v>
      </c>
      <c r="B356" s="2" t="s">
        <v>43</v>
      </c>
      <c r="C356" s="2" t="s">
        <v>1505</v>
      </c>
      <c r="D356" s="2" t="s">
        <v>1563</v>
      </c>
      <c r="E356" s="2" t="s">
        <v>1601</v>
      </c>
      <c r="F356" s="25" t="s">
        <v>1581</v>
      </c>
      <c r="G356" s="82" t="s">
        <v>9</v>
      </c>
      <c r="H356" s="82" t="s">
        <v>9</v>
      </c>
      <c r="I356" s="82" t="s">
        <v>9</v>
      </c>
      <c r="J356" s="82" t="s">
        <v>9</v>
      </c>
      <c r="K356" s="82" t="s">
        <v>9</v>
      </c>
      <c r="L356" s="26" t="str">
        <f t="shared" si="165"/>
        <v>Mobiliários</v>
      </c>
      <c r="M356" s="26" t="str">
        <f t="shared" si="166"/>
        <v>Mobílias</v>
      </c>
      <c r="N356" s="26" t="str">
        <f t="shared" si="167"/>
        <v>De Ensino</v>
      </c>
      <c r="O356" s="21" t="str">
        <f t="shared" si="133"/>
        <v>Mesa.Desenho</v>
      </c>
      <c r="P356" s="21" t="s">
        <v>1593</v>
      </c>
      <c r="Q356" s="21" t="s">
        <v>1589</v>
      </c>
      <c r="R356" s="75" t="s">
        <v>9</v>
      </c>
      <c r="S356" s="27" t="str">
        <f t="shared" si="168"/>
        <v>Mobiliários</v>
      </c>
      <c r="T356" s="27" t="str">
        <f t="shared" si="169"/>
        <v>Mobílias</v>
      </c>
      <c r="U356" s="27" t="str">
        <f t="shared" si="170"/>
        <v>De.Ensino</v>
      </c>
      <c r="V356" s="75" t="s">
        <v>89</v>
      </c>
      <c r="W356" s="1" t="str">
        <f t="shared" si="134"/>
        <v>Key.Mob.356</v>
      </c>
      <c r="X356" s="47" t="s">
        <v>1238</v>
      </c>
      <c r="Y356" s="77" t="s">
        <v>1224</v>
      </c>
    </row>
    <row r="357" spans="1:25" ht="6" customHeight="1" x14ac:dyDescent="0.4">
      <c r="A357" s="23">
        <v>357</v>
      </c>
      <c r="B357" s="2" t="s">
        <v>43</v>
      </c>
      <c r="C357" s="2" t="s">
        <v>1505</v>
      </c>
      <c r="D357" s="2" t="s">
        <v>1563</v>
      </c>
      <c r="E357" s="2" t="s">
        <v>1601</v>
      </c>
      <c r="F357" s="25" t="s">
        <v>1580</v>
      </c>
      <c r="G357" s="82" t="s">
        <v>9</v>
      </c>
      <c r="H357" s="82" t="s">
        <v>9</v>
      </c>
      <c r="I357" s="82" t="s">
        <v>9</v>
      </c>
      <c r="J357" s="82" t="s">
        <v>9</v>
      </c>
      <c r="K357" s="82" t="s">
        <v>9</v>
      </c>
      <c r="L357" s="26" t="str">
        <f t="shared" si="165"/>
        <v>Mobiliários</v>
      </c>
      <c r="M357" s="26" t="str">
        <f t="shared" si="166"/>
        <v>Mobílias</v>
      </c>
      <c r="N357" s="26" t="str">
        <f t="shared" si="167"/>
        <v>De Ensino</v>
      </c>
      <c r="O357" s="21" t="str">
        <f t="shared" si="133"/>
        <v>Mesa.Computador</v>
      </c>
      <c r="P357" s="21" t="s">
        <v>1592</v>
      </c>
      <c r="Q357" s="21" t="s">
        <v>1590</v>
      </c>
      <c r="R357" s="75" t="s">
        <v>9</v>
      </c>
      <c r="S357" s="27" t="str">
        <f t="shared" si="168"/>
        <v>Mobiliários</v>
      </c>
      <c r="T357" s="27" t="str">
        <f t="shared" si="169"/>
        <v>Mobílias</v>
      </c>
      <c r="U357" s="27" t="str">
        <f t="shared" si="170"/>
        <v>De.Ensino</v>
      </c>
      <c r="V357" s="75" t="s">
        <v>89</v>
      </c>
      <c r="W357" s="1" t="str">
        <f t="shared" si="134"/>
        <v>Key.Mob.357</v>
      </c>
      <c r="X357" s="47" t="s">
        <v>1238</v>
      </c>
      <c r="Y357" s="77" t="s">
        <v>1233</v>
      </c>
    </row>
    <row r="358" spans="1:25" ht="6" customHeight="1" x14ac:dyDescent="0.4">
      <c r="A358" s="23">
        <v>358</v>
      </c>
      <c r="B358" s="2" t="s">
        <v>43</v>
      </c>
      <c r="C358" s="2" t="s">
        <v>1505</v>
      </c>
      <c r="D358" s="2" t="s">
        <v>1563</v>
      </c>
      <c r="E358" s="2" t="s">
        <v>1601</v>
      </c>
      <c r="F358" s="25" t="s">
        <v>1583</v>
      </c>
      <c r="G358" s="82" t="s">
        <v>9</v>
      </c>
      <c r="H358" s="82" t="s">
        <v>9</v>
      </c>
      <c r="I358" s="82" t="s">
        <v>9</v>
      </c>
      <c r="J358" s="82" t="s">
        <v>9</v>
      </c>
      <c r="K358" s="82" t="s">
        <v>9</v>
      </c>
      <c r="L358" s="26" t="str">
        <f t="shared" si="165"/>
        <v>Mobiliários</v>
      </c>
      <c r="M358" s="26" t="str">
        <f t="shared" si="166"/>
        <v>Mobílias</v>
      </c>
      <c r="N358" s="26" t="str">
        <f t="shared" si="167"/>
        <v>De Ensino</v>
      </c>
      <c r="O358" s="21" t="str">
        <f t="shared" si="133"/>
        <v>Armário.Modelos</v>
      </c>
      <c r="P358" s="21" t="s">
        <v>1587</v>
      </c>
      <c r="Q358" s="21" t="s">
        <v>1587</v>
      </c>
      <c r="R358" s="75" t="s">
        <v>9</v>
      </c>
      <c r="S358" s="27" t="str">
        <f t="shared" si="168"/>
        <v>Mobiliários</v>
      </c>
      <c r="T358" s="27" t="str">
        <f t="shared" si="169"/>
        <v>Mobílias</v>
      </c>
      <c r="U358" s="27" t="str">
        <f t="shared" si="170"/>
        <v>De.Ensino</v>
      </c>
      <c r="V358" s="75" t="s">
        <v>89</v>
      </c>
      <c r="W358" s="1" t="str">
        <f t="shared" si="134"/>
        <v>Key.Mob.358</v>
      </c>
      <c r="X358" s="47" t="s">
        <v>1245</v>
      </c>
      <c r="Y358" s="77" t="s">
        <v>1227</v>
      </c>
    </row>
    <row r="359" spans="1:25" ht="6" customHeight="1" x14ac:dyDescent="0.4">
      <c r="A359" s="23">
        <v>359</v>
      </c>
      <c r="B359" s="2" t="s">
        <v>43</v>
      </c>
      <c r="C359" s="2" t="s">
        <v>1505</v>
      </c>
      <c r="D359" s="2" t="s">
        <v>1563</v>
      </c>
      <c r="E359" s="2" t="s">
        <v>1601</v>
      </c>
      <c r="F359" s="25" t="s">
        <v>1582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 t="shared" si="165"/>
        <v>Mobiliários</v>
      </c>
      <c r="M359" s="26" t="str">
        <f t="shared" si="166"/>
        <v>Mobílias</v>
      </c>
      <c r="N359" s="26" t="str">
        <f t="shared" si="167"/>
        <v>De Ensino</v>
      </c>
      <c r="O359" s="21" t="str">
        <f t="shared" si="133"/>
        <v>Armário.Livros</v>
      </c>
      <c r="P359" s="21" t="s">
        <v>1586</v>
      </c>
      <c r="Q359" s="21" t="s">
        <v>1586</v>
      </c>
      <c r="R359" s="75" t="s">
        <v>9</v>
      </c>
      <c r="S359" s="27" t="str">
        <f t="shared" si="168"/>
        <v>Mobiliários</v>
      </c>
      <c r="T359" s="27" t="str">
        <f t="shared" si="169"/>
        <v>Mobílias</v>
      </c>
      <c r="U359" s="27" t="str">
        <f t="shared" si="170"/>
        <v>De.Ensino</v>
      </c>
      <c r="V359" s="75" t="s">
        <v>89</v>
      </c>
      <c r="W359" s="1" t="str">
        <f t="shared" si="134"/>
        <v>Key.Mob.359</v>
      </c>
      <c r="X359" s="47" t="s">
        <v>1245</v>
      </c>
      <c r="Y359" s="77" t="s">
        <v>1236</v>
      </c>
    </row>
    <row r="360" spans="1:25" ht="6" customHeight="1" x14ac:dyDescent="0.4">
      <c r="A360" s="23">
        <v>360</v>
      </c>
      <c r="B360" s="2" t="s">
        <v>43</v>
      </c>
      <c r="C360" s="2" t="s">
        <v>1505</v>
      </c>
      <c r="D360" s="2" t="s">
        <v>1563</v>
      </c>
      <c r="E360" s="2" t="s">
        <v>1601</v>
      </c>
      <c r="F360" s="25" t="s">
        <v>1579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 t="shared" si="165"/>
        <v>Mobiliários</v>
      </c>
      <c r="M360" s="26" t="str">
        <f t="shared" si="166"/>
        <v>Mobílias</v>
      </c>
      <c r="N360" s="26" t="str">
        <f t="shared" si="167"/>
        <v>De Ensino</v>
      </c>
      <c r="O360" s="21" t="str">
        <f t="shared" si="133"/>
        <v>Prateleira.Livros</v>
      </c>
      <c r="P360" s="21" t="s">
        <v>1591</v>
      </c>
      <c r="Q360" s="21" t="s">
        <v>1585</v>
      </c>
      <c r="R360" s="75" t="s">
        <v>9</v>
      </c>
      <c r="S360" s="27" t="str">
        <f t="shared" si="168"/>
        <v>Mobiliários</v>
      </c>
      <c r="T360" s="27" t="str">
        <f t="shared" si="169"/>
        <v>Mobílias</v>
      </c>
      <c r="U360" s="27" t="str">
        <f t="shared" si="170"/>
        <v>De.Ensino</v>
      </c>
      <c r="V360" s="75" t="s">
        <v>89</v>
      </c>
      <c r="W360" s="1" t="str">
        <f t="shared" si="134"/>
        <v>Key.Mob.360</v>
      </c>
      <c r="X360" s="47" t="s">
        <v>1238</v>
      </c>
      <c r="Y360" s="77" t="s">
        <v>1230</v>
      </c>
    </row>
    <row r="361" spans="1:25" ht="6" customHeight="1" x14ac:dyDescent="0.4">
      <c r="A361" s="23">
        <v>361</v>
      </c>
      <c r="B361" s="2" t="s">
        <v>43</v>
      </c>
      <c r="C361" s="2" t="s">
        <v>1505</v>
      </c>
      <c r="D361" s="2" t="s">
        <v>1563</v>
      </c>
      <c r="E361" s="2" t="s">
        <v>1600</v>
      </c>
      <c r="F361" s="25" t="s">
        <v>1562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ref="L361:L368" si="171">CONCATENATE("", C361)</f>
        <v>Mobiliários</v>
      </c>
      <c r="M361" s="26" t="str">
        <f t="shared" ref="M361:M368" si="172">CONCATENATE("", D361)</f>
        <v>Mobílias</v>
      </c>
      <c r="N361" s="26" t="str">
        <f t="shared" ref="N361:N368" si="173">(SUBSTITUTE(SUBSTITUTE(CONCATENATE("",E361),"."," ")," De "," de "))</f>
        <v>De Hospital</v>
      </c>
      <c r="O361" s="21" t="str">
        <f t="shared" si="133"/>
        <v>Cama.Hospitalar</v>
      </c>
      <c r="P361" s="21" t="s">
        <v>1565</v>
      </c>
      <c r="Q361" s="21" t="s">
        <v>1565</v>
      </c>
      <c r="R361" s="75" t="s">
        <v>9</v>
      </c>
      <c r="S361" s="27" t="str">
        <f t="shared" ref="S361:S368" si="174">SUBSTITUTE(C361, "_", " ")</f>
        <v>Mobiliários</v>
      </c>
      <c r="T361" s="27" t="str">
        <f t="shared" ref="T361:T368" si="175">SUBSTITUTE(D361, "_", " ")</f>
        <v>Mobílias</v>
      </c>
      <c r="U361" s="27" t="str">
        <f t="shared" ref="U361:U368" si="176">SUBSTITUTE(E361, "_", " ")</f>
        <v>De.Hospital</v>
      </c>
      <c r="V361" s="75" t="s">
        <v>89</v>
      </c>
      <c r="W361" s="1" t="str">
        <f t="shared" si="134"/>
        <v>Key.Mob.361</v>
      </c>
      <c r="X361" s="47" t="s">
        <v>1238</v>
      </c>
      <c r="Y361" s="77" t="s">
        <v>1221</v>
      </c>
    </row>
    <row r="362" spans="1:25" ht="6" customHeight="1" x14ac:dyDescent="0.4">
      <c r="A362" s="23">
        <v>362</v>
      </c>
      <c r="B362" s="2" t="s">
        <v>43</v>
      </c>
      <c r="C362" s="2" t="s">
        <v>1505</v>
      </c>
      <c r="D362" s="2" t="s">
        <v>1563</v>
      </c>
      <c r="E362" s="2" t="s">
        <v>1600</v>
      </c>
      <c r="F362" s="25" t="s">
        <v>1557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si="171"/>
        <v>Mobiliários</v>
      </c>
      <c r="M362" s="26" t="str">
        <f t="shared" si="172"/>
        <v>Mobílias</v>
      </c>
      <c r="N362" s="26" t="str">
        <f t="shared" si="173"/>
        <v>De Hospital</v>
      </c>
      <c r="O362" s="21" t="str">
        <f t="shared" si="133"/>
        <v>Maca</v>
      </c>
      <c r="P362" s="21" t="s">
        <v>1566</v>
      </c>
      <c r="Q362" s="21" t="s">
        <v>1573</v>
      </c>
      <c r="R362" s="75" t="s">
        <v>9</v>
      </c>
      <c r="S362" s="27" t="str">
        <f t="shared" si="174"/>
        <v>Mobiliários</v>
      </c>
      <c r="T362" s="27" t="str">
        <f t="shared" si="175"/>
        <v>Mobílias</v>
      </c>
      <c r="U362" s="27" t="str">
        <f t="shared" si="176"/>
        <v>De.Hospital</v>
      </c>
      <c r="V362" s="75" t="s">
        <v>89</v>
      </c>
      <c r="W362" s="1" t="str">
        <f t="shared" si="134"/>
        <v>Key.Mob.362</v>
      </c>
      <c r="X362" s="47" t="s">
        <v>1238</v>
      </c>
      <c r="Y362" s="77" t="s">
        <v>1221</v>
      </c>
    </row>
    <row r="363" spans="1:25" ht="6" customHeight="1" x14ac:dyDescent="0.4">
      <c r="A363" s="23">
        <v>363</v>
      </c>
      <c r="B363" s="2" t="s">
        <v>43</v>
      </c>
      <c r="C363" s="2" t="s">
        <v>1505</v>
      </c>
      <c r="D363" s="2" t="s">
        <v>1563</v>
      </c>
      <c r="E363" s="2" t="s">
        <v>1600</v>
      </c>
      <c r="F363" s="25" t="s">
        <v>1561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171"/>
        <v>Mobiliários</v>
      </c>
      <c r="M363" s="26" t="str">
        <f t="shared" si="172"/>
        <v>Mobílias</v>
      </c>
      <c r="N363" s="26" t="str">
        <f t="shared" si="173"/>
        <v>De Hospital</v>
      </c>
      <c r="O363" s="21" t="str">
        <f t="shared" si="133"/>
        <v>Cadeira.Paciente</v>
      </c>
      <c r="P363" s="21" t="s">
        <v>1572</v>
      </c>
      <c r="Q363" s="21" t="s">
        <v>1574</v>
      </c>
      <c r="R363" s="75" t="s">
        <v>9</v>
      </c>
      <c r="S363" s="27" t="str">
        <f t="shared" si="174"/>
        <v>Mobiliários</v>
      </c>
      <c r="T363" s="27" t="str">
        <f t="shared" si="175"/>
        <v>Mobílias</v>
      </c>
      <c r="U363" s="27" t="str">
        <f t="shared" si="176"/>
        <v>De.Hospital</v>
      </c>
      <c r="V363" s="75" t="s">
        <v>89</v>
      </c>
      <c r="W363" s="1" t="str">
        <f t="shared" si="134"/>
        <v>Key.Mob.363</v>
      </c>
      <c r="X363" s="47" t="s">
        <v>1238</v>
      </c>
      <c r="Y363" s="77" t="s">
        <v>1222</v>
      </c>
    </row>
    <row r="364" spans="1:25" ht="6" customHeight="1" x14ac:dyDescent="0.4">
      <c r="A364" s="23">
        <v>364</v>
      </c>
      <c r="B364" s="2" t="s">
        <v>43</v>
      </c>
      <c r="C364" s="2" t="s">
        <v>1505</v>
      </c>
      <c r="D364" s="2" t="s">
        <v>1563</v>
      </c>
      <c r="E364" s="2" t="s">
        <v>1600</v>
      </c>
      <c r="F364" s="25" t="s">
        <v>1556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171"/>
        <v>Mobiliários</v>
      </c>
      <c r="M364" s="26" t="str">
        <f t="shared" si="172"/>
        <v>Mobílias</v>
      </c>
      <c r="N364" s="26" t="str">
        <f t="shared" si="173"/>
        <v>De Hospital</v>
      </c>
      <c r="O364" s="21" t="str">
        <f t="shared" si="133"/>
        <v>Poltrona.Paciente</v>
      </c>
      <c r="P364" s="21" t="s">
        <v>1571</v>
      </c>
      <c r="Q364" s="21" t="s">
        <v>1575</v>
      </c>
      <c r="R364" s="75" t="s">
        <v>9</v>
      </c>
      <c r="S364" s="27" t="str">
        <f t="shared" si="174"/>
        <v>Mobiliários</v>
      </c>
      <c r="T364" s="27" t="str">
        <f t="shared" si="175"/>
        <v>Mobílias</v>
      </c>
      <c r="U364" s="27" t="str">
        <f t="shared" si="176"/>
        <v>De.Hospital</v>
      </c>
      <c r="V364" s="75" t="s">
        <v>89</v>
      </c>
      <c r="W364" s="1" t="str">
        <f t="shared" si="134"/>
        <v>Key.Mob.364</v>
      </c>
      <c r="X364" s="47" t="s">
        <v>1238</v>
      </c>
      <c r="Y364" s="77" t="s">
        <v>1232</v>
      </c>
    </row>
    <row r="365" spans="1:25" ht="6" customHeight="1" x14ac:dyDescent="0.4">
      <c r="A365" s="23">
        <v>365</v>
      </c>
      <c r="B365" s="2" t="s">
        <v>43</v>
      </c>
      <c r="C365" s="2" t="s">
        <v>1505</v>
      </c>
      <c r="D365" s="2" t="s">
        <v>1563</v>
      </c>
      <c r="E365" s="2" t="s">
        <v>1600</v>
      </c>
      <c r="F365" s="25" t="s">
        <v>1560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 t="shared" si="171"/>
        <v>Mobiliários</v>
      </c>
      <c r="M365" s="26" t="str">
        <f t="shared" si="172"/>
        <v>Mobílias</v>
      </c>
      <c r="N365" s="26" t="str">
        <f t="shared" si="173"/>
        <v>De Hospital</v>
      </c>
      <c r="O365" s="21" t="str">
        <f t="shared" si="133"/>
        <v>Mesa.Atendimento</v>
      </c>
      <c r="P365" s="21" t="s">
        <v>1570</v>
      </c>
      <c r="Q365" s="21" t="s">
        <v>1576</v>
      </c>
      <c r="R365" s="75" t="s">
        <v>9</v>
      </c>
      <c r="S365" s="27" t="str">
        <f t="shared" si="174"/>
        <v>Mobiliários</v>
      </c>
      <c r="T365" s="27" t="str">
        <f t="shared" si="175"/>
        <v>Mobílias</v>
      </c>
      <c r="U365" s="27" t="str">
        <f t="shared" si="176"/>
        <v>De.Hospital</v>
      </c>
      <c r="V365" s="75" t="s">
        <v>89</v>
      </c>
      <c r="W365" s="1" t="str">
        <f t="shared" si="134"/>
        <v>Key.Mob.365</v>
      </c>
      <c r="X365" s="47" t="s">
        <v>1238</v>
      </c>
      <c r="Y365" s="77" t="s">
        <v>1233</v>
      </c>
    </row>
    <row r="366" spans="1:25" ht="6" customHeight="1" x14ac:dyDescent="0.4">
      <c r="A366" s="23">
        <v>366</v>
      </c>
      <c r="B366" s="2" t="s">
        <v>43</v>
      </c>
      <c r="C366" s="2" t="s">
        <v>1505</v>
      </c>
      <c r="D366" s="2" t="s">
        <v>1563</v>
      </c>
      <c r="E366" s="2" t="s">
        <v>1600</v>
      </c>
      <c r="F366" s="25" t="s">
        <v>1559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 t="shared" si="171"/>
        <v>Mobiliários</v>
      </c>
      <c r="M366" s="26" t="str">
        <f t="shared" si="172"/>
        <v>Mobílias</v>
      </c>
      <c r="N366" s="26" t="str">
        <f t="shared" si="173"/>
        <v>De Hospital</v>
      </c>
      <c r="O366" s="21" t="str">
        <f t="shared" si="133"/>
        <v>Armário.de.Roupa</v>
      </c>
      <c r="P366" s="21" t="s">
        <v>1569</v>
      </c>
      <c r="Q366" s="21" t="s">
        <v>1577</v>
      </c>
      <c r="R366" s="75" t="s">
        <v>9</v>
      </c>
      <c r="S366" s="27" t="str">
        <f t="shared" si="174"/>
        <v>Mobiliários</v>
      </c>
      <c r="T366" s="27" t="str">
        <f t="shared" si="175"/>
        <v>Mobílias</v>
      </c>
      <c r="U366" s="27" t="str">
        <f t="shared" si="176"/>
        <v>De.Hospital</v>
      </c>
      <c r="V366" s="75" t="s">
        <v>89</v>
      </c>
      <c r="W366" s="1" t="str">
        <f t="shared" si="134"/>
        <v>Key.Mob.366</v>
      </c>
      <c r="X366" s="47" t="s">
        <v>1245</v>
      </c>
      <c r="Y366" s="77" t="s">
        <v>1227</v>
      </c>
    </row>
    <row r="367" spans="1:25" ht="6" customHeight="1" x14ac:dyDescent="0.4">
      <c r="A367" s="23">
        <v>367</v>
      </c>
      <c r="B367" s="2" t="s">
        <v>43</v>
      </c>
      <c r="C367" s="2" t="s">
        <v>1505</v>
      </c>
      <c r="D367" s="2" t="s">
        <v>1563</v>
      </c>
      <c r="E367" s="2" t="s">
        <v>1600</v>
      </c>
      <c r="F367" s="25" t="s">
        <v>1555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171"/>
        <v>Mobiliários</v>
      </c>
      <c r="M367" s="26" t="str">
        <f t="shared" si="172"/>
        <v>Mobílias</v>
      </c>
      <c r="N367" s="26" t="str">
        <f t="shared" si="173"/>
        <v>De Hospital</v>
      </c>
      <c r="O367" s="21" t="str">
        <f t="shared" si="133"/>
        <v>Armário.de.Medicinas</v>
      </c>
      <c r="P367" s="21" t="s">
        <v>1568</v>
      </c>
      <c r="Q367" s="21" t="s">
        <v>1578</v>
      </c>
      <c r="R367" s="75" t="s">
        <v>9</v>
      </c>
      <c r="S367" s="27" t="str">
        <f t="shared" si="174"/>
        <v>Mobiliários</v>
      </c>
      <c r="T367" s="27" t="str">
        <f t="shared" si="175"/>
        <v>Mobílias</v>
      </c>
      <c r="U367" s="27" t="str">
        <f t="shared" si="176"/>
        <v>De.Hospital</v>
      </c>
      <c r="V367" s="75" t="s">
        <v>89</v>
      </c>
      <c r="W367" s="1" t="str">
        <f t="shared" si="134"/>
        <v>Key.Mob.367</v>
      </c>
      <c r="X367" s="47" t="s">
        <v>1245</v>
      </c>
      <c r="Y367" s="77" t="s">
        <v>1236</v>
      </c>
    </row>
    <row r="368" spans="1:25" ht="6" customHeight="1" x14ac:dyDescent="0.4">
      <c r="A368" s="23">
        <v>368</v>
      </c>
      <c r="B368" s="2" t="s">
        <v>43</v>
      </c>
      <c r="C368" s="2" t="s">
        <v>1505</v>
      </c>
      <c r="D368" s="2" t="s">
        <v>1563</v>
      </c>
      <c r="E368" s="2" t="s">
        <v>1600</v>
      </c>
      <c r="F368" s="25" t="s">
        <v>1558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si="171"/>
        <v>Mobiliários</v>
      </c>
      <c r="M368" s="26" t="str">
        <f t="shared" si="172"/>
        <v>Mobílias</v>
      </c>
      <c r="N368" s="26" t="str">
        <f t="shared" si="173"/>
        <v>De Hospital</v>
      </c>
      <c r="O368" s="21" t="str">
        <f t="shared" si="133"/>
        <v>Prateleira.Medicinas</v>
      </c>
      <c r="P368" s="21" t="s">
        <v>1567</v>
      </c>
      <c r="Q368" s="21" t="s">
        <v>1528</v>
      </c>
      <c r="R368" s="75" t="s">
        <v>9</v>
      </c>
      <c r="S368" s="27" t="str">
        <f t="shared" si="174"/>
        <v>Mobiliários</v>
      </c>
      <c r="T368" s="27" t="str">
        <f t="shared" si="175"/>
        <v>Mobílias</v>
      </c>
      <c r="U368" s="27" t="str">
        <f t="shared" si="176"/>
        <v>De.Hospital</v>
      </c>
      <c r="V368" s="75" t="s">
        <v>89</v>
      </c>
      <c r="W368" s="1" t="str">
        <f t="shared" si="134"/>
        <v>Key.Mob.368</v>
      </c>
      <c r="X368" s="47" t="s">
        <v>1238</v>
      </c>
      <c r="Y368" s="77" t="s">
        <v>1230</v>
      </c>
    </row>
    <row r="369" spans="1:25" ht="6" customHeight="1" x14ac:dyDescent="0.4">
      <c r="A369" s="23">
        <v>369</v>
      </c>
      <c r="B369" s="2" t="s">
        <v>43</v>
      </c>
      <c r="C369" s="2" t="s">
        <v>1506</v>
      </c>
      <c r="D369" s="2" t="s">
        <v>1507</v>
      </c>
      <c r="E369" s="2" t="s">
        <v>1508</v>
      </c>
      <c r="F369" s="25" t="s">
        <v>1254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ref="L369" si="177">CONCATENATE("", C369)</f>
        <v>Coberturas</v>
      </c>
      <c r="M369" s="26" t="str">
        <f t="shared" ref="M369" si="178">CONCATENATE("", D369)</f>
        <v>Telhados</v>
      </c>
      <c r="N369" s="26" t="str">
        <f t="shared" ref="N369" si="179">(SUBSTITUTE(SUBSTITUTE(CONCATENATE("",E369),"."," ")," De "," de "))</f>
        <v>Formas</v>
      </c>
      <c r="O369" s="21" t="str">
        <f t="shared" si="133"/>
        <v>Telhado</v>
      </c>
      <c r="P369" s="21" t="s">
        <v>1509</v>
      </c>
      <c r="Q369" s="21" t="s">
        <v>1525</v>
      </c>
      <c r="R369" s="75" t="s">
        <v>9</v>
      </c>
      <c r="S369" s="27" t="str">
        <f t="shared" ref="S369" si="180">SUBSTITUTE(C369, "_", " ")</f>
        <v>Coberturas</v>
      </c>
      <c r="T369" s="27" t="str">
        <f t="shared" ref="T369" si="181">SUBSTITUTE(D369, "_", " ")</f>
        <v>Telhados</v>
      </c>
      <c r="U369" s="27" t="str">
        <f t="shared" ref="U369" si="182">SUBSTITUTE(E369, "_", " ")</f>
        <v>Formas</v>
      </c>
      <c r="V369" s="75" t="s">
        <v>89</v>
      </c>
      <c r="W369" s="1" t="str">
        <f t="shared" si="134"/>
        <v>Key.Cob.369</v>
      </c>
      <c r="X369" s="47" t="s">
        <v>1289</v>
      </c>
      <c r="Y369" s="77" t="s">
        <v>1255</v>
      </c>
    </row>
    <row r="370" spans="1:25" ht="6" customHeight="1" x14ac:dyDescent="0.4">
      <c r="A370" s="23">
        <v>370</v>
      </c>
      <c r="B370" s="2" t="s">
        <v>43</v>
      </c>
      <c r="C370" s="2" t="s">
        <v>1506</v>
      </c>
      <c r="D370" s="2" t="s">
        <v>1507</v>
      </c>
      <c r="E370" s="2" t="s">
        <v>1508</v>
      </c>
      <c r="F370" s="25" t="s">
        <v>1438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135"/>
        <v>Coberturas</v>
      </c>
      <c r="M370" s="26" t="str">
        <f t="shared" si="136"/>
        <v>Telhados</v>
      </c>
      <c r="N370" s="26" t="str">
        <f t="shared" si="137"/>
        <v>Formas</v>
      </c>
      <c r="O370" s="21" t="str">
        <f t="shared" si="133"/>
        <v>Telhado.Verde</v>
      </c>
      <c r="P370" s="21" t="s">
        <v>1510</v>
      </c>
      <c r="Q370" s="21" t="s">
        <v>1511</v>
      </c>
      <c r="R370" s="75" t="s">
        <v>9</v>
      </c>
      <c r="S370" s="27" t="str">
        <f t="shared" si="138"/>
        <v>Coberturas</v>
      </c>
      <c r="T370" s="27" t="str">
        <f t="shared" si="139"/>
        <v>Telhados</v>
      </c>
      <c r="U370" s="27" t="str">
        <f t="shared" si="140"/>
        <v>Formas</v>
      </c>
      <c r="V370" s="75" t="s">
        <v>89</v>
      </c>
      <c r="W370" s="1" t="str">
        <f t="shared" si="134"/>
        <v>Key.Cob.370</v>
      </c>
      <c r="X370" s="47" t="s">
        <v>1289</v>
      </c>
      <c r="Y370" s="77" t="s">
        <v>1255</v>
      </c>
    </row>
    <row r="371" spans="1:25" ht="6" customHeight="1" x14ac:dyDescent="0.4">
      <c r="A371" s="23">
        <v>371</v>
      </c>
      <c r="B371" s="2" t="s">
        <v>43</v>
      </c>
      <c r="C371" s="2" t="s">
        <v>1506</v>
      </c>
      <c r="D371" s="2" t="s">
        <v>1507</v>
      </c>
      <c r="E371" s="2" t="s">
        <v>1508</v>
      </c>
      <c r="F371" s="25" t="s">
        <v>1305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si="135"/>
        <v>Coberturas</v>
      </c>
      <c r="M371" s="26" t="str">
        <f t="shared" si="136"/>
        <v>Telhados</v>
      </c>
      <c r="N371" s="26" t="str">
        <f t="shared" si="137"/>
        <v>Formas</v>
      </c>
      <c r="O371" s="21" t="str">
        <f t="shared" si="133"/>
        <v>Telhado.Barril</v>
      </c>
      <c r="P371" s="21" t="s">
        <v>1257</v>
      </c>
      <c r="Q371" s="21" t="s">
        <v>1524</v>
      </c>
      <c r="R371" s="75" t="s">
        <v>9</v>
      </c>
      <c r="S371" s="27" t="str">
        <f t="shared" si="138"/>
        <v>Coberturas</v>
      </c>
      <c r="T371" s="27" t="str">
        <f t="shared" si="139"/>
        <v>Telhados</v>
      </c>
      <c r="U371" s="27" t="str">
        <f t="shared" si="140"/>
        <v>Formas</v>
      </c>
      <c r="V371" s="75" t="s">
        <v>89</v>
      </c>
      <c r="W371" s="1" t="str">
        <f t="shared" si="134"/>
        <v>Key.Cob.371</v>
      </c>
      <c r="X371" s="47" t="s">
        <v>1289</v>
      </c>
      <c r="Y371" s="77" t="s">
        <v>1256</v>
      </c>
    </row>
    <row r="372" spans="1:25" ht="6" customHeight="1" x14ac:dyDescent="0.4">
      <c r="A372" s="23">
        <v>372</v>
      </c>
      <c r="B372" s="2" t="s">
        <v>43</v>
      </c>
      <c r="C372" s="2" t="s">
        <v>1506</v>
      </c>
      <c r="D372" s="2" t="s">
        <v>1507</v>
      </c>
      <c r="E372" s="2" t="s">
        <v>1508</v>
      </c>
      <c r="F372" s="25" t="s">
        <v>1306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si="135"/>
        <v>Coberturas</v>
      </c>
      <c r="M372" s="26" t="str">
        <f t="shared" si="136"/>
        <v>Telhados</v>
      </c>
      <c r="N372" s="26" t="str">
        <f t="shared" si="137"/>
        <v>Formas</v>
      </c>
      <c r="O372" s="21" t="str">
        <f t="shared" si="133"/>
        <v>Telhado.Borboleta</v>
      </c>
      <c r="P372" s="21" t="s">
        <v>1225</v>
      </c>
      <c r="Q372" s="21" t="s">
        <v>1512</v>
      </c>
      <c r="R372" s="75" t="s">
        <v>9</v>
      </c>
      <c r="S372" s="27" t="str">
        <f t="shared" si="138"/>
        <v>Coberturas</v>
      </c>
      <c r="T372" s="27" t="str">
        <f t="shared" si="139"/>
        <v>Telhados</v>
      </c>
      <c r="U372" s="27" t="str">
        <f t="shared" si="140"/>
        <v>Formas</v>
      </c>
      <c r="V372" s="75" t="s">
        <v>89</v>
      </c>
      <c r="W372" s="1" t="str">
        <f t="shared" si="134"/>
        <v>Key.Cob.372</v>
      </c>
      <c r="X372" s="47" t="s">
        <v>1289</v>
      </c>
      <c r="Y372" s="77" t="s">
        <v>1258</v>
      </c>
    </row>
    <row r="373" spans="1:25" ht="6" customHeight="1" x14ac:dyDescent="0.4">
      <c r="A373" s="23">
        <v>373</v>
      </c>
      <c r="B373" s="2" t="s">
        <v>43</v>
      </c>
      <c r="C373" s="2" t="s">
        <v>1506</v>
      </c>
      <c r="D373" s="2" t="s">
        <v>1507</v>
      </c>
      <c r="E373" s="2" t="s">
        <v>1508</v>
      </c>
      <c r="F373" s="25" t="s">
        <v>1307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135"/>
        <v>Coberturas</v>
      </c>
      <c r="M373" s="26" t="str">
        <f t="shared" si="136"/>
        <v>Telhados</v>
      </c>
      <c r="N373" s="26" t="str">
        <f t="shared" si="137"/>
        <v>Formas</v>
      </c>
      <c r="O373" s="21" t="str">
        <f t="shared" si="133"/>
        <v>Telhado.Cúpula</v>
      </c>
      <c r="P373" s="21" t="s">
        <v>1260</v>
      </c>
      <c r="Q373" s="21" t="s">
        <v>1513</v>
      </c>
      <c r="R373" s="75" t="s">
        <v>9</v>
      </c>
      <c r="S373" s="27" t="str">
        <f t="shared" si="138"/>
        <v>Coberturas</v>
      </c>
      <c r="T373" s="27" t="str">
        <f t="shared" si="139"/>
        <v>Telhados</v>
      </c>
      <c r="U373" s="27" t="str">
        <f t="shared" si="140"/>
        <v>Formas</v>
      </c>
      <c r="V373" s="75" t="s">
        <v>89</v>
      </c>
      <c r="W373" s="1" t="str">
        <f t="shared" si="134"/>
        <v>Key.Cob.373</v>
      </c>
      <c r="X373" s="47" t="s">
        <v>1289</v>
      </c>
      <c r="Y373" s="77" t="s">
        <v>1259</v>
      </c>
    </row>
    <row r="374" spans="1:25" ht="6" customHeight="1" x14ac:dyDescent="0.4">
      <c r="A374" s="23">
        <v>374</v>
      </c>
      <c r="B374" s="2" t="s">
        <v>43</v>
      </c>
      <c r="C374" s="2" t="s">
        <v>1506</v>
      </c>
      <c r="D374" s="2" t="s">
        <v>1507</v>
      </c>
      <c r="E374" s="2" t="s">
        <v>1508</v>
      </c>
      <c r="F374" s="25" t="s">
        <v>1308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si="135"/>
        <v>Coberturas</v>
      </c>
      <c r="M374" s="26" t="str">
        <f t="shared" si="136"/>
        <v>Telhados</v>
      </c>
      <c r="N374" s="26" t="str">
        <f t="shared" si="137"/>
        <v>Formas</v>
      </c>
      <c r="O374" s="21" t="str">
        <f t="shared" si="133"/>
        <v>Telhado.Plano</v>
      </c>
      <c r="P374" s="21" t="s">
        <v>1262</v>
      </c>
      <c r="Q374" s="21" t="s">
        <v>1514</v>
      </c>
      <c r="R374" s="75" t="s">
        <v>9</v>
      </c>
      <c r="S374" s="27" t="str">
        <f t="shared" si="138"/>
        <v>Coberturas</v>
      </c>
      <c r="T374" s="27" t="str">
        <f t="shared" si="139"/>
        <v>Telhados</v>
      </c>
      <c r="U374" s="27" t="str">
        <f t="shared" si="140"/>
        <v>Formas</v>
      </c>
      <c r="V374" s="75" t="s">
        <v>89</v>
      </c>
      <c r="W374" s="1" t="str">
        <f t="shared" si="134"/>
        <v>Key.Cob.374</v>
      </c>
      <c r="X374" s="47" t="s">
        <v>1289</v>
      </c>
      <c r="Y374" s="77" t="s">
        <v>1261</v>
      </c>
    </row>
    <row r="375" spans="1:25" ht="6" customHeight="1" x14ac:dyDescent="0.4">
      <c r="A375" s="23">
        <v>375</v>
      </c>
      <c r="B375" s="2" t="s">
        <v>43</v>
      </c>
      <c r="C375" s="2" t="s">
        <v>1506</v>
      </c>
      <c r="D375" s="2" t="s">
        <v>1507</v>
      </c>
      <c r="E375" s="2" t="s">
        <v>1508</v>
      </c>
      <c r="F375" s="25" t="s">
        <v>1435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si="135"/>
        <v>Coberturas</v>
      </c>
      <c r="M375" s="26" t="str">
        <f t="shared" si="136"/>
        <v>Telhados</v>
      </c>
      <c r="N375" s="26" t="str">
        <f t="shared" si="137"/>
        <v>Formas</v>
      </c>
      <c r="O375" s="21" t="str">
        <f t="shared" si="133"/>
        <v>Telhado.Livre</v>
      </c>
      <c r="P375" s="21" t="s">
        <v>1264</v>
      </c>
      <c r="Q375" s="21" t="s">
        <v>1515</v>
      </c>
      <c r="R375" s="75" t="s">
        <v>9</v>
      </c>
      <c r="S375" s="27" t="str">
        <f t="shared" si="138"/>
        <v>Coberturas</v>
      </c>
      <c r="T375" s="27" t="str">
        <f t="shared" si="139"/>
        <v>Telhados</v>
      </c>
      <c r="U375" s="27" t="str">
        <f t="shared" si="140"/>
        <v>Formas</v>
      </c>
      <c r="V375" s="75" t="s">
        <v>89</v>
      </c>
      <c r="W375" s="1" t="str">
        <f t="shared" si="134"/>
        <v>Key.Cob.375</v>
      </c>
      <c r="X375" s="47" t="s">
        <v>1289</v>
      </c>
      <c r="Y375" s="77" t="s">
        <v>1263</v>
      </c>
    </row>
    <row r="376" spans="1:25" ht="6" customHeight="1" x14ac:dyDescent="0.4">
      <c r="A376" s="23">
        <v>376</v>
      </c>
      <c r="B376" s="2" t="s">
        <v>43</v>
      </c>
      <c r="C376" s="2" t="s">
        <v>1506</v>
      </c>
      <c r="D376" s="2" t="s">
        <v>1507</v>
      </c>
      <c r="E376" s="2" t="s">
        <v>1508</v>
      </c>
      <c r="F376" s="25" t="s">
        <v>1315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si="135"/>
        <v>Coberturas</v>
      </c>
      <c r="M376" s="26" t="str">
        <f t="shared" si="136"/>
        <v>Telhados</v>
      </c>
      <c r="N376" s="26" t="str">
        <f t="shared" si="137"/>
        <v>Formas</v>
      </c>
      <c r="O376" s="21" t="str">
        <f t="shared" si="133"/>
        <v>Telhado.Inclinado</v>
      </c>
      <c r="P376" s="21" t="s">
        <v>1279</v>
      </c>
      <c r="Q376" s="21" t="s">
        <v>1516</v>
      </c>
      <c r="R376" s="75" t="s">
        <v>9</v>
      </c>
      <c r="S376" s="27" t="str">
        <f t="shared" si="138"/>
        <v>Coberturas</v>
      </c>
      <c r="T376" s="27" t="str">
        <f t="shared" si="139"/>
        <v>Telhados</v>
      </c>
      <c r="U376" s="27" t="str">
        <f t="shared" si="140"/>
        <v>Formas</v>
      </c>
      <c r="V376" s="75" t="s">
        <v>89</v>
      </c>
      <c r="W376" s="1" t="str">
        <f t="shared" si="134"/>
        <v>Key.Cob.376</v>
      </c>
      <c r="X376" s="47" t="s">
        <v>1289</v>
      </c>
      <c r="Y376" s="77" t="s">
        <v>1278</v>
      </c>
    </row>
    <row r="377" spans="1:25" ht="6" customHeight="1" x14ac:dyDescent="0.4">
      <c r="A377" s="23">
        <v>377</v>
      </c>
      <c r="B377" s="2" t="s">
        <v>43</v>
      </c>
      <c r="C377" s="2" t="s">
        <v>1506</v>
      </c>
      <c r="D377" s="2" t="s">
        <v>1507</v>
      </c>
      <c r="E377" s="2" t="s">
        <v>1508</v>
      </c>
      <c r="F377" s="25" t="s">
        <v>1309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si="135"/>
        <v>Coberturas</v>
      </c>
      <c r="M377" s="26" t="str">
        <f t="shared" si="136"/>
        <v>Telhados</v>
      </c>
      <c r="N377" s="26" t="str">
        <f t="shared" si="137"/>
        <v>Formas</v>
      </c>
      <c r="O377" s="21" t="str">
        <f t="shared" si="133"/>
        <v>Telhado.2.Aguas</v>
      </c>
      <c r="P377" s="21" t="s">
        <v>1266</v>
      </c>
      <c r="Q377" s="21" t="s">
        <v>1517</v>
      </c>
      <c r="R377" s="75" t="s">
        <v>9</v>
      </c>
      <c r="S377" s="27" t="str">
        <f t="shared" si="138"/>
        <v>Coberturas</v>
      </c>
      <c r="T377" s="27" t="str">
        <f t="shared" si="139"/>
        <v>Telhados</v>
      </c>
      <c r="U377" s="27" t="str">
        <f t="shared" si="140"/>
        <v>Formas</v>
      </c>
      <c r="V377" s="75" t="s">
        <v>89</v>
      </c>
      <c r="W377" s="1" t="str">
        <f t="shared" si="134"/>
        <v>Key.Cob.377</v>
      </c>
      <c r="X377" s="47" t="s">
        <v>1289</v>
      </c>
      <c r="Y377" s="77" t="s">
        <v>1265</v>
      </c>
    </row>
    <row r="378" spans="1:25" ht="6" customHeight="1" x14ac:dyDescent="0.4">
      <c r="A378" s="23">
        <v>378</v>
      </c>
      <c r="B378" s="2" t="s">
        <v>43</v>
      </c>
      <c r="C378" s="2" t="s">
        <v>1506</v>
      </c>
      <c r="D378" s="2" t="s">
        <v>1507</v>
      </c>
      <c r="E378" s="2" t="s">
        <v>1508</v>
      </c>
      <c r="F378" s="25" t="s">
        <v>1311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si="135"/>
        <v>Coberturas</v>
      </c>
      <c r="M378" s="26" t="str">
        <f t="shared" si="136"/>
        <v>Telhados</v>
      </c>
      <c r="N378" s="26" t="str">
        <f t="shared" si="137"/>
        <v>Formas</v>
      </c>
      <c r="O378" s="21" t="str">
        <f t="shared" si="133"/>
        <v>Telhado.4.Aguas</v>
      </c>
      <c r="P378" s="21" t="s">
        <v>1269</v>
      </c>
      <c r="Q378" s="21" t="s">
        <v>1518</v>
      </c>
      <c r="R378" s="75" t="s">
        <v>9</v>
      </c>
      <c r="S378" s="27" t="str">
        <f t="shared" si="138"/>
        <v>Coberturas</v>
      </c>
      <c r="T378" s="27" t="str">
        <f t="shared" si="139"/>
        <v>Telhados</v>
      </c>
      <c r="U378" s="27" t="str">
        <f t="shared" si="140"/>
        <v>Formas</v>
      </c>
      <c r="V378" s="75" t="s">
        <v>89</v>
      </c>
      <c r="W378" s="1" t="str">
        <f t="shared" si="134"/>
        <v>Key.Cob.378</v>
      </c>
      <c r="X378" s="47" t="s">
        <v>1289</v>
      </c>
      <c r="Y378" s="77" t="s">
        <v>1268</v>
      </c>
    </row>
    <row r="379" spans="1:25" ht="6" customHeight="1" x14ac:dyDescent="0.4">
      <c r="A379" s="23">
        <v>379</v>
      </c>
      <c r="B379" s="2" t="s">
        <v>43</v>
      </c>
      <c r="C379" s="2" t="s">
        <v>1506</v>
      </c>
      <c r="D379" s="2" t="s">
        <v>1507</v>
      </c>
      <c r="E379" s="2" t="s">
        <v>1508</v>
      </c>
      <c r="F379" s="25" t="s">
        <v>1439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135"/>
        <v>Coberturas</v>
      </c>
      <c r="M379" s="26" t="str">
        <f t="shared" si="136"/>
        <v>Telhados</v>
      </c>
      <c r="N379" s="26" t="str">
        <f t="shared" si="137"/>
        <v>Formas</v>
      </c>
      <c r="O379" s="21" t="str">
        <f t="shared" si="133"/>
        <v>Telhado.com.Agua.Furtada</v>
      </c>
      <c r="P379" s="21" t="s">
        <v>1271</v>
      </c>
      <c r="Q379" s="21" t="s">
        <v>1519</v>
      </c>
      <c r="R379" s="75" t="s">
        <v>9</v>
      </c>
      <c r="S379" s="27" t="str">
        <f t="shared" si="138"/>
        <v>Coberturas</v>
      </c>
      <c r="T379" s="27" t="str">
        <f t="shared" si="139"/>
        <v>Telhados</v>
      </c>
      <c r="U379" s="27" t="str">
        <f t="shared" si="140"/>
        <v>Formas</v>
      </c>
      <c r="V379" s="75" t="s">
        <v>89</v>
      </c>
      <c r="W379" s="1" t="str">
        <f t="shared" si="134"/>
        <v>Key.Cob.379</v>
      </c>
      <c r="X379" s="47" t="s">
        <v>1289</v>
      </c>
      <c r="Y379" s="77" t="s">
        <v>1270</v>
      </c>
    </row>
    <row r="380" spans="1:25" ht="6" customHeight="1" x14ac:dyDescent="0.4">
      <c r="A380" s="23">
        <v>380</v>
      </c>
      <c r="B380" s="2" t="s">
        <v>43</v>
      </c>
      <c r="C380" s="2" t="s">
        <v>1506</v>
      </c>
      <c r="D380" s="2" t="s">
        <v>1507</v>
      </c>
      <c r="E380" s="2" t="s">
        <v>1508</v>
      </c>
      <c r="F380" s="25" t="s">
        <v>1312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si="135"/>
        <v>Coberturas</v>
      </c>
      <c r="M380" s="26" t="str">
        <f t="shared" si="136"/>
        <v>Telhados</v>
      </c>
      <c r="N380" s="26" t="str">
        <f t="shared" si="137"/>
        <v>Formas</v>
      </c>
      <c r="O380" s="21" t="str">
        <f t="shared" ref="O380:O413" si="183">F380</f>
        <v>Telhado.Mansarda</v>
      </c>
      <c r="P380" s="21" t="s">
        <v>1273</v>
      </c>
      <c r="Q380" s="21" t="s">
        <v>1520</v>
      </c>
      <c r="R380" s="75" t="s">
        <v>9</v>
      </c>
      <c r="S380" s="27" t="str">
        <f t="shared" si="138"/>
        <v>Coberturas</v>
      </c>
      <c r="T380" s="27" t="str">
        <f t="shared" si="139"/>
        <v>Telhados</v>
      </c>
      <c r="U380" s="27" t="str">
        <f t="shared" si="140"/>
        <v>Formas</v>
      </c>
      <c r="V380" s="75" t="s">
        <v>89</v>
      </c>
      <c r="W380" s="1" t="str">
        <f t="shared" si="134"/>
        <v>Key.Cob.380</v>
      </c>
      <c r="X380" s="47" t="s">
        <v>1289</v>
      </c>
      <c r="Y380" s="77" t="s">
        <v>1272</v>
      </c>
    </row>
    <row r="381" spans="1:25" ht="6" customHeight="1" x14ac:dyDescent="0.4">
      <c r="A381" s="23">
        <v>381</v>
      </c>
      <c r="B381" s="2" t="s">
        <v>43</v>
      </c>
      <c r="C381" s="2" t="s">
        <v>1506</v>
      </c>
      <c r="D381" s="2" t="s">
        <v>1507</v>
      </c>
      <c r="E381" s="2" t="s">
        <v>1508</v>
      </c>
      <c r="F381" s="25" t="s">
        <v>1310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si="135"/>
        <v>Coberturas</v>
      </c>
      <c r="M381" s="26" t="str">
        <f t="shared" si="136"/>
        <v>Telhados</v>
      </c>
      <c r="N381" s="26" t="str">
        <f t="shared" si="137"/>
        <v>Formas</v>
      </c>
      <c r="O381" s="21" t="str">
        <f t="shared" si="183"/>
        <v>Telhado.Mansarda.Americana</v>
      </c>
      <c r="P381" s="21" t="s">
        <v>1266</v>
      </c>
      <c r="Q381" s="21" t="s">
        <v>1521</v>
      </c>
      <c r="R381" s="75" t="s">
        <v>9</v>
      </c>
      <c r="S381" s="27" t="str">
        <f t="shared" si="138"/>
        <v>Coberturas</v>
      </c>
      <c r="T381" s="27" t="str">
        <f t="shared" si="139"/>
        <v>Telhados</v>
      </c>
      <c r="U381" s="27" t="str">
        <f t="shared" si="140"/>
        <v>Formas</v>
      </c>
      <c r="V381" s="75" t="s">
        <v>89</v>
      </c>
      <c r="W381" s="1" t="str">
        <f t="shared" si="134"/>
        <v>Key.Cob.381</v>
      </c>
      <c r="X381" s="47" t="s">
        <v>1289</v>
      </c>
      <c r="Y381" s="77" t="s">
        <v>1267</v>
      </c>
    </row>
    <row r="382" spans="1:25" ht="6" customHeight="1" x14ac:dyDescent="0.4">
      <c r="A382" s="23">
        <v>382</v>
      </c>
      <c r="B382" s="2" t="s">
        <v>43</v>
      </c>
      <c r="C382" s="2" t="s">
        <v>1506</v>
      </c>
      <c r="D382" s="2" t="s">
        <v>1507</v>
      </c>
      <c r="E382" s="2" t="s">
        <v>1508</v>
      </c>
      <c r="F382" s="25" t="s">
        <v>1313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si="135"/>
        <v>Coberturas</v>
      </c>
      <c r="M382" s="26" t="str">
        <f t="shared" si="136"/>
        <v>Telhados</v>
      </c>
      <c r="N382" s="26" t="str">
        <f t="shared" si="137"/>
        <v>Formas</v>
      </c>
      <c r="O382" s="21" t="str">
        <f t="shared" si="183"/>
        <v>Telhado.Pavilhão</v>
      </c>
      <c r="P382" s="21" t="s">
        <v>1275</v>
      </c>
      <c r="Q382" s="21" t="s">
        <v>1522</v>
      </c>
      <c r="R382" s="75" t="s">
        <v>9</v>
      </c>
      <c r="S382" s="27" t="str">
        <f t="shared" si="138"/>
        <v>Coberturas</v>
      </c>
      <c r="T382" s="27" t="str">
        <f t="shared" si="139"/>
        <v>Telhados</v>
      </c>
      <c r="U382" s="27" t="str">
        <f t="shared" si="140"/>
        <v>Formas</v>
      </c>
      <c r="V382" s="75" t="s">
        <v>89</v>
      </c>
      <c r="W382" s="1" t="str">
        <f t="shared" si="134"/>
        <v>Key.Cob.382</v>
      </c>
      <c r="X382" s="47" t="s">
        <v>1289</v>
      </c>
      <c r="Y382" s="77" t="s">
        <v>1274</v>
      </c>
    </row>
    <row r="383" spans="1:25" ht="6" customHeight="1" x14ac:dyDescent="0.4">
      <c r="A383" s="23">
        <v>383</v>
      </c>
      <c r="B383" s="2" t="s">
        <v>43</v>
      </c>
      <c r="C383" s="2" t="s">
        <v>1506</v>
      </c>
      <c r="D383" s="2" t="s">
        <v>1507</v>
      </c>
      <c r="E383" s="2" t="s">
        <v>1508</v>
      </c>
      <c r="F383" s="25" t="s">
        <v>1314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135"/>
        <v>Coberturas</v>
      </c>
      <c r="M383" s="26" t="str">
        <f t="shared" si="136"/>
        <v>Telhados</v>
      </c>
      <c r="N383" s="26" t="str">
        <f t="shared" si="137"/>
        <v>Formas</v>
      </c>
      <c r="O383" s="21" t="str">
        <f t="shared" si="183"/>
        <v>Telhado.Arco.Iris</v>
      </c>
      <c r="P383" s="21" t="s">
        <v>1277</v>
      </c>
      <c r="Q383" s="21" t="s">
        <v>1523</v>
      </c>
      <c r="R383" s="75" t="s">
        <v>9</v>
      </c>
      <c r="S383" s="27" t="str">
        <f t="shared" si="138"/>
        <v>Coberturas</v>
      </c>
      <c r="T383" s="27" t="str">
        <f t="shared" si="139"/>
        <v>Telhados</v>
      </c>
      <c r="U383" s="27" t="str">
        <f t="shared" si="140"/>
        <v>Formas</v>
      </c>
      <c r="V383" s="75" t="s">
        <v>89</v>
      </c>
      <c r="W383" s="1" t="str">
        <f t="shared" si="134"/>
        <v>Key.Cob.383</v>
      </c>
      <c r="X383" s="47" t="s">
        <v>1289</v>
      </c>
      <c r="Y383" s="77" t="s">
        <v>1276</v>
      </c>
    </row>
    <row r="384" spans="1:25" ht="6" customHeight="1" x14ac:dyDescent="0.4">
      <c r="A384" s="23">
        <v>384</v>
      </c>
      <c r="B384" s="2" t="s">
        <v>43</v>
      </c>
      <c r="C384" s="2" t="s">
        <v>1506</v>
      </c>
      <c r="D384" s="2" t="s">
        <v>1507</v>
      </c>
      <c r="E384" s="2" t="s">
        <v>1318</v>
      </c>
      <c r="F384" s="42" t="s">
        <v>1437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si="135"/>
        <v>Coberturas</v>
      </c>
      <c r="M384" s="26" t="str">
        <f t="shared" si="136"/>
        <v>Telhados</v>
      </c>
      <c r="N384" s="26" t="str">
        <f t="shared" si="137"/>
        <v>Beiral</v>
      </c>
      <c r="O384" s="21" t="str">
        <f t="shared" si="183"/>
        <v>Beiral.Frente</v>
      </c>
      <c r="P384" s="21" t="s">
        <v>1281</v>
      </c>
      <c r="Q384" s="21" t="s">
        <v>1282</v>
      </c>
      <c r="R384" s="75" t="s">
        <v>9</v>
      </c>
      <c r="S384" s="27" t="str">
        <f t="shared" si="138"/>
        <v>Coberturas</v>
      </c>
      <c r="T384" s="27" t="str">
        <f t="shared" si="139"/>
        <v>Telhados</v>
      </c>
      <c r="U384" s="27" t="str">
        <f t="shared" si="140"/>
        <v>Beiral</v>
      </c>
      <c r="V384" s="75" t="s">
        <v>89</v>
      </c>
      <c r="W384" s="1" t="str">
        <f t="shared" si="134"/>
        <v>Key.Cob.384</v>
      </c>
      <c r="X384" s="78" t="s">
        <v>1280</v>
      </c>
      <c r="Y384" s="77" t="s">
        <v>1255</v>
      </c>
    </row>
    <row r="385" spans="1:25" ht="6" customHeight="1" x14ac:dyDescent="0.4">
      <c r="A385" s="23">
        <v>385</v>
      </c>
      <c r="B385" s="2" t="s">
        <v>43</v>
      </c>
      <c r="C385" s="2" t="s">
        <v>1506</v>
      </c>
      <c r="D385" s="2" t="s">
        <v>1507</v>
      </c>
      <c r="E385" s="2" t="s">
        <v>1318</v>
      </c>
      <c r="F385" s="42" t="s">
        <v>1322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135"/>
        <v>Coberturas</v>
      </c>
      <c r="M385" s="26" t="str">
        <f t="shared" si="136"/>
        <v>Telhados</v>
      </c>
      <c r="N385" s="26" t="str">
        <f t="shared" si="137"/>
        <v>Beiral</v>
      </c>
      <c r="O385" s="21" t="str">
        <f t="shared" si="183"/>
        <v>Beiral.Calha</v>
      </c>
      <c r="P385" s="21" t="s">
        <v>1284</v>
      </c>
      <c r="Q385" s="21" t="s">
        <v>1285</v>
      </c>
      <c r="R385" s="75" t="s">
        <v>9</v>
      </c>
      <c r="S385" s="27" t="str">
        <f t="shared" si="138"/>
        <v>Coberturas</v>
      </c>
      <c r="T385" s="27" t="str">
        <f t="shared" si="139"/>
        <v>Telhados</v>
      </c>
      <c r="U385" s="27" t="str">
        <f t="shared" si="140"/>
        <v>Beiral</v>
      </c>
      <c r="V385" s="75" t="s">
        <v>89</v>
      </c>
      <c r="W385" s="1" t="str">
        <f t="shared" si="134"/>
        <v>Key.Cob.385</v>
      </c>
      <c r="X385" s="78" t="s">
        <v>1283</v>
      </c>
      <c r="Y385" s="77" t="s">
        <v>1255</v>
      </c>
    </row>
    <row r="386" spans="1:25" ht="6" customHeight="1" x14ac:dyDescent="0.4">
      <c r="A386" s="23">
        <v>386</v>
      </c>
      <c r="B386" s="2" t="s">
        <v>43</v>
      </c>
      <c r="C386" s="2" t="s">
        <v>1506</v>
      </c>
      <c r="D386" s="2" t="s">
        <v>1507</v>
      </c>
      <c r="E386" s="2" t="s">
        <v>1318</v>
      </c>
      <c r="F386" s="42" t="s">
        <v>1436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135"/>
        <v>Coberturas</v>
      </c>
      <c r="M386" s="26" t="str">
        <f t="shared" si="136"/>
        <v>Telhados</v>
      </c>
      <c r="N386" s="26" t="str">
        <f t="shared" si="137"/>
        <v>Beiral</v>
      </c>
      <c r="O386" s="21" t="str">
        <f t="shared" si="183"/>
        <v>Beiral.Forro</v>
      </c>
      <c r="P386" s="21" t="s">
        <v>1294</v>
      </c>
      <c r="Q386" s="21" t="s">
        <v>1295</v>
      </c>
      <c r="R386" s="75" t="s">
        <v>9</v>
      </c>
      <c r="S386" s="27" t="str">
        <f t="shared" si="138"/>
        <v>Coberturas</v>
      </c>
      <c r="T386" s="27" t="str">
        <f t="shared" si="139"/>
        <v>Telhados</v>
      </c>
      <c r="U386" s="27" t="str">
        <f t="shared" si="140"/>
        <v>Beiral</v>
      </c>
      <c r="V386" s="75" t="s">
        <v>89</v>
      </c>
      <c r="W386" s="1" t="str">
        <f t="shared" si="134"/>
        <v>Key.Cob.386</v>
      </c>
      <c r="X386" s="47" t="s">
        <v>1293</v>
      </c>
      <c r="Y386" s="77" t="s">
        <v>1255</v>
      </c>
    </row>
    <row r="387" spans="1:25" ht="6" customHeight="1" x14ac:dyDescent="0.4">
      <c r="A387" s="23">
        <v>387</v>
      </c>
      <c r="B387" s="2" t="s">
        <v>43</v>
      </c>
      <c r="C387" s="2" t="s">
        <v>1506</v>
      </c>
      <c r="D387" s="2" t="s">
        <v>1507</v>
      </c>
      <c r="E387" s="2" t="s">
        <v>1319</v>
      </c>
      <c r="F387" s="42" t="s">
        <v>1316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si="135"/>
        <v>Coberturas</v>
      </c>
      <c r="M387" s="26" t="str">
        <f t="shared" si="136"/>
        <v>Telhados</v>
      </c>
      <c r="N387" s="26" t="str">
        <f t="shared" si="137"/>
        <v>Perímetro</v>
      </c>
      <c r="O387" s="21" t="str">
        <f t="shared" si="183"/>
        <v>Telhado.Abertura</v>
      </c>
      <c r="P387" s="21" t="s">
        <v>1287</v>
      </c>
      <c r="Q387" s="21" t="s">
        <v>1288</v>
      </c>
      <c r="R387" s="75" t="s">
        <v>9</v>
      </c>
      <c r="S387" s="27" t="str">
        <f t="shared" si="138"/>
        <v>Coberturas</v>
      </c>
      <c r="T387" s="27" t="str">
        <f t="shared" si="139"/>
        <v>Telhados</v>
      </c>
      <c r="U387" s="27" t="str">
        <f t="shared" si="140"/>
        <v>Perímetro</v>
      </c>
      <c r="V387" s="75" t="s">
        <v>89</v>
      </c>
      <c r="W387" s="1" t="str">
        <f t="shared" si="134"/>
        <v>Key.Cob.387</v>
      </c>
      <c r="X387" s="78" t="s">
        <v>1286</v>
      </c>
      <c r="Y387" s="77" t="s">
        <v>1255</v>
      </c>
    </row>
    <row r="388" spans="1:25" ht="6" customHeight="1" x14ac:dyDescent="0.4">
      <c r="A388" s="23">
        <v>388</v>
      </c>
      <c r="B388" s="2" t="s">
        <v>43</v>
      </c>
      <c r="C388" s="2" t="s">
        <v>1506</v>
      </c>
      <c r="D388" s="2" t="s">
        <v>1507</v>
      </c>
      <c r="E388" s="2" t="s">
        <v>1319</v>
      </c>
      <c r="F388" s="42" t="s">
        <v>1317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si="135"/>
        <v>Coberturas</v>
      </c>
      <c r="M388" s="26" t="str">
        <f t="shared" si="136"/>
        <v>Telhados</v>
      </c>
      <c r="N388" s="26" t="str">
        <f t="shared" si="137"/>
        <v>Perímetro</v>
      </c>
      <c r="O388" s="21" t="str">
        <f t="shared" si="183"/>
        <v>Telhado.Perímetro</v>
      </c>
      <c r="P388" s="21" t="s">
        <v>1291</v>
      </c>
      <c r="Q388" s="21" t="s">
        <v>1292</v>
      </c>
      <c r="R388" s="75" t="s">
        <v>9</v>
      </c>
      <c r="S388" s="27" t="str">
        <f t="shared" si="138"/>
        <v>Coberturas</v>
      </c>
      <c r="T388" s="27" t="str">
        <f t="shared" si="139"/>
        <v>Telhados</v>
      </c>
      <c r="U388" s="27" t="str">
        <f t="shared" si="140"/>
        <v>Perímetro</v>
      </c>
      <c r="V388" s="75" t="s">
        <v>89</v>
      </c>
      <c r="W388" s="1" t="str">
        <f t="shared" si="134"/>
        <v>Key.Cob.388</v>
      </c>
      <c r="X388" s="78" t="s">
        <v>1290</v>
      </c>
      <c r="Y388" s="77" t="s">
        <v>1255</v>
      </c>
    </row>
    <row r="389" spans="1:25" ht="6" customHeight="1" x14ac:dyDescent="0.4">
      <c r="A389" s="23">
        <v>389</v>
      </c>
      <c r="B389" s="2" t="s">
        <v>43</v>
      </c>
      <c r="C389" s="2" t="s">
        <v>1506</v>
      </c>
      <c r="D389" s="2" t="s">
        <v>1507</v>
      </c>
      <c r="E389" s="2" t="s">
        <v>1599</v>
      </c>
      <c r="F389" s="42" t="s">
        <v>1323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si="135"/>
        <v>Coberturas</v>
      </c>
      <c r="M389" s="26" t="str">
        <f t="shared" si="136"/>
        <v>Telhados</v>
      </c>
      <c r="N389" s="26" t="str">
        <f t="shared" si="137"/>
        <v>Camada de Telhado</v>
      </c>
      <c r="O389" s="21" t="str">
        <f t="shared" si="183"/>
        <v>Telhado.Projeção</v>
      </c>
      <c r="P389" s="21" t="s">
        <v>1297</v>
      </c>
      <c r="Q389" s="21" t="s">
        <v>1298</v>
      </c>
      <c r="R389" s="75" t="s">
        <v>9</v>
      </c>
      <c r="S389" s="27" t="str">
        <f t="shared" si="138"/>
        <v>Coberturas</v>
      </c>
      <c r="T389" s="27" t="str">
        <f t="shared" si="139"/>
        <v>Telhados</v>
      </c>
      <c r="U389" s="27" t="str">
        <f t="shared" si="140"/>
        <v>Camada.de.Telhado</v>
      </c>
      <c r="V389" s="75" t="s">
        <v>89</v>
      </c>
      <c r="W389" s="1" t="str">
        <f t="shared" si="134"/>
        <v>Key.Cob.389</v>
      </c>
      <c r="X389" s="78" t="s">
        <v>1296</v>
      </c>
      <c r="Y389" s="77" t="s">
        <v>1255</v>
      </c>
    </row>
    <row r="390" spans="1:25" ht="6" customHeight="1" x14ac:dyDescent="0.4">
      <c r="A390" s="23">
        <v>390</v>
      </c>
      <c r="B390" s="2" t="s">
        <v>43</v>
      </c>
      <c r="C390" s="2" t="s">
        <v>1506</v>
      </c>
      <c r="D390" s="2" t="s">
        <v>1507</v>
      </c>
      <c r="E390" s="2" t="s">
        <v>1599</v>
      </c>
      <c r="F390" s="2" t="s">
        <v>1324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si="135"/>
        <v>Coberturas</v>
      </c>
      <c r="M390" s="26" t="str">
        <f t="shared" si="136"/>
        <v>Telhados</v>
      </c>
      <c r="N390" s="26" t="str">
        <f t="shared" si="137"/>
        <v>Camada de Telhado</v>
      </c>
      <c r="O390" s="21" t="str">
        <f t="shared" si="183"/>
        <v>Telhado.Núcleo</v>
      </c>
      <c r="P390" s="21" t="s">
        <v>1300</v>
      </c>
      <c r="Q390" s="21" t="s">
        <v>1301</v>
      </c>
      <c r="R390" s="75" t="s">
        <v>9</v>
      </c>
      <c r="S390" s="27" t="str">
        <f t="shared" si="138"/>
        <v>Coberturas</v>
      </c>
      <c r="T390" s="27" t="str">
        <f t="shared" si="139"/>
        <v>Telhados</v>
      </c>
      <c r="U390" s="27" t="str">
        <f t="shared" si="140"/>
        <v>Camada.de.Telhado</v>
      </c>
      <c r="V390" s="75" t="s">
        <v>89</v>
      </c>
      <c r="W390" s="1" t="str">
        <f t="shared" si="134"/>
        <v>Key.Cob.390</v>
      </c>
      <c r="X390" s="47" t="s">
        <v>1299</v>
      </c>
      <c r="Y390" s="77" t="s">
        <v>1255</v>
      </c>
    </row>
    <row r="391" spans="1:25" ht="6" customHeight="1" x14ac:dyDescent="0.4">
      <c r="A391" s="23">
        <v>391</v>
      </c>
      <c r="B391" s="2" t="s">
        <v>43</v>
      </c>
      <c r="C391" s="2" t="s">
        <v>1506</v>
      </c>
      <c r="D391" s="2" t="s">
        <v>1507</v>
      </c>
      <c r="E391" s="2" t="s">
        <v>1599</v>
      </c>
      <c r="F391" s="2" t="s">
        <v>1325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si="135"/>
        <v>Coberturas</v>
      </c>
      <c r="M391" s="26" t="str">
        <f t="shared" si="136"/>
        <v>Telhados</v>
      </c>
      <c r="N391" s="26" t="str">
        <f t="shared" si="137"/>
        <v>Camada de Telhado</v>
      </c>
      <c r="O391" s="21" t="str">
        <f t="shared" si="183"/>
        <v>Telhado.Substrato</v>
      </c>
      <c r="P391" s="21" t="s">
        <v>1303</v>
      </c>
      <c r="Q391" s="21" t="s">
        <v>1304</v>
      </c>
      <c r="R391" s="75" t="s">
        <v>9</v>
      </c>
      <c r="S391" s="27" t="str">
        <f t="shared" si="138"/>
        <v>Coberturas</v>
      </c>
      <c r="T391" s="27" t="str">
        <f t="shared" si="139"/>
        <v>Telhados</v>
      </c>
      <c r="U391" s="27" t="str">
        <f t="shared" si="140"/>
        <v>Camada.de.Telhado</v>
      </c>
      <c r="V391" s="75" t="s">
        <v>89</v>
      </c>
      <c r="W391" s="1" t="str">
        <f t="shared" si="134"/>
        <v>Key.Cob.391</v>
      </c>
      <c r="X391" s="78" t="s">
        <v>1302</v>
      </c>
      <c r="Y391" s="77" t="s">
        <v>1255</v>
      </c>
    </row>
    <row r="392" spans="1:25" ht="6" customHeight="1" x14ac:dyDescent="0.4">
      <c r="A392" s="23">
        <v>392</v>
      </c>
      <c r="B392" s="2" t="s">
        <v>43</v>
      </c>
      <c r="C392" s="2" t="s">
        <v>1355</v>
      </c>
      <c r="D392" s="2" t="s">
        <v>1404</v>
      </c>
      <c r="E392" s="2" t="s">
        <v>1440</v>
      </c>
      <c r="F392" s="25" t="s">
        <v>1356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ref="L392:L410" si="184">CONCATENATE("", C392)</f>
        <v>Luminotécnica</v>
      </c>
      <c r="M392" s="26" t="str">
        <f t="shared" ref="M392:M410" si="185">CONCATENATE("", D392)</f>
        <v>Iluminação</v>
      </c>
      <c r="N392" s="26" t="str">
        <f t="shared" ref="N392:N410" si="186">(SUBSTITUTE(SUBSTITUTE(CONCATENATE("",E392),"."," ")," De "," de "))</f>
        <v>Lâmpadas</v>
      </c>
      <c r="O392" s="21" t="str">
        <f t="shared" si="183"/>
        <v>Lâmpada</v>
      </c>
      <c r="P392" s="21" t="s">
        <v>1358</v>
      </c>
      <c r="Q392" s="21" t="s">
        <v>1359</v>
      </c>
      <c r="R392" s="75" t="s">
        <v>9</v>
      </c>
      <c r="S392" s="27" t="str">
        <f t="shared" ref="S392:S408" si="187">SUBSTITUTE(C392, "_", " ")</f>
        <v>Luminotécnica</v>
      </c>
      <c r="T392" s="27" t="str">
        <f t="shared" ref="T392:T408" si="188">SUBSTITUTE(D392, "_", " ")</f>
        <v>Iluminação</v>
      </c>
      <c r="U392" s="27" t="str">
        <f t="shared" ref="U392:U408" si="189">SUBSTITUTE(E392, "_", " ")</f>
        <v>Lâmpadas</v>
      </c>
      <c r="V392" s="75" t="s">
        <v>89</v>
      </c>
      <c r="W392" s="1" t="str">
        <f t="shared" ref="W392:W413" si="190">CONCATENATE("Key.",LEFT(C392,3),".",A392)</f>
        <v>Key.Lum.392</v>
      </c>
      <c r="X392" s="47" t="s">
        <v>1395</v>
      </c>
      <c r="Y392" s="77" t="s">
        <v>1357</v>
      </c>
    </row>
    <row r="393" spans="1:25" ht="6" customHeight="1" x14ac:dyDescent="0.4">
      <c r="A393" s="23">
        <v>393</v>
      </c>
      <c r="B393" s="2" t="s">
        <v>43</v>
      </c>
      <c r="C393" s="2" t="s">
        <v>1355</v>
      </c>
      <c r="D393" s="2" t="s">
        <v>1404</v>
      </c>
      <c r="E393" s="2" t="s">
        <v>1440</v>
      </c>
      <c r="F393" s="25" t="s">
        <v>1406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si="184"/>
        <v>Luminotécnica</v>
      </c>
      <c r="M393" s="26" t="str">
        <f t="shared" si="185"/>
        <v>Iluminação</v>
      </c>
      <c r="N393" s="26" t="str">
        <f t="shared" si="186"/>
        <v>Lâmpadas</v>
      </c>
      <c r="O393" s="21" t="str">
        <f t="shared" si="183"/>
        <v>Lâmpada.Fluorescente.Compacta</v>
      </c>
      <c r="P393" s="21" t="s">
        <v>1361</v>
      </c>
      <c r="Q393" s="21" t="s">
        <v>1362</v>
      </c>
      <c r="R393" s="75" t="s">
        <v>9</v>
      </c>
      <c r="S393" s="27" t="str">
        <f t="shared" si="187"/>
        <v>Luminotécnica</v>
      </c>
      <c r="T393" s="27" t="str">
        <f t="shared" si="188"/>
        <v>Iluminação</v>
      </c>
      <c r="U393" s="27" t="str">
        <f t="shared" si="189"/>
        <v>Lâmpadas</v>
      </c>
      <c r="V393" s="75" t="s">
        <v>89</v>
      </c>
      <c r="W393" s="1" t="str">
        <f t="shared" si="190"/>
        <v>Key.Lum.393</v>
      </c>
      <c r="X393" s="47" t="s">
        <v>1395</v>
      </c>
      <c r="Y393" s="77" t="s">
        <v>1360</v>
      </c>
    </row>
    <row r="394" spans="1:25" ht="6" customHeight="1" x14ac:dyDescent="0.4">
      <c r="A394" s="23">
        <v>394</v>
      </c>
      <c r="B394" s="2" t="s">
        <v>43</v>
      </c>
      <c r="C394" s="2" t="s">
        <v>1355</v>
      </c>
      <c r="D394" s="2" t="s">
        <v>1404</v>
      </c>
      <c r="E394" s="2" t="s">
        <v>1440</v>
      </c>
      <c r="F394" s="25" t="s">
        <v>1418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si="184"/>
        <v>Luminotécnica</v>
      </c>
      <c r="M394" s="26" t="str">
        <f t="shared" si="185"/>
        <v>Iluminação</v>
      </c>
      <c r="N394" s="26" t="str">
        <f t="shared" si="186"/>
        <v>Lâmpadas</v>
      </c>
      <c r="O394" s="21" t="str">
        <f t="shared" si="183"/>
        <v>Lâmpada.Fluorescente</v>
      </c>
      <c r="P394" s="21" t="s">
        <v>1364</v>
      </c>
      <c r="Q394" s="21" t="s">
        <v>1365</v>
      </c>
      <c r="R394" s="75" t="s">
        <v>9</v>
      </c>
      <c r="S394" s="27" t="str">
        <f t="shared" si="187"/>
        <v>Luminotécnica</v>
      </c>
      <c r="T394" s="27" t="str">
        <f t="shared" si="188"/>
        <v>Iluminação</v>
      </c>
      <c r="U394" s="27" t="str">
        <f t="shared" si="189"/>
        <v>Lâmpadas</v>
      </c>
      <c r="V394" s="75" t="s">
        <v>89</v>
      </c>
      <c r="W394" s="1" t="str">
        <f t="shared" si="190"/>
        <v>Key.Lum.394</v>
      </c>
      <c r="X394" s="47" t="s">
        <v>1395</v>
      </c>
      <c r="Y394" s="77" t="s">
        <v>1363</v>
      </c>
    </row>
    <row r="395" spans="1:25" ht="6" customHeight="1" x14ac:dyDescent="0.4">
      <c r="A395" s="23">
        <v>395</v>
      </c>
      <c r="B395" s="2" t="s">
        <v>43</v>
      </c>
      <c r="C395" s="2" t="s">
        <v>1355</v>
      </c>
      <c r="D395" s="2" t="s">
        <v>1404</v>
      </c>
      <c r="E395" s="2" t="s">
        <v>1440</v>
      </c>
      <c r="F395" s="25" t="s">
        <v>1415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si="184"/>
        <v>Luminotécnica</v>
      </c>
      <c r="M395" s="26" t="str">
        <f t="shared" si="185"/>
        <v>Iluminação</v>
      </c>
      <c r="N395" s="26" t="str">
        <f t="shared" si="186"/>
        <v>Lâmpadas</v>
      </c>
      <c r="O395" s="21" t="str">
        <f t="shared" si="183"/>
        <v>Lâmpada.Alta.Pressão.Mercúrio</v>
      </c>
      <c r="P395" s="21" t="s">
        <v>1370</v>
      </c>
      <c r="Q395" s="21" t="s">
        <v>1371</v>
      </c>
      <c r="R395" s="75" t="s">
        <v>9</v>
      </c>
      <c r="S395" s="27" t="str">
        <f t="shared" si="187"/>
        <v>Luminotécnica</v>
      </c>
      <c r="T395" s="27" t="str">
        <f t="shared" si="188"/>
        <v>Iluminação</v>
      </c>
      <c r="U395" s="27" t="str">
        <f t="shared" si="189"/>
        <v>Lâmpadas</v>
      </c>
      <c r="V395" s="75" t="s">
        <v>89</v>
      </c>
      <c r="W395" s="1" t="str">
        <f t="shared" si="190"/>
        <v>Key.Lum.395</v>
      </c>
      <c r="X395" s="47" t="s">
        <v>1395</v>
      </c>
      <c r="Y395" s="77" t="s">
        <v>1369</v>
      </c>
    </row>
    <row r="396" spans="1:25" ht="6" customHeight="1" x14ac:dyDescent="0.4">
      <c r="A396" s="23">
        <v>396</v>
      </c>
      <c r="B396" s="2" t="s">
        <v>43</v>
      </c>
      <c r="C396" s="2" t="s">
        <v>1355</v>
      </c>
      <c r="D396" s="2" t="s">
        <v>1404</v>
      </c>
      <c r="E396" s="2" t="s">
        <v>1440</v>
      </c>
      <c r="F396" s="25" t="s">
        <v>1416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184"/>
        <v>Luminotécnica</v>
      </c>
      <c r="M396" s="26" t="str">
        <f t="shared" si="185"/>
        <v>Iluminação</v>
      </c>
      <c r="N396" s="26" t="str">
        <f t="shared" si="186"/>
        <v>Lâmpadas</v>
      </c>
      <c r="O396" s="21" t="str">
        <f t="shared" si="183"/>
        <v>Lâmpada.Alta.Pressão.Sódio</v>
      </c>
      <c r="P396" s="21" t="s">
        <v>1373</v>
      </c>
      <c r="Q396" s="21" t="s">
        <v>1374</v>
      </c>
      <c r="R396" s="75" t="s">
        <v>9</v>
      </c>
      <c r="S396" s="27" t="str">
        <f t="shared" si="187"/>
        <v>Luminotécnica</v>
      </c>
      <c r="T396" s="27" t="str">
        <f t="shared" si="188"/>
        <v>Iluminação</v>
      </c>
      <c r="U396" s="27" t="str">
        <f t="shared" si="189"/>
        <v>Lâmpadas</v>
      </c>
      <c r="V396" s="75" t="s">
        <v>89</v>
      </c>
      <c r="W396" s="1" t="str">
        <f t="shared" si="190"/>
        <v>Key.Lum.396</v>
      </c>
      <c r="X396" s="47" t="s">
        <v>1395</v>
      </c>
      <c r="Y396" s="77" t="s">
        <v>1372</v>
      </c>
    </row>
    <row r="397" spans="1:25" ht="6" customHeight="1" x14ac:dyDescent="0.4">
      <c r="A397" s="23">
        <v>397</v>
      </c>
      <c r="B397" s="2" t="s">
        <v>43</v>
      </c>
      <c r="C397" s="2" t="s">
        <v>1355</v>
      </c>
      <c r="D397" s="2" t="s">
        <v>1404</v>
      </c>
      <c r="E397" s="2" t="s">
        <v>1440</v>
      </c>
      <c r="F397" s="25" t="s">
        <v>1409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si="184"/>
        <v>Luminotécnica</v>
      </c>
      <c r="M397" s="26" t="str">
        <f t="shared" si="185"/>
        <v>Iluminação</v>
      </c>
      <c r="N397" s="26" t="str">
        <f t="shared" si="186"/>
        <v>Lâmpadas</v>
      </c>
      <c r="O397" s="21" t="str">
        <f t="shared" si="183"/>
        <v>Lâmpada.LED</v>
      </c>
      <c r="P397" s="21" t="s">
        <v>1422</v>
      </c>
      <c r="Q397" s="21" t="s">
        <v>1376</v>
      </c>
      <c r="R397" s="75" t="s">
        <v>9</v>
      </c>
      <c r="S397" s="27" t="str">
        <f t="shared" si="187"/>
        <v>Luminotécnica</v>
      </c>
      <c r="T397" s="27" t="str">
        <f t="shared" si="188"/>
        <v>Iluminação</v>
      </c>
      <c r="U397" s="27" t="str">
        <f t="shared" si="189"/>
        <v>Lâmpadas</v>
      </c>
      <c r="V397" s="75" t="s">
        <v>89</v>
      </c>
      <c r="W397" s="1" t="str">
        <f t="shared" si="190"/>
        <v>Key.Lum.397</v>
      </c>
      <c r="X397" s="47" t="s">
        <v>1395</v>
      </c>
      <c r="Y397" s="77" t="s">
        <v>1375</v>
      </c>
    </row>
    <row r="398" spans="1:25" ht="6" customHeight="1" x14ac:dyDescent="0.4">
      <c r="A398" s="23">
        <v>398</v>
      </c>
      <c r="B398" s="2" t="s">
        <v>43</v>
      </c>
      <c r="C398" s="2" t="s">
        <v>1355</v>
      </c>
      <c r="D398" s="2" t="s">
        <v>1404</v>
      </c>
      <c r="E398" s="2" t="s">
        <v>1440</v>
      </c>
      <c r="F398" s="25" t="s">
        <v>1408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184"/>
        <v>Luminotécnica</v>
      </c>
      <c r="M398" s="26" t="str">
        <f t="shared" si="185"/>
        <v>Iluminação</v>
      </c>
      <c r="N398" s="26" t="str">
        <f t="shared" si="186"/>
        <v>Lâmpadas</v>
      </c>
      <c r="O398" s="21" t="str">
        <f t="shared" si="183"/>
        <v>Lâmpada.OLED</v>
      </c>
      <c r="P398" s="21" t="s">
        <v>1421</v>
      </c>
      <c r="Q398" s="21" t="s">
        <v>1376</v>
      </c>
      <c r="R398" s="75" t="s">
        <v>9</v>
      </c>
      <c r="S398" s="27" t="str">
        <f t="shared" si="187"/>
        <v>Luminotécnica</v>
      </c>
      <c r="T398" s="27" t="str">
        <f t="shared" si="188"/>
        <v>Iluminação</v>
      </c>
      <c r="U398" s="27" t="str">
        <f t="shared" si="189"/>
        <v>Lâmpadas</v>
      </c>
      <c r="V398" s="75" t="s">
        <v>89</v>
      </c>
      <c r="W398" s="1" t="str">
        <f t="shared" si="190"/>
        <v>Key.Lum.398</v>
      </c>
      <c r="X398" s="47" t="s">
        <v>1395</v>
      </c>
      <c r="Y398" s="77" t="s">
        <v>1378</v>
      </c>
    </row>
    <row r="399" spans="1:25" ht="6" customHeight="1" x14ac:dyDescent="0.4">
      <c r="A399" s="23">
        <v>399</v>
      </c>
      <c r="B399" s="2" t="s">
        <v>43</v>
      </c>
      <c r="C399" s="2" t="s">
        <v>1355</v>
      </c>
      <c r="D399" s="2" t="s">
        <v>1404</v>
      </c>
      <c r="E399" s="2" t="s">
        <v>1440</v>
      </c>
      <c r="F399" s="25" t="s">
        <v>1407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184"/>
        <v>Luminotécnica</v>
      </c>
      <c r="M399" s="26" t="str">
        <f t="shared" si="185"/>
        <v>Iluminação</v>
      </c>
      <c r="N399" s="26" t="str">
        <f t="shared" si="186"/>
        <v>Lâmpadas</v>
      </c>
      <c r="O399" s="21" t="str">
        <f t="shared" si="183"/>
        <v>Lâmpada.Halógena</v>
      </c>
      <c r="P399" s="21" t="s">
        <v>1367</v>
      </c>
      <c r="Q399" s="21" t="s">
        <v>1368</v>
      </c>
      <c r="R399" s="75" t="s">
        <v>9</v>
      </c>
      <c r="S399" s="27" t="str">
        <f t="shared" si="187"/>
        <v>Luminotécnica</v>
      </c>
      <c r="T399" s="27" t="str">
        <f t="shared" si="188"/>
        <v>Iluminação</v>
      </c>
      <c r="U399" s="27" t="str">
        <f t="shared" si="189"/>
        <v>Lâmpadas</v>
      </c>
      <c r="V399" s="75" t="s">
        <v>89</v>
      </c>
      <c r="W399" s="1" t="str">
        <f t="shared" si="190"/>
        <v>Key.Lum.399</v>
      </c>
      <c r="X399" s="47" t="s">
        <v>1395</v>
      </c>
      <c r="Y399" s="77" t="s">
        <v>1366</v>
      </c>
    </row>
    <row r="400" spans="1:25" ht="6" customHeight="1" x14ac:dyDescent="0.4">
      <c r="A400" s="23">
        <v>400</v>
      </c>
      <c r="B400" s="2" t="s">
        <v>43</v>
      </c>
      <c r="C400" s="2" t="s">
        <v>1355</v>
      </c>
      <c r="D400" s="2" t="s">
        <v>1404</v>
      </c>
      <c r="E400" s="2" t="s">
        <v>1440</v>
      </c>
      <c r="F400" s="25" t="s">
        <v>1417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184"/>
        <v>Luminotécnica</v>
      </c>
      <c r="M400" s="26" t="str">
        <f t="shared" si="185"/>
        <v>Iluminação</v>
      </c>
      <c r="N400" s="26" t="str">
        <f t="shared" si="186"/>
        <v>Lâmpadas</v>
      </c>
      <c r="O400" s="21" t="str">
        <f t="shared" si="183"/>
        <v>Lâmpada.Iodetos.Metálicos</v>
      </c>
      <c r="P400" s="21" t="s">
        <v>1419</v>
      </c>
      <c r="Q400" s="21" t="s">
        <v>1420</v>
      </c>
      <c r="R400" s="75" t="s">
        <v>9</v>
      </c>
      <c r="S400" s="27" t="str">
        <f t="shared" si="187"/>
        <v>Luminotécnica</v>
      </c>
      <c r="T400" s="27" t="str">
        <f t="shared" si="188"/>
        <v>Iluminação</v>
      </c>
      <c r="U400" s="27" t="str">
        <f t="shared" si="189"/>
        <v>Lâmpadas</v>
      </c>
      <c r="V400" s="75" t="s">
        <v>89</v>
      </c>
      <c r="W400" s="1" t="str">
        <f t="shared" si="190"/>
        <v>Key.Lum.400</v>
      </c>
      <c r="X400" s="47" t="s">
        <v>1395</v>
      </c>
      <c r="Y400" s="77" t="s">
        <v>1377</v>
      </c>
    </row>
    <row r="401" spans="1:25" ht="6" customHeight="1" x14ac:dyDescent="0.4">
      <c r="A401" s="23">
        <v>401</v>
      </c>
      <c r="B401" s="2" t="s">
        <v>43</v>
      </c>
      <c r="C401" s="2" t="s">
        <v>1355</v>
      </c>
      <c r="D401" s="2" t="s">
        <v>1404</v>
      </c>
      <c r="E401" s="2" t="s">
        <v>1440</v>
      </c>
      <c r="F401" s="25" t="s">
        <v>1872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184"/>
        <v>Luminotécnica</v>
      </c>
      <c r="M401" s="26" t="str">
        <f t="shared" si="185"/>
        <v>Iluminação</v>
      </c>
      <c r="N401" s="26" t="str">
        <f t="shared" si="186"/>
        <v>Lâmpadas</v>
      </c>
      <c r="O401" s="21" t="str">
        <f t="shared" si="183"/>
        <v>Lâmpada.Incandescente</v>
      </c>
      <c r="P401" s="21" t="s">
        <v>1380</v>
      </c>
      <c r="Q401" s="21" t="s">
        <v>1381</v>
      </c>
      <c r="R401" s="75" t="s">
        <v>9</v>
      </c>
      <c r="S401" s="27" t="str">
        <f t="shared" si="187"/>
        <v>Luminotécnica</v>
      </c>
      <c r="T401" s="27" t="str">
        <f t="shared" si="188"/>
        <v>Iluminação</v>
      </c>
      <c r="U401" s="27" t="str">
        <f t="shared" si="189"/>
        <v>Lâmpadas</v>
      </c>
      <c r="V401" s="75" t="s">
        <v>89</v>
      </c>
      <c r="W401" s="1" t="str">
        <f t="shared" si="190"/>
        <v>Key.Lum.401</v>
      </c>
      <c r="X401" s="47" t="s">
        <v>1395</v>
      </c>
      <c r="Y401" s="77" t="s">
        <v>1379</v>
      </c>
    </row>
    <row r="402" spans="1:25" ht="6" customHeight="1" x14ac:dyDescent="0.4">
      <c r="A402" s="23">
        <v>402</v>
      </c>
      <c r="B402" s="2" t="s">
        <v>43</v>
      </c>
      <c r="C402" s="2" t="s">
        <v>1355</v>
      </c>
      <c r="D402" s="2" t="s">
        <v>1404</v>
      </c>
      <c r="E402" s="2" t="s">
        <v>1441</v>
      </c>
      <c r="F402" s="25" t="s">
        <v>1382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184"/>
        <v>Luminotécnica</v>
      </c>
      <c r="M402" s="26" t="str">
        <f t="shared" si="185"/>
        <v>Iluminação</v>
      </c>
      <c r="N402" s="26" t="str">
        <f t="shared" si="186"/>
        <v>Luminárias</v>
      </c>
      <c r="O402" s="21" t="str">
        <f t="shared" si="183"/>
        <v>Luminária</v>
      </c>
      <c r="P402" s="21" t="s">
        <v>1384</v>
      </c>
      <c r="Q402" s="21" t="s">
        <v>1385</v>
      </c>
      <c r="R402" s="75" t="s">
        <v>9</v>
      </c>
      <c r="S402" s="27" t="str">
        <f t="shared" si="187"/>
        <v>Luminotécnica</v>
      </c>
      <c r="T402" s="27" t="str">
        <f t="shared" si="188"/>
        <v>Iluminação</v>
      </c>
      <c r="U402" s="27" t="str">
        <f t="shared" si="189"/>
        <v>Luminárias</v>
      </c>
      <c r="V402" s="75" t="s">
        <v>89</v>
      </c>
      <c r="W402" s="1" t="str">
        <f t="shared" si="190"/>
        <v>Key.Lum.402</v>
      </c>
      <c r="X402" s="47" t="s">
        <v>1396</v>
      </c>
      <c r="Y402" s="77" t="s">
        <v>1383</v>
      </c>
    </row>
    <row r="403" spans="1:25" ht="6" customHeight="1" x14ac:dyDescent="0.4">
      <c r="A403" s="23">
        <v>403</v>
      </c>
      <c r="B403" s="2" t="s">
        <v>43</v>
      </c>
      <c r="C403" s="2" t="s">
        <v>1355</v>
      </c>
      <c r="D403" s="2" t="s">
        <v>1404</v>
      </c>
      <c r="E403" s="2" t="s">
        <v>1441</v>
      </c>
      <c r="F403" s="25" t="s">
        <v>1411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184"/>
        <v>Luminotécnica</v>
      </c>
      <c r="M403" s="26" t="str">
        <f t="shared" si="185"/>
        <v>Iluminação</v>
      </c>
      <c r="N403" s="26" t="str">
        <f t="shared" si="186"/>
        <v>Luminárias</v>
      </c>
      <c r="O403" s="21" t="str">
        <f t="shared" si="183"/>
        <v>Luminária.Direcional</v>
      </c>
      <c r="P403" s="21" t="s">
        <v>1387</v>
      </c>
      <c r="Q403" s="21" t="s">
        <v>1388</v>
      </c>
      <c r="R403" s="75" t="s">
        <v>9</v>
      </c>
      <c r="S403" s="27" t="str">
        <f t="shared" si="187"/>
        <v>Luminotécnica</v>
      </c>
      <c r="T403" s="27" t="str">
        <f t="shared" si="188"/>
        <v>Iluminação</v>
      </c>
      <c r="U403" s="27" t="str">
        <f t="shared" si="189"/>
        <v>Luminárias</v>
      </c>
      <c r="V403" s="75" t="s">
        <v>89</v>
      </c>
      <c r="W403" s="1" t="str">
        <f t="shared" si="190"/>
        <v>Key.Lum.403</v>
      </c>
      <c r="X403" s="47" t="s">
        <v>1396</v>
      </c>
      <c r="Y403" s="77" t="s">
        <v>1386</v>
      </c>
    </row>
    <row r="404" spans="1:25" ht="6" customHeight="1" x14ac:dyDescent="0.4">
      <c r="A404" s="23">
        <v>404</v>
      </c>
      <c r="B404" s="2" t="s">
        <v>43</v>
      </c>
      <c r="C404" s="2" t="s">
        <v>1355</v>
      </c>
      <c r="D404" s="2" t="s">
        <v>1404</v>
      </c>
      <c r="E404" s="2" t="s">
        <v>1441</v>
      </c>
      <c r="F404" s="25" t="s">
        <v>1412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184"/>
        <v>Luminotécnica</v>
      </c>
      <c r="M404" s="26" t="str">
        <f t="shared" si="185"/>
        <v>Iluminação</v>
      </c>
      <c r="N404" s="26" t="str">
        <f t="shared" si="186"/>
        <v>Luminárias</v>
      </c>
      <c r="O404" s="21" t="str">
        <f t="shared" si="183"/>
        <v>Luminária.Spot</v>
      </c>
      <c r="P404" s="21" t="s">
        <v>1390</v>
      </c>
      <c r="Q404" s="21" t="s">
        <v>1391</v>
      </c>
      <c r="R404" s="75" t="s">
        <v>9</v>
      </c>
      <c r="S404" s="27" t="str">
        <f t="shared" si="187"/>
        <v>Luminotécnica</v>
      </c>
      <c r="T404" s="27" t="str">
        <f t="shared" si="188"/>
        <v>Iluminação</v>
      </c>
      <c r="U404" s="27" t="str">
        <f t="shared" si="189"/>
        <v>Luminárias</v>
      </c>
      <c r="V404" s="75" t="s">
        <v>89</v>
      </c>
      <c r="W404" s="1" t="str">
        <f t="shared" si="190"/>
        <v>Key.Lum.404</v>
      </c>
      <c r="X404" s="47" t="s">
        <v>1396</v>
      </c>
      <c r="Y404" s="77" t="s">
        <v>1389</v>
      </c>
    </row>
    <row r="405" spans="1:25" ht="6" customHeight="1" x14ac:dyDescent="0.4">
      <c r="A405" s="23">
        <v>405</v>
      </c>
      <c r="B405" s="2" t="s">
        <v>43</v>
      </c>
      <c r="C405" s="2" t="s">
        <v>1355</v>
      </c>
      <c r="D405" s="2" t="s">
        <v>1404</v>
      </c>
      <c r="E405" s="2" t="s">
        <v>1441</v>
      </c>
      <c r="F405" s="25" t="s">
        <v>1410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184"/>
        <v>Luminotécnica</v>
      </c>
      <c r="M405" s="26" t="str">
        <f t="shared" si="185"/>
        <v>Iluminação</v>
      </c>
      <c r="N405" s="26" t="str">
        <f t="shared" si="186"/>
        <v>Luminárias</v>
      </c>
      <c r="O405" s="21" t="str">
        <f t="shared" si="183"/>
        <v>Luminária.de.Segurança</v>
      </c>
      <c r="P405" s="21" t="s">
        <v>1393</v>
      </c>
      <c r="Q405" s="21" t="s">
        <v>1394</v>
      </c>
      <c r="R405" s="75" t="s">
        <v>9</v>
      </c>
      <c r="S405" s="27" t="str">
        <f t="shared" si="187"/>
        <v>Luminotécnica</v>
      </c>
      <c r="T405" s="27" t="str">
        <f t="shared" si="188"/>
        <v>Iluminação</v>
      </c>
      <c r="U405" s="27" t="str">
        <f t="shared" si="189"/>
        <v>Luminárias</v>
      </c>
      <c r="V405" s="75" t="s">
        <v>89</v>
      </c>
      <c r="W405" s="1" t="str">
        <f t="shared" si="190"/>
        <v>Key.Lum.405</v>
      </c>
      <c r="X405" s="47" t="s">
        <v>1396</v>
      </c>
      <c r="Y405" s="77" t="s">
        <v>1392</v>
      </c>
    </row>
    <row r="406" spans="1:25" ht="6" customHeight="1" x14ac:dyDescent="0.4">
      <c r="A406" s="23">
        <v>406</v>
      </c>
      <c r="B406" s="2" t="s">
        <v>43</v>
      </c>
      <c r="C406" s="2" t="s">
        <v>1355</v>
      </c>
      <c r="D406" s="2" t="s">
        <v>1404</v>
      </c>
      <c r="E406" s="2" t="s">
        <v>1441</v>
      </c>
      <c r="F406" s="42" t="s">
        <v>1413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184"/>
        <v>Luminotécnica</v>
      </c>
      <c r="M406" s="26" t="str">
        <f t="shared" si="185"/>
        <v>Iluminação</v>
      </c>
      <c r="N406" s="26" t="str">
        <f t="shared" si="186"/>
        <v>Luminárias</v>
      </c>
      <c r="O406" s="21" t="str">
        <f t="shared" si="183"/>
        <v>Fonte.de.Iluminação</v>
      </c>
      <c r="P406" s="21" t="s">
        <v>1398</v>
      </c>
      <c r="Q406" s="21" t="s">
        <v>1399</v>
      </c>
      <c r="R406" s="75" t="s">
        <v>9</v>
      </c>
      <c r="S406" s="27" t="str">
        <f t="shared" si="187"/>
        <v>Luminotécnica</v>
      </c>
      <c r="T406" s="27" t="str">
        <f t="shared" si="188"/>
        <v>Iluminação</v>
      </c>
      <c r="U406" s="27" t="str">
        <f t="shared" si="189"/>
        <v>Luminárias</v>
      </c>
      <c r="V406" s="75" t="s">
        <v>89</v>
      </c>
      <c r="W406" s="1" t="str">
        <f t="shared" si="190"/>
        <v>Key.Lum.406</v>
      </c>
      <c r="X406" s="78" t="s">
        <v>1397</v>
      </c>
      <c r="Y406" s="78" t="s">
        <v>9</v>
      </c>
    </row>
    <row r="407" spans="1:25" ht="6" customHeight="1" x14ac:dyDescent="0.4">
      <c r="A407" s="23">
        <v>407</v>
      </c>
      <c r="B407" s="2" t="s">
        <v>43</v>
      </c>
      <c r="C407" s="2" t="s">
        <v>1355</v>
      </c>
      <c r="D407" s="2" t="s">
        <v>1404</v>
      </c>
      <c r="E407" s="2" t="s">
        <v>1441</v>
      </c>
      <c r="F407" s="2" t="s">
        <v>1414</v>
      </c>
      <c r="G407" s="82" t="s">
        <v>9</v>
      </c>
      <c r="H407" s="82" t="s">
        <v>9</v>
      </c>
      <c r="I407" s="82" t="s">
        <v>9</v>
      </c>
      <c r="J407" s="82" t="s">
        <v>9</v>
      </c>
      <c r="K407" s="82" t="s">
        <v>9</v>
      </c>
      <c r="L407" s="26" t="str">
        <f t="shared" si="184"/>
        <v>Luminotécnica</v>
      </c>
      <c r="M407" s="26" t="str">
        <f t="shared" si="185"/>
        <v>Iluminação</v>
      </c>
      <c r="N407" s="26" t="str">
        <f t="shared" si="186"/>
        <v>Luminárias</v>
      </c>
      <c r="O407" s="21" t="str">
        <f t="shared" si="183"/>
        <v>Feixe.de.Luz</v>
      </c>
      <c r="P407" s="21" t="s">
        <v>1401</v>
      </c>
      <c r="Q407" s="21" t="s">
        <v>1402</v>
      </c>
      <c r="R407" s="75" t="s">
        <v>9</v>
      </c>
      <c r="S407" s="27" t="str">
        <f t="shared" si="187"/>
        <v>Luminotécnica</v>
      </c>
      <c r="T407" s="27" t="str">
        <f t="shared" si="188"/>
        <v>Iluminação</v>
      </c>
      <c r="U407" s="27" t="str">
        <f t="shared" si="189"/>
        <v>Luminárias</v>
      </c>
      <c r="V407" s="75" t="s">
        <v>89</v>
      </c>
      <c r="W407" s="1" t="str">
        <f t="shared" si="190"/>
        <v>Key.Lum.407</v>
      </c>
      <c r="X407" s="78" t="s">
        <v>1400</v>
      </c>
      <c r="Y407" s="78" t="s">
        <v>9</v>
      </c>
    </row>
    <row r="408" spans="1:25" ht="6" customHeight="1" x14ac:dyDescent="0.4">
      <c r="A408" s="23">
        <v>408</v>
      </c>
      <c r="B408" s="2" t="s">
        <v>43</v>
      </c>
      <c r="C408" s="2" t="s">
        <v>1355</v>
      </c>
      <c r="D408" s="2" t="s">
        <v>1404</v>
      </c>
      <c r="E408" s="2" t="s">
        <v>1441</v>
      </c>
      <c r="F408" s="2" t="s">
        <v>1405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184"/>
        <v>Luminotécnica</v>
      </c>
      <c r="M408" s="26" t="str">
        <f t="shared" si="185"/>
        <v>Iluminação</v>
      </c>
      <c r="N408" s="26" t="str">
        <f t="shared" si="186"/>
        <v>Luminárias</v>
      </c>
      <c r="O408" s="21" t="str">
        <f t="shared" si="183"/>
        <v>Luz</v>
      </c>
      <c r="P408" s="21" t="s">
        <v>1398</v>
      </c>
      <c r="Q408" s="21" t="s">
        <v>1399</v>
      </c>
      <c r="R408" s="75" t="s">
        <v>9</v>
      </c>
      <c r="S408" s="27" t="str">
        <f t="shared" si="187"/>
        <v>Luminotécnica</v>
      </c>
      <c r="T408" s="27" t="str">
        <f t="shared" si="188"/>
        <v>Iluminação</v>
      </c>
      <c r="U408" s="27" t="str">
        <f t="shared" si="189"/>
        <v>Luminárias</v>
      </c>
      <c r="V408" s="75" t="s">
        <v>89</v>
      </c>
      <c r="W408" s="1" t="str">
        <f t="shared" si="190"/>
        <v>Key.Lum.408</v>
      </c>
      <c r="X408" s="47" t="s">
        <v>1403</v>
      </c>
      <c r="Y408" s="78" t="s">
        <v>9</v>
      </c>
    </row>
    <row r="409" spans="1:25" ht="6" customHeight="1" x14ac:dyDescent="0.4">
      <c r="A409" s="23">
        <v>409</v>
      </c>
      <c r="B409" s="2" t="s">
        <v>43</v>
      </c>
      <c r="C409" s="2" t="s">
        <v>1448</v>
      </c>
      <c r="D409" s="2" t="s">
        <v>1449</v>
      </c>
      <c r="E409" s="2" t="s">
        <v>1450</v>
      </c>
      <c r="F409" s="2" t="s">
        <v>1447</v>
      </c>
      <c r="G409" s="82" t="s">
        <v>9</v>
      </c>
      <c r="H409" s="82" t="s">
        <v>9</v>
      </c>
      <c r="I409" s="82" t="s">
        <v>9</v>
      </c>
      <c r="J409" s="79" t="s">
        <v>9</v>
      </c>
      <c r="K409" s="82" t="s">
        <v>9</v>
      </c>
      <c r="L409" s="26" t="str">
        <f t="shared" si="184"/>
        <v>Comunicação</v>
      </c>
      <c r="M409" s="26" t="str">
        <f t="shared" si="185"/>
        <v>Visual</v>
      </c>
      <c r="N409" s="26" t="str">
        <f t="shared" si="186"/>
        <v>Informativa</v>
      </c>
      <c r="O409" s="21" t="str">
        <f t="shared" si="183"/>
        <v>Placa.Informativa</v>
      </c>
      <c r="P409" s="80" t="s">
        <v>1451</v>
      </c>
      <c r="Q409" s="80" t="s">
        <v>1453</v>
      </c>
      <c r="R409" s="75" t="s">
        <v>9</v>
      </c>
      <c r="S409" s="27" t="str">
        <f t="shared" ref="S409:S410" si="191">SUBSTITUTE(C409, "_", " ")</f>
        <v>Comunicação</v>
      </c>
      <c r="T409" s="27" t="str">
        <f t="shared" ref="T409:T410" si="192">SUBSTITUTE(D409, "_", " ")</f>
        <v>Visual</v>
      </c>
      <c r="U409" s="27" t="str">
        <f t="shared" ref="U409:U410" si="193">SUBSTITUTE(E409, "_", " ")</f>
        <v>Informativa</v>
      </c>
      <c r="V409" s="75" t="s">
        <v>89</v>
      </c>
      <c r="W409" s="1" t="str">
        <f t="shared" si="190"/>
        <v>Key.Com.409</v>
      </c>
      <c r="X409" s="47" t="s">
        <v>1442</v>
      </c>
      <c r="Y409" s="78" t="s">
        <v>1443</v>
      </c>
    </row>
    <row r="410" spans="1:25" ht="6" customHeight="1" x14ac:dyDescent="0.4">
      <c r="A410" s="23">
        <v>410</v>
      </c>
      <c r="B410" s="2" t="s">
        <v>43</v>
      </c>
      <c r="C410" s="2" t="s">
        <v>1448</v>
      </c>
      <c r="D410" s="2" t="s">
        <v>1449</v>
      </c>
      <c r="E410" s="2" t="s">
        <v>1450</v>
      </c>
      <c r="F410" s="2" t="s">
        <v>1446</v>
      </c>
      <c r="G410" s="82" t="s">
        <v>9</v>
      </c>
      <c r="H410" s="82" t="s">
        <v>9</v>
      </c>
      <c r="I410" s="82" t="s">
        <v>9</v>
      </c>
      <c r="J410" s="79" t="s">
        <v>9</v>
      </c>
      <c r="K410" s="82" t="s">
        <v>9</v>
      </c>
      <c r="L410" s="26" t="str">
        <f t="shared" si="184"/>
        <v>Comunicação</v>
      </c>
      <c r="M410" s="26" t="str">
        <f t="shared" si="185"/>
        <v>Visual</v>
      </c>
      <c r="N410" s="26" t="str">
        <f t="shared" si="186"/>
        <v>Informativa</v>
      </c>
      <c r="O410" s="21" t="str">
        <f t="shared" si="183"/>
        <v>Totem.Informativo</v>
      </c>
      <c r="P410" s="80" t="s">
        <v>1452</v>
      </c>
      <c r="Q410" s="80" t="s">
        <v>1454</v>
      </c>
      <c r="R410" s="75" t="s">
        <v>9</v>
      </c>
      <c r="S410" s="27" t="str">
        <f t="shared" si="191"/>
        <v>Comunicação</v>
      </c>
      <c r="T410" s="27" t="str">
        <f t="shared" si="192"/>
        <v>Visual</v>
      </c>
      <c r="U410" s="27" t="str">
        <f t="shared" si="193"/>
        <v>Informativa</v>
      </c>
      <c r="V410" s="75" t="s">
        <v>89</v>
      </c>
      <c r="W410" s="1" t="str">
        <f t="shared" si="190"/>
        <v>Key.Com.410</v>
      </c>
      <c r="X410" s="47" t="s">
        <v>1442</v>
      </c>
      <c r="Y410" s="78" t="s">
        <v>1443</v>
      </c>
    </row>
    <row r="411" spans="1:25" ht="6" customHeight="1" x14ac:dyDescent="0.4">
      <c r="A411" s="23">
        <v>411</v>
      </c>
      <c r="B411" s="2" t="s">
        <v>43</v>
      </c>
      <c r="C411" s="24" t="s">
        <v>1658</v>
      </c>
      <c r="D411" s="2" t="s">
        <v>1660</v>
      </c>
      <c r="E411" s="2" t="s">
        <v>1659</v>
      </c>
      <c r="F411" s="2" t="s">
        <v>1661</v>
      </c>
      <c r="G411" s="82" t="s">
        <v>9</v>
      </c>
      <c r="H411" s="82" t="s">
        <v>9</v>
      </c>
      <c r="I411" s="82" t="s">
        <v>9</v>
      </c>
      <c r="J411" s="84" t="s">
        <v>9</v>
      </c>
      <c r="K411" s="82" t="s">
        <v>9</v>
      </c>
      <c r="L411" s="26" t="str">
        <f t="shared" ref="L411:M413" si="194">CONCATENATE("", C411)</f>
        <v>Ornamentos</v>
      </c>
      <c r="M411" s="26" t="str">
        <f t="shared" si="194"/>
        <v>De.Paredes</v>
      </c>
      <c r="N411" s="26" t="str">
        <f t="shared" ref="N411:N413" si="195">(SUBSTITUTE(SUBSTITUTE(CONCATENATE("",E411),"."," ")," De "," de "))</f>
        <v>Frisos</v>
      </c>
      <c r="O411" s="21" t="str">
        <f t="shared" si="183"/>
        <v>Cornija</v>
      </c>
      <c r="P411" s="21" t="s">
        <v>1663</v>
      </c>
      <c r="Q411" s="21" t="s">
        <v>1666</v>
      </c>
      <c r="R411" s="75" t="s">
        <v>9</v>
      </c>
      <c r="S411" s="27" t="str">
        <f t="shared" ref="S411:S413" si="196">SUBSTITUTE(C411, "_", " ")</f>
        <v>Ornamentos</v>
      </c>
      <c r="T411" s="27" t="str">
        <f t="shared" ref="T411:T413" si="197">SUBSTITUTE(D411, "_", " ")</f>
        <v>De.Paredes</v>
      </c>
      <c r="U411" s="27" t="str">
        <f t="shared" ref="U411:U413" si="198">SUBSTITUTE(E411, "_", " ")</f>
        <v>Frisos</v>
      </c>
      <c r="V411" s="75" t="s">
        <v>89</v>
      </c>
      <c r="W411" s="1" t="str">
        <f t="shared" si="190"/>
        <v>Key.Orn.411</v>
      </c>
      <c r="X411" s="47" t="s">
        <v>1629</v>
      </c>
      <c r="Y411" s="47" t="s">
        <v>1628</v>
      </c>
    </row>
    <row r="412" spans="1:25" ht="6" customHeight="1" x14ac:dyDescent="0.4">
      <c r="A412" s="23">
        <v>412</v>
      </c>
      <c r="B412" s="2" t="s">
        <v>43</v>
      </c>
      <c r="C412" s="24" t="s">
        <v>1658</v>
      </c>
      <c r="D412" s="2" t="s">
        <v>1660</v>
      </c>
      <c r="E412" s="2" t="s">
        <v>1659</v>
      </c>
      <c r="F412" s="2" t="s">
        <v>1662</v>
      </c>
      <c r="G412" s="82" t="s">
        <v>9</v>
      </c>
      <c r="H412" s="82" t="s">
        <v>9</v>
      </c>
      <c r="I412" s="82" t="s">
        <v>9</v>
      </c>
      <c r="J412" s="84" t="s">
        <v>9</v>
      </c>
      <c r="K412" s="82" t="s">
        <v>9</v>
      </c>
      <c r="L412" s="26" t="str">
        <f t="shared" si="194"/>
        <v>Ornamentos</v>
      </c>
      <c r="M412" s="26" t="str">
        <f t="shared" si="194"/>
        <v>De.Paredes</v>
      </c>
      <c r="N412" s="26" t="str">
        <f t="shared" si="195"/>
        <v>Frisos</v>
      </c>
      <c r="O412" s="21" t="str">
        <f t="shared" si="183"/>
        <v>Borda.Laje</v>
      </c>
      <c r="P412" s="21" t="s">
        <v>1664</v>
      </c>
      <c r="Q412" s="21" t="s">
        <v>1667</v>
      </c>
      <c r="R412" s="75" t="s">
        <v>9</v>
      </c>
      <c r="S412" s="27" t="str">
        <f t="shared" si="196"/>
        <v>Ornamentos</v>
      </c>
      <c r="T412" s="27" t="str">
        <f t="shared" si="197"/>
        <v>De.Paredes</v>
      </c>
      <c r="U412" s="27" t="str">
        <f t="shared" si="198"/>
        <v>Frisos</v>
      </c>
      <c r="V412" s="75" t="s">
        <v>89</v>
      </c>
      <c r="W412" s="1" t="str">
        <f t="shared" si="190"/>
        <v>Key.Orn.412</v>
      </c>
      <c r="X412" s="47" t="s">
        <v>1630</v>
      </c>
      <c r="Y412" s="47" t="s">
        <v>164</v>
      </c>
    </row>
    <row r="413" spans="1:25" ht="6" customHeight="1" x14ac:dyDescent="0.4">
      <c r="A413" s="23">
        <v>413</v>
      </c>
      <c r="B413" s="2" t="s">
        <v>43</v>
      </c>
      <c r="C413" s="24" t="s">
        <v>1658</v>
      </c>
      <c r="D413" s="2" t="s">
        <v>1660</v>
      </c>
      <c r="E413" s="2" t="s">
        <v>1659</v>
      </c>
      <c r="F413" s="2" t="s">
        <v>1669</v>
      </c>
      <c r="G413" s="82" t="s">
        <v>9</v>
      </c>
      <c r="H413" s="82" t="s">
        <v>9</v>
      </c>
      <c r="I413" s="82" t="s">
        <v>9</v>
      </c>
      <c r="J413" s="84" t="s">
        <v>9</v>
      </c>
      <c r="K413" s="82" t="s">
        <v>9</v>
      </c>
      <c r="L413" s="26" t="str">
        <f t="shared" si="194"/>
        <v>Ornamentos</v>
      </c>
      <c r="M413" s="26" t="str">
        <f t="shared" si="194"/>
        <v>De.Paredes</v>
      </c>
      <c r="N413" s="26" t="str">
        <f t="shared" si="195"/>
        <v>Frisos</v>
      </c>
      <c r="O413" s="21" t="str">
        <f t="shared" si="183"/>
        <v>Nicho.Entalhado</v>
      </c>
      <c r="P413" s="21" t="s">
        <v>1665</v>
      </c>
      <c r="Q413" s="21" t="s">
        <v>1668</v>
      </c>
      <c r="R413" s="75" t="s">
        <v>9</v>
      </c>
      <c r="S413" s="27" t="str">
        <f t="shared" si="196"/>
        <v>Ornamentos</v>
      </c>
      <c r="T413" s="27" t="str">
        <f t="shared" si="197"/>
        <v>De.Paredes</v>
      </c>
      <c r="U413" s="27" t="str">
        <f t="shared" si="198"/>
        <v>Frisos</v>
      </c>
      <c r="V413" s="75" t="s">
        <v>89</v>
      </c>
      <c r="W413" s="1" t="str">
        <f t="shared" si="190"/>
        <v>Key.Orn.413</v>
      </c>
      <c r="X413" s="47" t="s">
        <v>1632</v>
      </c>
      <c r="Y413" s="47" t="s">
        <v>1628</v>
      </c>
    </row>
  </sheetData>
  <sortState xmlns:xlrd2="http://schemas.microsoft.com/office/spreadsheetml/2017/richdata2" ref="A2:Y217">
    <sortCondition ref="A1:A217"/>
  </sortState>
  <phoneticPr fontId="1" type="noConversion"/>
  <conditionalFormatting sqref="F1:F1048576">
    <cfRule type="duplicateValues" dxfId="239" priority="4178"/>
  </conditionalFormatting>
  <conditionalFormatting sqref="F270:F276">
    <cfRule type="duplicateValues" dxfId="238" priority="9"/>
    <cfRule type="duplicateValues" dxfId="237" priority="10"/>
    <cfRule type="duplicateValues" dxfId="236" priority="11"/>
    <cfRule type="duplicateValues" dxfId="235" priority="12"/>
    <cfRule type="duplicateValues" dxfId="234" priority="13"/>
  </conditionalFormatting>
  <conditionalFormatting sqref="F277:F289">
    <cfRule type="duplicateValues" dxfId="233" priority="1"/>
    <cfRule type="duplicateValues" dxfId="232" priority="2"/>
    <cfRule type="duplicateValues" dxfId="231" priority="3"/>
    <cfRule type="duplicateValues" dxfId="230" priority="4"/>
    <cfRule type="duplicateValues" dxfId="229" priority="5"/>
    <cfRule type="duplicateValues" dxfId="228" priority="6"/>
    <cfRule type="duplicateValues" dxfId="227" priority="7"/>
    <cfRule type="duplicateValues" dxfId="226" priority="8"/>
  </conditionalFormatting>
  <conditionalFormatting sqref="F290:F294">
    <cfRule type="duplicateValues" dxfId="225" priority="14"/>
    <cfRule type="duplicateValues" dxfId="224" priority="15"/>
    <cfRule type="duplicateValues" dxfId="223" priority="16"/>
    <cfRule type="duplicateValues" dxfId="222" priority="17"/>
    <cfRule type="duplicateValues" dxfId="221" priority="18"/>
    <cfRule type="duplicateValues" dxfId="220" priority="19"/>
    <cfRule type="duplicateValues" dxfId="219" priority="20"/>
    <cfRule type="duplicateValues" dxfId="218" priority="21"/>
  </conditionalFormatting>
  <conditionalFormatting sqref="F295:F308">
    <cfRule type="duplicateValues" dxfId="217" priority="43"/>
    <cfRule type="duplicateValues" dxfId="216" priority="44"/>
    <cfRule type="duplicateValues" dxfId="215" priority="45"/>
    <cfRule type="duplicateValues" dxfId="214" priority="46"/>
    <cfRule type="duplicateValues" dxfId="213" priority="47"/>
    <cfRule type="duplicateValues" dxfId="212" priority="48"/>
    <cfRule type="duplicateValues" dxfId="211" priority="49"/>
    <cfRule type="duplicateValues" dxfId="210" priority="50"/>
  </conditionalFormatting>
  <conditionalFormatting sqref="F411:F413">
    <cfRule type="duplicateValues" dxfId="209" priority="150"/>
    <cfRule type="duplicateValues" dxfId="208" priority="151"/>
    <cfRule type="duplicateValues" dxfId="207" priority="152"/>
    <cfRule type="duplicateValues" dxfId="206" priority="153"/>
    <cfRule type="duplicateValues" dxfId="205" priority="154"/>
    <cfRule type="duplicateValues" dxfId="204" priority="155"/>
  </conditionalFormatting>
  <conditionalFormatting sqref="F414:F1048576 F309:F410 F1:F269">
    <cfRule type="duplicateValues" dxfId="203" priority="4181"/>
  </conditionalFormatting>
  <conditionalFormatting sqref="J101">
    <cfRule type="cellIs" dxfId="202" priority="176" operator="equal">
      <formula>"null"</formula>
    </cfRule>
  </conditionalFormatting>
  <conditionalFormatting sqref="J108:J110">
    <cfRule type="cellIs" dxfId="201" priority="172" operator="equal">
      <formula>"null"</formula>
    </cfRule>
  </conditionalFormatting>
  <conditionalFormatting sqref="J115">
    <cfRule type="cellIs" dxfId="200" priority="177" operator="equal">
      <formula>"null"</formula>
    </cfRule>
  </conditionalFormatting>
  <conditionalFormatting sqref="P74">
    <cfRule type="duplicateValues" dxfId="199" priority="3831"/>
    <cfRule type="duplicateValues" dxfId="198" priority="3832"/>
    <cfRule type="duplicateValues" dxfId="197" priority="3833"/>
    <cfRule type="duplicateValues" dxfId="196" priority="3834"/>
    <cfRule type="duplicateValues" dxfId="195" priority="3835"/>
    <cfRule type="duplicateValues" dxfId="194" priority="3836"/>
    <cfRule type="duplicateValues" dxfId="193" priority="3837"/>
    <cfRule type="duplicateValues" dxfId="192" priority="3838"/>
    <cfRule type="duplicateValues" dxfId="191" priority="3839"/>
    <cfRule type="duplicateValues" dxfId="190" priority="3840"/>
    <cfRule type="duplicateValues" dxfId="189" priority="3841"/>
  </conditionalFormatting>
  <conditionalFormatting sqref="P75">
    <cfRule type="duplicateValues" dxfId="188" priority="496"/>
    <cfRule type="duplicateValues" dxfId="187" priority="497"/>
    <cfRule type="duplicateValues" dxfId="186" priority="498"/>
    <cfRule type="duplicateValues" dxfId="185" priority="499"/>
    <cfRule type="duplicateValues" dxfId="184" priority="500"/>
    <cfRule type="duplicateValues" dxfId="183" priority="501"/>
    <cfRule type="duplicateValues" dxfId="182" priority="502"/>
    <cfRule type="duplicateValues" dxfId="181" priority="503"/>
    <cfRule type="duplicateValues" dxfId="180" priority="504"/>
    <cfRule type="duplicateValues" dxfId="179" priority="505"/>
    <cfRule type="duplicateValues" dxfId="178" priority="506"/>
  </conditionalFormatting>
  <conditionalFormatting sqref="P80 P76:P78">
    <cfRule type="duplicateValues" dxfId="177" priority="530"/>
    <cfRule type="duplicateValues" dxfId="176" priority="531"/>
    <cfRule type="duplicateValues" dxfId="175" priority="532"/>
    <cfRule type="duplicateValues" dxfId="174" priority="533"/>
    <cfRule type="duplicateValues" dxfId="173" priority="534"/>
    <cfRule type="duplicateValues" dxfId="172" priority="535"/>
    <cfRule type="duplicateValues" dxfId="171" priority="536"/>
    <cfRule type="duplicateValues" dxfId="170" priority="537"/>
    <cfRule type="duplicateValues" dxfId="169" priority="538"/>
    <cfRule type="duplicateValues" dxfId="168" priority="539"/>
    <cfRule type="duplicateValues" dxfId="167" priority="540"/>
  </conditionalFormatting>
  <conditionalFormatting sqref="P84:P88">
    <cfRule type="duplicateValues" dxfId="166" priority="611"/>
    <cfRule type="duplicateValues" dxfId="165" priority="612"/>
    <cfRule type="duplicateValues" dxfId="164" priority="613"/>
    <cfRule type="duplicateValues" dxfId="163" priority="614"/>
    <cfRule type="duplicateValues" dxfId="162" priority="615"/>
    <cfRule type="duplicateValues" dxfId="161" priority="616"/>
    <cfRule type="duplicateValues" dxfId="160" priority="617"/>
    <cfRule type="duplicateValues" dxfId="159" priority="618"/>
    <cfRule type="duplicateValues" dxfId="158" priority="619"/>
    <cfRule type="duplicateValues" dxfId="157" priority="620"/>
    <cfRule type="duplicateValues" dxfId="156" priority="621"/>
  </conditionalFormatting>
  <conditionalFormatting sqref="P89:P90">
    <cfRule type="duplicateValues" dxfId="155" priority="926"/>
    <cfRule type="duplicateValues" dxfId="154" priority="927"/>
    <cfRule type="duplicateValues" dxfId="153" priority="928"/>
    <cfRule type="duplicateValues" dxfId="152" priority="929"/>
    <cfRule type="duplicateValues" dxfId="151" priority="930"/>
    <cfRule type="duplicateValues" dxfId="150" priority="931"/>
    <cfRule type="duplicateValues" dxfId="149" priority="932"/>
    <cfRule type="duplicateValues" dxfId="148" priority="933"/>
    <cfRule type="duplicateValues" dxfId="147" priority="934"/>
    <cfRule type="duplicateValues" dxfId="146" priority="935"/>
    <cfRule type="duplicateValues" dxfId="145" priority="936"/>
  </conditionalFormatting>
  <conditionalFormatting sqref="P91:P92">
    <cfRule type="duplicateValues" dxfId="144" priority="904"/>
    <cfRule type="duplicateValues" dxfId="143" priority="905"/>
    <cfRule type="duplicateValues" dxfId="142" priority="906"/>
    <cfRule type="duplicateValues" dxfId="141" priority="907"/>
    <cfRule type="duplicateValues" dxfId="140" priority="908"/>
    <cfRule type="duplicateValues" dxfId="139" priority="909"/>
    <cfRule type="duplicateValues" dxfId="138" priority="910"/>
    <cfRule type="duplicateValues" dxfId="137" priority="911"/>
    <cfRule type="duplicateValues" dxfId="136" priority="912"/>
    <cfRule type="duplicateValues" dxfId="135" priority="913"/>
    <cfRule type="duplicateValues" dxfId="134" priority="914"/>
  </conditionalFormatting>
  <conditionalFormatting sqref="P93:P95">
    <cfRule type="duplicateValues" dxfId="133" priority="915"/>
    <cfRule type="duplicateValues" dxfId="132" priority="916"/>
    <cfRule type="duplicateValues" dxfId="131" priority="917"/>
    <cfRule type="duplicateValues" dxfId="130" priority="918"/>
    <cfRule type="duplicateValues" dxfId="129" priority="919"/>
    <cfRule type="duplicateValues" dxfId="128" priority="920"/>
    <cfRule type="duplicateValues" dxfId="127" priority="921"/>
    <cfRule type="duplicateValues" dxfId="126" priority="922"/>
    <cfRule type="duplicateValues" dxfId="125" priority="923"/>
    <cfRule type="duplicateValues" dxfId="124" priority="924"/>
    <cfRule type="duplicateValues" dxfId="123" priority="925"/>
  </conditionalFormatting>
  <conditionalFormatting sqref="P96">
    <cfRule type="duplicateValues" dxfId="122" priority="892"/>
    <cfRule type="duplicateValues" dxfId="121" priority="893"/>
    <cfRule type="duplicateValues" dxfId="120" priority="894"/>
    <cfRule type="duplicateValues" dxfId="119" priority="895"/>
    <cfRule type="duplicateValues" dxfId="118" priority="896"/>
    <cfRule type="duplicateValues" dxfId="117" priority="897"/>
    <cfRule type="duplicateValues" dxfId="116" priority="898"/>
    <cfRule type="duplicateValues" dxfId="115" priority="899"/>
    <cfRule type="duplicateValues" dxfId="114" priority="900"/>
    <cfRule type="duplicateValues" dxfId="113" priority="901"/>
    <cfRule type="duplicateValues" dxfId="112" priority="902"/>
  </conditionalFormatting>
  <conditionalFormatting sqref="P97:P100">
    <cfRule type="duplicateValues" dxfId="111" priority="937"/>
    <cfRule type="duplicateValues" dxfId="110" priority="938"/>
    <cfRule type="duplicateValues" dxfId="109" priority="939"/>
    <cfRule type="duplicateValues" dxfId="108" priority="940"/>
    <cfRule type="duplicateValues" dxfId="107" priority="941"/>
    <cfRule type="duplicateValues" dxfId="106" priority="942"/>
    <cfRule type="duplicateValues" dxfId="105" priority="943"/>
    <cfRule type="duplicateValues" dxfId="104" priority="944"/>
    <cfRule type="duplicateValues" dxfId="103" priority="945"/>
    <cfRule type="duplicateValues" dxfId="102" priority="946"/>
    <cfRule type="duplicateValues" dxfId="101" priority="947"/>
  </conditionalFormatting>
  <conditionalFormatting sqref="P192:P195">
    <cfRule type="duplicateValues" dxfId="100" priority="379"/>
    <cfRule type="duplicateValues" dxfId="99" priority="380"/>
    <cfRule type="duplicateValues" dxfId="98" priority="381"/>
    <cfRule type="duplicateValues" dxfId="97" priority="382"/>
    <cfRule type="duplicateValues" dxfId="96" priority="383"/>
    <cfRule type="duplicateValues" dxfId="95" priority="384"/>
    <cfRule type="duplicateValues" dxfId="94" priority="385"/>
    <cfRule type="duplicateValues" dxfId="93" priority="386"/>
    <cfRule type="duplicateValues" dxfId="92" priority="387"/>
    <cfRule type="duplicateValues" dxfId="91" priority="388"/>
    <cfRule type="duplicateValues" dxfId="90" priority="389"/>
  </conditionalFormatting>
  <conditionalFormatting sqref="P196:Q199 Q192:Q195">
    <cfRule type="duplicateValues" dxfId="89" priority="390"/>
    <cfRule type="duplicateValues" dxfId="88" priority="391"/>
    <cfRule type="duplicateValues" dxfId="87" priority="392"/>
    <cfRule type="duplicateValues" dxfId="86" priority="393"/>
    <cfRule type="duplicateValues" dxfId="85" priority="394"/>
    <cfRule type="duplicateValues" dxfId="84" priority="395"/>
    <cfRule type="duplicateValues" dxfId="83" priority="396"/>
    <cfRule type="duplicateValues" dxfId="82" priority="397"/>
    <cfRule type="duplicateValues" dxfId="81" priority="398"/>
    <cfRule type="duplicateValues" dxfId="80" priority="399"/>
    <cfRule type="duplicateValues" dxfId="79" priority="400"/>
  </conditionalFormatting>
  <conditionalFormatting sqref="P409:Q410 Z409:XFD410">
    <cfRule type="cellIs" dxfId="78" priority="180" operator="equal">
      <formula>"null"</formula>
    </cfRule>
  </conditionalFormatting>
  <conditionalFormatting sqref="Q3:Q14">
    <cfRule type="duplicateValues" dxfId="77" priority="4167"/>
    <cfRule type="duplicateValues" dxfId="76" priority="4168"/>
    <cfRule type="duplicateValues" dxfId="75" priority="4169"/>
    <cfRule type="duplicateValues" dxfId="74" priority="4170"/>
    <cfRule type="duplicateValues" dxfId="73" priority="4171"/>
    <cfRule type="duplicateValues" dxfId="72" priority="4172"/>
    <cfRule type="duplicateValues" dxfId="71" priority="4173"/>
    <cfRule type="duplicateValues" dxfId="70" priority="4174"/>
    <cfRule type="duplicateValues" dxfId="69" priority="4175"/>
    <cfRule type="duplicateValues" dxfId="68" priority="4176"/>
    <cfRule type="duplicateValues" dxfId="67" priority="4177"/>
  </conditionalFormatting>
  <conditionalFormatting sqref="Q42">
    <cfRule type="duplicateValues" dxfId="66" priority="983"/>
    <cfRule type="duplicateValues" dxfId="65" priority="984"/>
    <cfRule type="duplicateValues" dxfId="64" priority="985"/>
    <cfRule type="duplicateValues" dxfId="63" priority="986"/>
    <cfRule type="duplicateValues" dxfId="62" priority="987"/>
    <cfRule type="duplicateValues" dxfId="61" priority="988"/>
    <cfRule type="duplicateValues" dxfId="60" priority="989"/>
    <cfRule type="duplicateValues" dxfId="59" priority="990"/>
    <cfRule type="duplicateValues" dxfId="58" priority="991"/>
    <cfRule type="duplicateValues" dxfId="57" priority="992"/>
    <cfRule type="duplicateValues" dxfId="56" priority="993"/>
  </conditionalFormatting>
  <conditionalFormatting sqref="Q44:Q48">
    <cfRule type="duplicateValues" dxfId="55" priority="679"/>
    <cfRule type="duplicateValues" dxfId="54" priority="680"/>
    <cfRule type="duplicateValues" dxfId="53" priority="681"/>
    <cfRule type="duplicateValues" dxfId="52" priority="682"/>
    <cfRule type="duplicateValues" dxfId="51" priority="683"/>
    <cfRule type="duplicateValues" dxfId="50" priority="684"/>
    <cfRule type="duplicateValues" dxfId="49" priority="685"/>
    <cfRule type="duplicateValues" dxfId="48" priority="686"/>
    <cfRule type="duplicateValues" dxfId="47" priority="687"/>
    <cfRule type="duplicateValues" dxfId="46" priority="688"/>
    <cfRule type="duplicateValues" dxfId="45" priority="689"/>
  </conditionalFormatting>
  <conditionalFormatting sqref="Q80">
    <cfRule type="duplicateValues" dxfId="44" priority="519"/>
    <cfRule type="duplicateValues" dxfId="43" priority="520"/>
    <cfRule type="duplicateValues" dxfId="42" priority="521"/>
    <cfRule type="duplicateValues" dxfId="41" priority="522"/>
    <cfRule type="duplicateValues" dxfId="40" priority="523"/>
    <cfRule type="duplicateValues" dxfId="39" priority="524"/>
    <cfRule type="duplicateValues" dxfId="38" priority="525"/>
    <cfRule type="duplicateValues" dxfId="37" priority="526"/>
    <cfRule type="duplicateValues" dxfId="36" priority="527"/>
    <cfRule type="duplicateValues" dxfId="35" priority="528"/>
    <cfRule type="duplicateValues" dxfId="34" priority="529"/>
  </conditionalFormatting>
  <conditionalFormatting sqref="X411:X413">
    <cfRule type="duplicateValues" dxfId="33" priority="144"/>
    <cfRule type="duplicateValues" dxfId="32" priority="145"/>
    <cfRule type="duplicateValues" dxfId="31" priority="146"/>
    <cfRule type="duplicateValues" dxfId="30" priority="147"/>
    <cfRule type="duplicateValues" dxfId="29" priority="148"/>
    <cfRule type="duplicateValues" dxfId="28" priority="149"/>
  </conditionalFormatting>
  <conditionalFormatting sqref="Y270:Y276">
    <cfRule type="duplicateValues" dxfId="27" priority="38"/>
    <cfRule type="duplicateValues" dxfId="26" priority="39"/>
    <cfRule type="duplicateValues" dxfId="25" priority="40"/>
    <cfRule type="duplicateValues" dxfId="24" priority="41"/>
    <cfRule type="duplicateValues" dxfId="23" priority="42"/>
  </conditionalFormatting>
  <conditionalFormatting sqref="Y277:Y289">
    <cfRule type="duplicateValues" dxfId="22" priority="30"/>
    <cfRule type="duplicateValues" dxfId="21" priority="31"/>
    <cfRule type="duplicateValues" dxfId="20" priority="32"/>
    <cfRule type="duplicateValues" dxfId="19" priority="33"/>
    <cfRule type="duplicateValues" dxfId="18" priority="34"/>
    <cfRule type="duplicateValues" dxfId="17" priority="35"/>
    <cfRule type="duplicateValues" dxfId="16" priority="36"/>
    <cfRule type="duplicateValues" dxfId="15" priority="37"/>
  </conditionalFormatting>
  <conditionalFormatting sqref="Y290:Y308">
    <cfRule type="duplicateValues" dxfId="14" priority="22"/>
    <cfRule type="duplicateValues" dxfId="13" priority="23"/>
    <cfRule type="duplicateValues" dxfId="12" priority="24"/>
    <cfRule type="duplicateValues" dxfId="11" priority="25"/>
    <cfRule type="duplicateValues" dxfId="10" priority="26"/>
    <cfRule type="duplicateValues" dxfId="9" priority="27"/>
    <cfRule type="duplicateValues" dxfId="8" priority="28"/>
    <cfRule type="duplicateValues" dxfId="7" priority="2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1" activePane="bottomLeft" state="frozen"/>
      <selection pane="bottomLeft" activeCell="C55" sqref="C55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531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188</v>
      </c>
      <c r="C3" s="66" t="s">
        <v>87</v>
      </c>
      <c r="D3" s="44" t="s">
        <v>90</v>
      </c>
      <c r="E3" s="57" t="s">
        <v>533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224</v>
      </c>
      <c r="C4" s="66" t="s">
        <v>87</v>
      </c>
      <c r="D4" s="44" t="s">
        <v>90</v>
      </c>
      <c r="E4" s="57" t="s">
        <v>532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534</v>
      </c>
      <c r="C5" s="50" t="s">
        <v>1460</v>
      </c>
      <c r="D5" s="44" t="s">
        <v>90</v>
      </c>
      <c r="E5" s="68" t="s">
        <v>157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536</v>
      </c>
      <c r="C6" s="50" t="s">
        <v>1459</v>
      </c>
      <c r="D6" s="44" t="s">
        <v>90</v>
      </c>
      <c r="E6" s="51" t="s">
        <v>487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463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537</v>
      </c>
      <c r="C7" s="50" t="s">
        <v>1459</v>
      </c>
      <c r="D7" s="44" t="s">
        <v>90</v>
      </c>
      <c r="E7" s="51" t="s">
        <v>488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463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538</v>
      </c>
      <c r="C8" s="50" t="s">
        <v>1459</v>
      </c>
      <c r="D8" s="44" t="s">
        <v>90</v>
      </c>
      <c r="E8" s="51" t="s">
        <v>489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463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539</v>
      </c>
      <c r="C9" s="50" t="s">
        <v>1459</v>
      </c>
      <c r="D9" s="44" t="s">
        <v>90</v>
      </c>
      <c r="E9" s="51" t="s">
        <v>490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463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540</v>
      </c>
      <c r="C10" s="50" t="s">
        <v>1459</v>
      </c>
      <c r="D10" s="44" t="s">
        <v>90</v>
      </c>
      <c r="E10" s="51" t="s">
        <v>491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463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541</v>
      </c>
      <c r="C11" s="50" t="s">
        <v>1459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542</v>
      </c>
      <c r="C12" s="50" t="s">
        <v>1459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543</v>
      </c>
      <c r="C13" s="50" t="s">
        <v>1459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544</v>
      </c>
      <c r="C14" s="50" t="s">
        <v>1459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545</v>
      </c>
      <c r="C15" s="50" t="s">
        <v>1459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546</v>
      </c>
      <c r="C16" s="50" t="s">
        <v>1459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547</v>
      </c>
      <c r="C17" s="50" t="s">
        <v>1459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535</v>
      </c>
      <c r="C18" s="59" t="s">
        <v>579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543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1465</v>
      </c>
      <c r="D19" s="44" t="s">
        <v>90</v>
      </c>
      <c r="E19" s="51" t="s">
        <v>707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543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1465</v>
      </c>
      <c r="D20" s="44" t="s">
        <v>90</v>
      </c>
      <c r="E20" s="51" t="s">
        <v>707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544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1465</v>
      </c>
      <c r="D21" s="44" t="s">
        <v>90</v>
      </c>
      <c r="E21" s="51" t="s">
        <v>707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543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1465</v>
      </c>
      <c r="D22" s="44" t="s">
        <v>90</v>
      </c>
      <c r="E22" s="51" t="s">
        <v>707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545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1465</v>
      </c>
      <c r="D23" s="44" t="s">
        <v>90</v>
      </c>
      <c r="E23" s="51" t="s">
        <v>707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543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1465</v>
      </c>
      <c r="D24" s="44" t="s">
        <v>90</v>
      </c>
      <c r="E24" s="51" t="s">
        <v>707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543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1465</v>
      </c>
      <c r="D25" s="44" t="s">
        <v>90</v>
      </c>
      <c r="E25" s="51" t="s">
        <v>707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544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1465</v>
      </c>
      <c r="D26" s="44" t="s">
        <v>90</v>
      </c>
      <c r="E26" s="51" t="s">
        <v>707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545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1465</v>
      </c>
      <c r="D27" s="44" t="s">
        <v>90</v>
      </c>
      <c r="E27" s="51" t="s">
        <v>707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545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1465</v>
      </c>
      <c r="D28" s="44" t="s">
        <v>90</v>
      </c>
      <c r="E28" s="51" t="s">
        <v>707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543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1465</v>
      </c>
      <c r="D29" s="44" t="s">
        <v>90</v>
      </c>
      <c r="E29" s="51" t="s">
        <v>707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543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1465</v>
      </c>
      <c r="D30" s="44" t="s">
        <v>90</v>
      </c>
      <c r="E30" s="51" t="s">
        <v>707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543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1465</v>
      </c>
      <c r="D31" s="44" t="s">
        <v>90</v>
      </c>
      <c r="E31" s="51" t="s">
        <v>707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545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1465</v>
      </c>
      <c r="D32" s="44" t="s">
        <v>90</v>
      </c>
      <c r="E32" s="51" t="s">
        <v>707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543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1465</v>
      </c>
      <c r="D33" s="44" t="s">
        <v>90</v>
      </c>
      <c r="E33" s="51" t="s">
        <v>707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545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1465</v>
      </c>
      <c r="D34" s="44" t="s">
        <v>90</v>
      </c>
      <c r="E34" s="51" t="s">
        <v>707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545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708</v>
      </c>
      <c r="C35" s="59" t="s">
        <v>1465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709</v>
      </c>
      <c r="C36" s="59" t="s">
        <v>1465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535</v>
      </c>
      <c r="N36" s="44" t="s">
        <v>151</v>
      </c>
      <c r="O36" s="45" t="s">
        <v>152</v>
      </c>
      <c r="P36" s="69" t="s">
        <v>158</v>
      </c>
      <c r="Q36" s="70" t="s">
        <v>534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190</v>
      </c>
      <c r="C37" s="71" t="s">
        <v>184</v>
      </c>
      <c r="D37" s="44" t="s">
        <v>90</v>
      </c>
      <c r="E37" s="51" t="s">
        <v>191</v>
      </c>
      <c r="F37" s="44" t="s">
        <v>93</v>
      </c>
      <c r="G37" s="45">
        <v>3.5</v>
      </c>
      <c r="H37" s="44" t="s">
        <v>192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193</v>
      </c>
      <c r="P37" s="44" t="s">
        <v>92</v>
      </c>
      <c r="Q37" s="45" t="s">
        <v>194</v>
      </c>
      <c r="R37" s="44" t="s">
        <v>195</v>
      </c>
      <c r="S37" s="45">
        <v>0.15</v>
      </c>
      <c r="T37" s="44" t="s">
        <v>196</v>
      </c>
      <c r="U37" s="45">
        <v>0.48</v>
      </c>
      <c r="V37" s="44" t="s">
        <v>197</v>
      </c>
      <c r="W37" s="45">
        <v>0.76</v>
      </c>
      <c r="X37" s="44" t="s">
        <v>198</v>
      </c>
      <c r="Y37" s="45">
        <v>0.86</v>
      </c>
      <c r="Z37" s="44" t="s">
        <v>199</v>
      </c>
      <c r="AA37" s="45">
        <v>1.08</v>
      </c>
      <c r="AB37" s="44" t="s">
        <v>200</v>
      </c>
      <c r="AC37" s="45">
        <v>1.03</v>
      </c>
      <c r="AD37" s="44" t="s">
        <v>201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202</v>
      </c>
      <c r="C38" s="71" t="s">
        <v>184</v>
      </c>
      <c r="D38" s="44" t="s">
        <v>90</v>
      </c>
      <c r="E38" s="51" t="s">
        <v>191</v>
      </c>
      <c r="F38" s="44" t="s">
        <v>93</v>
      </c>
      <c r="G38" s="45">
        <v>3.5</v>
      </c>
      <c r="H38" s="44" t="s">
        <v>192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193</v>
      </c>
      <c r="P38" s="44" t="s">
        <v>92</v>
      </c>
      <c r="Q38" s="45" t="s">
        <v>194</v>
      </c>
      <c r="R38" s="44" t="s">
        <v>195</v>
      </c>
      <c r="S38" s="45">
        <v>0.15</v>
      </c>
      <c r="T38" s="44" t="s">
        <v>196</v>
      </c>
      <c r="U38" s="45">
        <v>0.48</v>
      </c>
      <c r="V38" s="44" t="s">
        <v>197</v>
      </c>
      <c r="W38" s="45">
        <v>0.76</v>
      </c>
      <c r="X38" s="44" t="s">
        <v>198</v>
      </c>
      <c r="Y38" s="45">
        <v>0.86</v>
      </c>
      <c r="Z38" s="44" t="s">
        <v>199</v>
      </c>
      <c r="AA38" s="45">
        <v>1.08</v>
      </c>
      <c r="AB38" s="44" t="s">
        <v>200</v>
      </c>
      <c r="AC38" s="45">
        <v>1.03</v>
      </c>
      <c r="AD38" s="44" t="s">
        <v>201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203</v>
      </c>
      <c r="C39" s="71" t="s">
        <v>184</v>
      </c>
      <c r="D39" s="44" t="s">
        <v>90</v>
      </c>
      <c r="E39" s="51" t="s">
        <v>191</v>
      </c>
      <c r="F39" s="44" t="s">
        <v>93</v>
      </c>
      <c r="G39" s="45">
        <v>3.5</v>
      </c>
      <c r="H39" s="44" t="s">
        <v>192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193</v>
      </c>
      <c r="P39" s="44" t="s">
        <v>92</v>
      </c>
      <c r="Q39" s="45" t="s">
        <v>194</v>
      </c>
      <c r="R39" s="44" t="s">
        <v>195</v>
      </c>
      <c r="S39" s="45">
        <v>0.15</v>
      </c>
      <c r="T39" s="44" t="s">
        <v>196</v>
      </c>
      <c r="U39" s="45">
        <v>0.48</v>
      </c>
      <c r="V39" s="44" t="s">
        <v>197</v>
      </c>
      <c r="W39" s="45">
        <v>0.76</v>
      </c>
      <c r="X39" s="44" t="s">
        <v>198</v>
      </c>
      <c r="Y39" s="45">
        <v>0.86</v>
      </c>
      <c r="Z39" s="44" t="s">
        <v>199</v>
      </c>
      <c r="AA39" s="45">
        <v>1.08</v>
      </c>
      <c r="AB39" s="44" t="s">
        <v>200</v>
      </c>
      <c r="AC39" s="45">
        <v>1.03</v>
      </c>
      <c r="AD39" s="44" t="s">
        <v>201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204</v>
      </c>
      <c r="C40" s="71" t="s">
        <v>184</v>
      </c>
      <c r="D40" s="44" t="s">
        <v>90</v>
      </c>
      <c r="E40" s="51" t="s">
        <v>205</v>
      </c>
      <c r="F40" s="44" t="s">
        <v>93</v>
      </c>
      <c r="G40" s="45">
        <v>4</v>
      </c>
      <c r="H40" s="44" t="s">
        <v>192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193</v>
      </c>
      <c r="P40" s="44" t="s">
        <v>92</v>
      </c>
      <c r="Q40" s="45" t="s">
        <v>206</v>
      </c>
      <c r="R40" s="44" t="s">
        <v>195</v>
      </c>
      <c r="S40" s="45">
        <v>0.71</v>
      </c>
      <c r="T40" s="44" t="s">
        <v>196</v>
      </c>
      <c r="U40" s="45">
        <v>1.1100000000000001</v>
      </c>
      <c r="V40" s="44" t="s">
        <v>197</v>
      </c>
      <c r="W40" s="45">
        <v>1.45</v>
      </c>
      <c r="X40" s="44" t="s">
        <v>198</v>
      </c>
      <c r="Y40" s="45">
        <v>2.0299999999999998</v>
      </c>
      <c r="Z40" s="44" t="s">
        <v>199</v>
      </c>
      <c r="AA40" s="45">
        <v>2.08</v>
      </c>
      <c r="AB40" s="44" t="s">
        <v>200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207</v>
      </c>
      <c r="C41" s="71" t="s">
        <v>184</v>
      </c>
      <c r="D41" s="44" t="s">
        <v>90</v>
      </c>
      <c r="E41" s="51" t="s">
        <v>205</v>
      </c>
      <c r="F41" s="44" t="s">
        <v>93</v>
      </c>
      <c r="G41" s="45">
        <v>4</v>
      </c>
      <c r="H41" s="44" t="s">
        <v>192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193</v>
      </c>
      <c r="P41" s="44" t="s">
        <v>92</v>
      </c>
      <c r="Q41" s="45" t="s">
        <v>206</v>
      </c>
      <c r="R41" s="44" t="s">
        <v>195</v>
      </c>
      <c r="S41" s="45">
        <v>0.71</v>
      </c>
      <c r="T41" s="44" t="s">
        <v>196</v>
      </c>
      <c r="U41" s="45">
        <v>1.1100000000000001</v>
      </c>
      <c r="V41" s="44" t="s">
        <v>197</v>
      </c>
      <c r="W41" s="45">
        <v>1.45</v>
      </c>
      <c r="X41" s="44" t="s">
        <v>198</v>
      </c>
      <c r="Y41" s="45">
        <v>2.0299999999999998</v>
      </c>
      <c r="Z41" s="44" t="s">
        <v>199</v>
      </c>
      <c r="AA41" s="45">
        <v>2.08</v>
      </c>
      <c r="AB41" s="44" t="s">
        <v>200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208</v>
      </c>
      <c r="C42" s="71" t="s">
        <v>184</v>
      </c>
      <c r="D42" s="44" t="s">
        <v>90</v>
      </c>
      <c r="E42" s="51" t="s">
        <v>205</v>
      </c>
      <c r="F42" s="44" t="s">
        <v>93</v>
      </c>
      <c r="G42" s="45">
        <v>4</v>
      </c>
      <c r="H42" s="44" t="s">
        <v>192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193</v>
      </c>
      <c r="P42" s="44" t="s">
        <v>92</v>
      </c>
      <c r="Q42" s="45" t="s">
        <v>206</v>
      </c>
      <c r="R42" s="44" t="s">
        <v>195</v>
      </c>
      <c r="S42" s="45">
        <v>0.71</v>
      </c>
      <c r="T42" s="44" t="s">
        <v>196</v>
      </c>
      <c r="U42" s="45">
        <v>1.1100000000000001</v>
      </c>
      <c r="V42" s="44" t="s">
        <v>197</v>
      </c>
      <c r="W42" s="45">
        <v>1.45</v>
      </c>
      <c r="X42" s="44" t="s">
        <v>198</v>
      </c>
      <c r="Y42" s="45">
        <v>2.0299999999999998</v>
      </c>
      <c r="Z42" s="44" t="s">
        <v>199</v>
      </c>
      <c r="AA42" s="45">
        <v>2.08</v>
      </c>
      <c r="AB42" s="44" t="s">
        <v>200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209</v>
      </c>
      <c r="C43" s="71" t="s">
        <v>184</v>
      </c>
      <c r="D43" s="44" t="s">
        <v>90</v>
      </c>
      <c r="E43" s="51" t="s">
        <v>205</v>
      </c>
      <c r="F43" s="44" t="s">
        <v>93</v>
      </c>
      <c r="G43" s="45">
        <v>4</v>
      </c>
      <c r="H43" s="44" t="s">
        <v>192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193</v>
      </c>
      <c r="P43" s="44" t="s">
        <v>92</v>
      </c>
      <c r="Q43" s="45" t="s">
        <v>206</v>
      </c>
      <c r="R43" s="44" t="s">
        <v>195</v>
      </c>
      <c r="S43" s="45">
        <v>0.71</v>
      </c>
      <c r="T43" s="44" t="s">
        <v>196</v>
      </c>
      <c r="U43" s="45">
        <v>1.1100000000000001</v>
      </c>
      <c r="V43" s="44" t="s">
        <v>197</v>
      </c>
      <c r="W43" s="45">
        <v>1.45</v>
      </c>
      <c r="X43" s="44" t="s">
        <v>198</v>
      </c>
      <c r="Y43" s="45">
        <v>2.0299999999999998</v>
      </c>
      <c r="Z43" s="44" t="s">
        <v>199</v>
      </c>
      <c r="AA43" s="45">
        <v>2.08</v>
      </c>
      <c r="AB43" s="44" t="s">
        <v>200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210</v>
      </c>
      <c r="C44" s="71" t="s">
        <v>184</v>
      </c>
      <c r="D44" s="44" t="s">
        <v>90</v>
      </c>
      <c r="E44" s="51" t="s">
        <v>205</v>
      </c>
      <c r="F44" s="44" t="s">
        <v>93</v>
      </c>
      <c r="G44" s="45">
        <v>4</v>
      </c>
      <c r="H44" s="44" t="s">
        <v>192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193</v>
      </c>
      <c r="P44" s="44" t="s">
        <v>92</v>
      </c>
      <c r="Q44" s="45" t="s">
        <v>206</v>
      </c>
      <c r="R44" s="44" t="s">
        <v>195</v>
      </c>
      <c r="S44" s="45">
        <v>0.71</v>
      </c>
      <c r="T44" s="44" t="s">
        <v>196</v>
      </c>
      <c r="U44" s="45">
        <v>1.1100000000000001</v>
      </c>
      <c r="V44" s="44" t="s">
        <v>197</v>
      </c>
      <c r="W44" s="45">
        <v>1.45</v>
      </c>
      <c r="X44" s="44" t="s">
        <v>198</v>
      </c>
      <c r="Y44" s="45">
        <v>2.0299999999999998</v>
      </c>
      <c r="Z44" s="44" t="s">
        <v>199</v>
      </c>
      <c r="AA44" s="45">
        <v>2.08</v>
      </c>
      <c r="AB44" s="44" t="s">
        <v>200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211</v>
      </c>
      <c r="C45" s="71" t="s">
        <v>174</v>
      </c>
      <c r="D45" s="44" t="s">
        <v>90</v>
      </c>
      <c r="E45" s="51" t="s">
        <v>212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213</v>
      </c>
      <c r="P45" s="44" t="s">
        <v>92</v>
      </c>
      <c r="Q45" s="45" t="s">
        <v>214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201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215</v>
      </c>
      <c r="C46" s="71" t="s">
        <v>185</v>
      </c>
      <c r="D46" s="44" t="s">
        <v>90</v>
      </c>
      <c r="E46" s="51" t="s">
        <v>216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193</v>
      </c>
      <c r="P46" s="44" t="s">
        <v>92</v>
      </c>
      <c r="Q46" s="45" t="s">
        <v>206</v>
      </c>
      <c r="R46" s="44" t="s">
        <v>195</v>
      </c>
      <c r="S46" s="45">
        <v>0.71</v>
      </c>
      <c r="T46" s="44" t="s">
        <v>196</v>
      </c>
      <c r="U46" s="45">
        <v>1.1100000000000001</v>
      </c>
      <c r="V46" s="44" t="s">
        <v>197</v>
      </c>
      <c r="W46" s="45">
        <v>1.45</v>
      </c>
      <c r="X46" s="44" t="s">
        <v>198</v>
      </c>
      <c r="Y46" s="45">
        <v>2.0299999999999998</v>
      </c>
      <c r="Z46" s="44" t="s">
        <v>199</v>
      </c>
      <c r="AA46" s="45">
        <v>2.08</v>
      </c>
      <c r="AB46" s="44" t="s">
        <v>200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217</v>
      </c>
      <c r="C47" s="71" t="s">
        <v>186</v>
      </c>
      <c r="D47" s="44" t="s">
        <v>90</v>
      </c>
      <c r="E47" s="51" t="s">
        <v>218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219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193</v>
      </c>
      <c r="P47" s="44" t="s">
        <v>92</v>
      </c>
      <c r="Q47" s="45" t="s">
        <v>206</v>
      </c>
      <c r="R47" s="44" t="s">
        <v>195</v>
      </c>
      <c r="S47" s="45">
        <v>0.71</v>
      </c>
      <c r="T47" s="44" t="s">
        <v>196</v>
      </c>
      <c r="U47" s="45">
        <v>1.1100000000000001</v>
      </c>
      <c r="V47" s="44" t="s">
        <v>197</v>
      </c>
      <c r="W47" s="45">
        <v>1.45</v>
      </c>
      <c r="X47" s="44" t="s">
        <v>198</v>
      </c>
      <c r="Y47" s="45">
        <v>2.0299999999999998</v>
      </c>
      <c r="Z47" s="44" t="s">
        <v>199</v>
      </c>
      <c r="AA47" s="45">
        <v>2.08</v>
      </c>
      <c r="AB47" s="44" t="s">
        <v>200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220</v>
      </c>
      <c r="C48" s="71" t="s">
        <v>1462</v>
      </c>
      <c r="D48" s="44" t="s">
        <v>90</v>
      </c>
      <c r="E48" s="51" t="s">
        <v>221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222</v>
      </c>
      <c r="P48" s="69" t="s">
        <v>223</v>
      </c>
      <c r="Q48" s="64" t="s">
        <v>211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201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390</v>
      </c>
      <c r="C49" s="50" t="s">
        <v>558</v>
      </c>
      <c r="D49" s="44" t="s">
        <v>90</v>
      </c>
      <c r="E49" s="51" t="s">
        <v>391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392</v>
      </c>
      <c r="P49" s="44" t="s">
        <v>92</v>
      </c>
      <c r="Q49" s="45" t="s">
        <v>393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394</v>
      </c>
      <c r="C50" s="50" t="s">
        <v>558</v>
      </c>
      <c r="D50" s="44" t="s">
        <v>90</v>
      </c>
      <c r="E50" s="51" t="s">
        <v>395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392</v>
      </c>
      <c r="P50" s="44" t="s">
        <v>92</v>
      </c>
      <c r="Q50" s="45" t="s">
        <v>393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396</v>
      </c>
      <c r="C51" s="50" t="s">
        <v>558</v>
      </c>
      <c r="D51" s="44" t="s">
        <v>90</v>
      </c>
      <c r="E51" s="51" t="s">
        <v>397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392</v>
      </c>
      <c r="P51" s="44" t="s">
        <v>92</v>
      </c>
      <c r="Q51" s="45" t="s">
        <v>393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398</v>
      </c>
      <c r="C52" s="50" t="s">
        <v>257</v>
      </c>
      <c r="D52" s="44" t="s">
        <v>90</v>
      </c>
      <c r="E52" s="51" t="s">
        <v>399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400</v>
      </c>
      <c r="M52" s="45">
        <v>2.2999999999999998</v>
      </c>
      <c r="N52" s="52" t="s">
        <v>103</v>
      </c>
      <c r="O52" s="53" t="s">
        <v>401</v>
      </c>
      <c r="P52" s="44" t="s">
        <v>92</v>
      </c>
      <c r="Q52" s="53" t="s">
        <v>402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403</v>
      </c>
      <c r="C53" s="50" t="s">
        <v>257</v>
      </c>
      <c r="D53" s="44" t="s">
        <v>90</v>
      </c>
      <c r="E53" s="51" t="s">
        <v>399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400</v>
      </c>
      <c r="M53" s="53">
        <v>3.2</v>
      </c>
      <c r="N53" s="52" t="s">
        <v>103</v>
      </c>
      <c r="O53" s="53" t="s">
        <v>401</v>
      </c>
      <c r="P53" s="44" t="s">
        <v>92</v>
      </c>
      <c r="Q53" s="53" t="s">
        <v>402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404</v>
      </c>
      <c r="C54" s="50" t="s">
        <v>257</v>
      </c>
      <c r="D54" s="44" t="s">
        <v>90</v>
      </c>
      <c r="E54" s="51" t="s">
        <v>399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400</v>
      </c>
      <c r="M54" s="53">
        <v>4.5</v>
      </c>
      <c r="N54" s="52" t="s">
        <v>103</v>
      </c>
      <c r="O54" s="53" t="s">
        <v>401</v>
      </c>
      <c r="P54" s="44" t="s">
        <v>92</v>
      </c>
      <c r="Q54" s="53" t="s">
        <v>402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405</v>
      </c>
      <c r="C55" s="50" t="s">
        <v>257</v>
      </c>
      <c r="D55" s="44" t="s">
        <v>90</v>
      </c>
      <c r="E55" s="51" t="s">
        <v>406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400</v>
      </c>
      <c r="M55" s="53">
        <v>2.2999999999999998</v>
      </c>
      <c r="N55" s="52" t="s">
        <v>103</v>
      </c>
      <c r="O55" s="53" t="s">
        <v>401</v>
      </c>
      <c r="P55" s="44" t="s">
        <v>92</v>
      </c>
      <c r="Q55" s="53" t="s">
        <v>402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407</v>
      </c>
      <c r="C56" s="50" t="s">
        <v>257</v>
      </c>
      <c r="D56" s="44" t="s">
        <v>90</v>
      </c>
      <c r="E56" s="51" t="s">
        <v>406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400</v>
      </c>
      <c r="M56" s="53">
        <v>5.0999999999999996</v>
      </c>
      <c r="N56" s="52" t="s">
        <v>103</v>
      </c>
      <c r="O56" s="53" t="s">
        <v>401</v>
      </c>
      <c r="P56" s="44" t="s">
        <v>92</v>
      </c>
      <c r="Q56" s="53" t="s">
        <v>402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408</v>
      </c>
      <c r="C57" s="50" t="s">
        <v>257</v>
      </c>
      <c r="D57" s="44" t="s">
        <v>90</v>
      </c>
      <c r="E57" s="51" t="s">
        <v>409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400</v>
      </c>
      <c r="M57" s="53">
        <v>4.5</v>
      </c>
      <c r="N57" s="52" t="s">
        <v>103</v>
      </c>
      <c r="O57" s="53" t="s">
        <v>401</v>
      </c>
      <c r="P57" s="44" t="s">
        <v>92</v>
      </c>
      <c r="Q57" s="53" t="s">
        <v>402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410</v>
      </c>
      <c r="C58" s="50" t="s">
        <v>257</v>
      </c>
      <c r="D58" s="44" t="s">
        <v>90</v>
      </c>
      <c r="E58" s="51" t="s">
        <v>409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400</v>
      </c>
      <c r="M58" s="53">
        <v>6.4</v>
      </c>
      <c r="N58" s="52" t="s">
        <v>103</v>
      </c>
      <c r="O58" s="53" t="s">
        <v>401</v>
      </c>
      <c r="P58" s="44" t="s">
        <v>92</v>
      </c>
      <c r="Q58" s="53" t="s">
        <v>402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411</v>
      </c>
      <c r="C59" s="50" t="s">
        <v>257</v>
      </c>
      <c r="D59" s="44" t="s">
        <v>90</v>
      </c>
      <c r="E59" s="51" t="s">
        <v>412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400</v>
      </c>
      <c r="M59" s="53">
        <v>5.3</v>
      </c>
      <c r="N59" s="52" t="s">
        <v>103</v>
      </c>
      <c r="O59" s="53" t="s">
        <v>401</v>
      </c>
      <c r="P59" s="44" t="s">
        <v>92</v>
      </c>
      <c r="Q59" s="53" t="s">
        <v>402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413</v>
      </c>
      <c r="C60" s="50" t="s">
        <v>257</v>
      </c>
      <c r="D60" s="44" t="s">
        <v>90</v>
      </c>
      <c r="E60" s="51" t="s">
        <v>414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400</v>
      </c>
      <c r="M60" s="53">
        <v>3.3</v>
      </c>
      <c r="N60" s="52" t="s">
        <v>103</v>
      </c>
      <c r="O60" s="53" t="s">
        <v>401</v>
      </c>
      <c r="P60" s="44" t="s">
        <v>92</v>
      </c>
      <c r="Q60" s="53" t="s">
        <v>415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416</v>
      </c>
      <c r="C61" s="50" t="s">
        <v>257</v>
      </c>
      <c r="D61" s="44" t="s">
        <v>90</v>
      </c>
      <c r="E61" s="51" t="s">
        <v>414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400</v>
      </c>
      <c r="M61" s="53">
        <v>4.5</v>
      </c>
      <c r="N61" s="52" t="s">
        <v>103</v>
      </c>
      <c r="O61" s="53" t="s">
        <v>401</v>
      </c>
      <c r="P61" s="44" t="s">
        <v>92</v>
      </c>
      <c r="Q61" s="53" t="s">
        <v>415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417</v>
      </c>
      <c r="C62" s="50" t="s">
        <v>257</v>
      </c>
      <c r="D62" s="44" t="s">
        <v>90</v>
      </c>
      <c r="E62" s="51" t="s">
        <v>414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400</v>
      </c>
      <c r="M62" s="53">
        <v>5.3</v>
      </c>
      <c r="N62" s="52" t="s">
        <v>103</v>
      </c>
      <c r="O62" s="53" t="s">
        <v>401</v>
      </c>
      <c r="P62" s="44" t="s">
        <v>92</v>
      </c>
      <c r="Q62" s="53" t="s">
        <v>415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418</v>
      </c>
      <c r="C63" s="50" t="s">
        <v>257</v>
      </c>
      <c r="D63" s="44" t="s">
        <v>90</v>
      </c>
      <c r="E63" s="51" t="s">
        <v>419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400</v>
      </c>
      <c r="M63" s="53">
        <v>5.2</v>
      </c>
      <c r="N63" s="52" t="s">
        <v>103</v>
      </c>
      <c r="O63" s="53" t="s">
        <v>392</v>
      </c>
      <c r="P63" s="44" t="s">
        <v>92</v>
      </c>
      <c r="Q63" s="53" t="s">
        <v>402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420</v>
      </c>
      <c r="C64" s="50" t="s">
        <v>257</v>
      </c>
      <c r="D64" s="44" t="s">
        <v>90</v>
      </c>
      <c r="E64" s="51" t="s">
        <v>419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400</v>
      </c>
      <c r="M64" s="53">
        <v>2.6</v>
      </c>
      <c r="N64" s="52" t="s">
        <v>103</v>
      </c>
      <c r="O64" s="53" t="s">
        <v>392</v>
      </c>
      <c r="P64" s="44" t="s">
        <v>92</v>
      </c>
      <c r="Q64" s="53" t="s">
        <v>402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421</v>
      </c>
      <c r="C65" s="50" t="s">
        <v>257</v>
      </c>
      <c r="D65" s="44" t="s">
        <v>90</v>
      </c>
      <c r="E65" s="51" t="s">
        <v>419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400</v>
      </c>
      <c r="M65" s="53">
        <v>6.5</v>
      </c>
      <c r="N65" s="52" t="s">
        <v>103</v>
      </c>
      <c r="O65" s="53" t="s">
        <v>392</v>
      </c>
      <c r="P65" s="44" t="s">
        <v>92</v>
      </c>
      <c r="Q65" s="53" t="s">
        <v>402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422</v>
      </c>
      <c r="C66" s="50" t="s">
        <v>257</v>
      </c>
      <c r="D66" s="44" t="s">
        <v>90</v>
      </c>
      <c r="E66" s="51" t="s">
        <v>419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400</v>
      </c>
      <c r="M66" s="53">
        <v>3.6</v>
      </c>
      <c r="N66" s="52" t="s">
        <v>103</v>
      </c>
      <c r="O66" s="53" t="s">
        <v>392</v>
      </c>
      <c r="P66" s="44" t="s">
        <v>92</v>
      </c>
      <c r="Q66" s="53" t="s">
        <v>402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423</v>
      </c>
      <c r="C67" s="50" t="s">
        <v>257</v>
      </c>
      <c r="D67" s="44" t="s">
        <v>90</v>
      </c>
      <c r="E67" s="51" t="s">
        <v>424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400</v>
      </c>
      <c r="M67" s="53">
        <v>5.7</v>
      </c>
      <c r="N67" s="52" t="s">
        <v>103</v>
      </c>
      <c r="O67" s="53" t="s">
        <v>392</v>
      </c>
      <c r="P67" s="44" t="s">
        <v>92</v>
      </c>
      <c r="Q67" s="53" t="s">
        <v>402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425</v>
      </c>
      <c r="C68" s="50" t="s">
        <v>257</v>
      </c>
      <c r="D68" s="44" t="s">
        <v>90</v>
      </c>
      <c r="E68" s="51" t="s">
        <v>424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400</v>
      </c>
      <c r="M68" s="53">
        <v>3.1</v>
      </c>
      <c r="N68" s="52" t="s">
        <v>103</v>
      </c>
      <c r="O68" s="53" t="s">
        <v>392</v>
      </c>
      <c r="P68" s="44" t="s">
        <v>92</v>
      </c>
      <c r="Q68" s="53" t="s">
        <v>402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426</v>
      </c>
      <c r="C69" s="50" t="s">
        <v>257</v>
      </c>
      <c r="D69" s="44" t="s">
        <v>90</v>
      </c>
      <c r="E69" s="51" t="s">
        <v>424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400</v>
      </c>
      <c r="M69" s="53">
        <v>6.7</v>
      </c>
      <c r="N69" s="52" t="s">
        <v>103</v>
      </c>
      <c r="O69" s="53" t="s">
        <v>392</v>
      </c>
      <c r="P69" s="44" t="s">
        <v>92</v>
      </c>
      <c r="Q69" s="53" t="s">
        <v>402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427</v>
      </c>
      <c r="C70" s="50" t="s">
        <v>257</v>
      </c>
      <c r="D70" s="44" t="s">
        <v>90</v>
      </c>
      <c r="E70" s="51" t="s">
        <v>424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400</v>
      </c>
      <c r="M70" s="53">
        <v>4.7</v>
      </c>
      <c r="N70" s="52" t="s">
        <v>103</v>
      </c>
      <c r="O70" s="53" t="s">
        <v>392</v>
      </c>
      <c r="P70" s="44" t="s">
        <v>92</v>
      </c>
      <c r="Q70" s="53" t="s">
        <v>402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428</v>
      </c>
      <c r="C71" s="50" t="s">
        <v>257</v>
      </c>
      <c r="D71" s="44" t="s">
        <v>90</v>
      </c>
      <c r="E71" s="51" t="s">
        <v>429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400</v>
      </c>
      <c r="M71" s="53">
        <v>7.3</v>
      </c>
      <c r="N71" s="52" t="s">
        <v>103</v>
      </c>
      <c r="O71" s="53" t="s">
        <v>392</v>
      </c>
      <c r="P71" s="44" t="s">
        <v>92</v>
      </c>
      <c r="Q71" s="53" t="s">
        <v>402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430</v>
      </c>
      <c r="C72" s="50" t="s">
        <v>257</v>
      </c>
      <c r="D72" s="44" t="s">
        <v>90</v>
      </c>
      <c r="E72" s="51" t="s">
        <v>429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400</v>
      </c>
      <c r="M72" s="53">
        <v>4.3</v>
      </c>
      <c r="N72" s="52" t="s">
        <v>103</v>
      </c>
      <c r="O72" s="53" t="s">
        <v>392</v>
      </c>
      <c r="P72" s="44" t="s">
        <v>92</v>
      </c>
      <c r="Q72" s="53" t="s">
        <v>402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431</v>
      </c>
      <c r="C73" s="50" t="s">
        <v>257</v>
      </c>
      <c r="D73" s="44" t="s">
        <v>90</v>
      </c>
      <c r="E73" s="51" t="s">
        <v>429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400</v>
      </c>
      <c r="M73" s="53">
        <v>8.6999999999999993</v>
      </c>
      <c r="N73" s="52" t="s">
        <v>103</v>
      </c>
      <c r="O73" s="53" t="s">
        <v>392</v>
      </c>
      <c r="P73" s="44" t="s">
        <v>92</v>
      </c>
      <c r="Q73" s="53" t="s">
        <v>402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432</v>
      </c>
      <c r="C74" s="50" t="s">
        <v>257</v>
      </c>
      <c r="D74" s="44" t="s">
        <v>90</v>
      </c>
      <c r="E74" s="51" t="s">
        <v>429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400</v>
      </c>
      <c r="M74" s="53">
        <v>5.7</v>
      </c>
      <c r="N74" s="52" t="s">
        <v>103</v>
      </c>
      <c r="O74" s="53" t="s">
        <v>392</v>
      </c>
      <c r="P74" s="44" t="s">
        <v>92</v>
      </c>
      <c r="Q74" s="53" t="s">
        <v>402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433</v>
      </c>
      <c r="C75" s="50" t="s">
        <v>265</v>
      </c>
      <c r="D75" s="44" t="s">
        <v>90</v>
      </c>
      <c r="E75" s="51" t="s">
        <v>434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400</v>
      </c>
      <c r="M75" s="53">
        <v>3.5</v>
      </c>
      <c r="N75" s="52" t="s">
        <v>103</v>
      </c>
      <c r="O75" s="53" t="s">
        <v>392</v>
      </c>
      <c r="P75" s="44" t="s">
        <v>92</v>
      </c>
      <c r="Q75" s="53" t="s">
        <v>402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435</v>
      </c>
      <c r="C76" s="50" t="s">
        <v>265</v>
      </c>
      <c r="D76" s="44" t="s">
        <v>90</v>
      </c>
      <c r="E76" s="51" t="s">
        <v>436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400</v>
      </c>
      <c r="M76" s="53">
        <v>3.8</v>
      </c>
      <c r="N76" s="52" t="s">
        <v>103</v>
      </c>
      <c r="O76" s="53" t="s">
        <v>392</v>
      </c>
      <c r="P76" s="44" t="s">
        <v>92</v>
      </c>
      <c r="Q76" s="53" t="s">
        <v>402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437</v>
      </c>
      <c r="C77" s="50" t="s">
        <v>265</v>
      </c>
      <c r="D77" s="44" t="s">
        <v>90</v>
      </c>
      <c r="E77" s="51" t="s">
        <v>438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400</v>
      </c>
      <c r="M77" s="53">
        <v>4.5</v>
      </c>
      <c r="N77" s="52" t="s">
        <v>103</v>
      </c>
      <c r="O77" s="53" t="s">
        <v>392</v>
      </c>
      <c r="P77" s="44" t="s">
        <v>92</v>
      </c>
      <c r="Q77" s="53" t="s">
        <v>402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439</v>
      </c>
      <c r="C78" s="50" t="s">
        <v>265</v>
      </c>
      <c r="D78" s="44" t="s">
        <v>90</v>
      </c>
      <c r="E78" s="51" t="s">
        <v>440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400</v>
      </c>
      <c r="M78" s="53">
        <v>5</v>
      </c>
      <c r="N78" s="52" t="s">
        <v>103</v>
      </c>
      <c r="O78" s="53" t="s">
        <v>392</v>
      </c>
      <c r="P78" s="44" t="s">
        <v>92</v>
      </c>
      <c r="Q78" s="53" t="s">
        <v>402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441</v>
      </c>
      <c r="C79" s="50" t="s">
        <v>262</v>
      </c>
      <c r="D79" s="44" t="s">
        <v>90</v>
      </c>
      <c r="E79" s="51" t="s">
        <v>442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400</v>
      </c>
      <c r="M79" s="53">
        <v>3.5</v>
      </c>
      <c r="N79" s="52" t="s">
        <v>103</v>
      </c>
      <c r="O79" s="53" t="s">
        <v>392</v>
      </c>
      <c r="P79" s="44" t="s">
        <v>92</v>
      </c>
      <c r="Q79" s="53" t="s">
        <v>402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443</v>
      </c>
      <c r="C80" s="50" t="s">
        <v>262</v>
      </c>
      <c r="D80" s="44" t="s">
        <v>90</v>
      </c>
      <c r="E80" s="51" t="s">
        <v>444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400</v>
      </c>
      <c r="M80" s="53">
        <v>3.8</v>
      </c>
      <c r="N80" s="52" t="s">
        <v>103</v>
      </c>
      <c r="O80" s="53" t="s">
        <v>392</v>
      </c>
      <c r="P80" s="44" t="s">
        <v>92</v>
      </c>
      <c r="Q80" s="53" t="s">
        <v>402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445</v>
      </c>
      <c r="C81" s="50" t="s">
        <v>262</v>
      </c>
      <c r="D81" s="44" t="s">
        <v>90</v>
      </c>
      <c r="E81" s="51" t="s">
        <v>446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400</v>
      </c>
      <c r="M81" s="53">
        <v>4.5</v>
      </c>
      <c r="N81" s="52" t="s">
        <v>103</v>
      </c>
      <c r="O81" s="53" t="s">
        <v>392</v>
      </c>
      <c r="P81" s="44" t="s">
        <v>92</v>
      </c>
      <c r="Q81" s="53" t="s">
        <v>402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447</v>
      </c>
      <c r="C82" s="50" t="s">
        <v>262</v>
      </c>
      <c r="D82" s="44" t="s">
        <v>90</v>
      </c>
      <c r="E82" s="51" t="s">
        <v>448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400</v>
      </c>
      <c r="M82" s="53">
        <v>5</v>
      </c>
      <c r="N82" s="52" t="s">
        <v>103</v>
      </c>
      <c r="O82" s="53" t="s">
        <v>392</v>
      </c>
      <c r="P82" s="44" t="s">
        <v>92</v>
      </c>
      <c r="Q82" s="53" t="s">
        <v>402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449</v>
      </c>
      <c r="C83" s="50" t="s">
        <v>557</v>
      </c>
      <c r="D83" s="44" t="s">
        <v>90</v>
      </c>
      <c r="E83" s="51" t="s">
        <v>450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400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451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452</v>
      </c>
      <c r="C84" s="50" t="s">
        <v>237</v>
      </c>
      <c r="D84" s="44" t="s">
        <v>90</v>
      </c>
      <c r="E84" s="51" t="s">
        <v>453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454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455</v>
      </c>
      <c r="C85" s="50" t="s">
        <v>251</v>
      </c>
      <c r="D85" s="44" t="s">
        <v>90</v>
      </c>
      <c r="E85" s="51" t="s">
        <v>456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400</v>
      </c>
      <c r="M85" s="45">
        <v>2.6</v>
      </c>
      <c r="N85" s="52" t="s">
        <v>103</v>
      </c>
      <c r="O85" s="53" t="s">
        <v>457</v>
      </c>
      <c r="P85" s="44" t="s">
        <v>92</v>
      </c>
      <c r="Q85" s="45" t="s">
        <v>415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458</v>
      </c>
      <c r="C86" s="50" t="s">
        <v>248</v>
      </c>
      <c r="D86" s="44" t="s">
        <v>90</v>
      </c>
      <c r="E86" s="51" t="s">
        <v>459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400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460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461</v>
      </c>
      <c r="C87" s="50" t="s">
        <v>560</v>
      </c>
      <c r="D87" s="44" t="s">
        <v>90</v>
      </c>
      <c r="E87" s="51" t="s">
        <v>462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463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464</v>
      </c>
      <c r="C88" s="50" t="s">
        <v>560</v>
      </c>
      <c r="D88" s="44" t="s">
        <v>90</v>
      </c>
      <c r="E88" s="51" t="s">
        <v>465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463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466</v>
      </c>
      <c r="C89" s="50" t="s">
        <v>560</v>
      </c>
      <c r="D89" s="44" t="s">
        <v>90</v>
      </c>
      <c r="E89" s="51" t="s">
        <v>467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463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468</v>
      </c>
      <c r="C90" s="50" t="s">
        <v>560</v>
      </c>
      <c r="D90" s="44" t="s">
        <v>90</v>
      </c>
      <c r="E90" s="51" t="s">
        <v>467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463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469</v>
      </c>
      <c r="C91" s="50" t="s">
        <v>560</v>
      </c>
      <c r="D91" s="44" t="s">
        <v>90</v>
      </c>
      <c r="E91" s="51" t="s">
        <v>470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463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471</v>
      </c>
      <c r="C92" s="50" t="s">
        <v>323</v>
      </c>
      <c r="D92" s="44" t="s">
        <v>90</v>
      </c>
      <c r="E92" s="57" t="s">
        <v>472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400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473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474</v>
      </c>
      <c r="C93" s="50" t="s">
        <v>326</v>
      </c>
      <c r="D93" s="44" t="s">
        <v>90</v>
      </c>
      <c r="E93" s="57" t="s">
        <v>475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400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473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476</v>
      </c>
      <c r="C94" s="50" t="s">
        <v>318</v>
      </c>
      <c r="D94" s="44" t="s">
        <v>90</v>
      </c>
      <c r="E94" s="57" t="s">
        <v>791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400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477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478</v>
      </c>
      <c r="C95" s="50" t="s">
        <v>332</v>
      </c>
      <c r="D95" s="44" t="s">
        <v>90</v>
      </c>
      <c r="E95" s="57" t="s">
        <v>479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480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481</v>
      </c>
      <c r="C96" s="50" t="s">
        <v>344</v>
      </c>
      <c r="D96" s="44" t="s">
        <v>90</v>
      </c>
      <c r="E96" s="57" t="s">
        <v>482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483</v>
      </c>
      <c r="P96" s="44" t="s">
        <v>92</v>
      </c>
      <c r="Q96" s="45" t="s">
        <v>484</v>
      </c>
      <c r="R96" s="44" t="s">
        <v>485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486</v>
      </c>
      <c r="C97" s="50" t="s">
        <v>789</v>
      </c>
      <c r="D97" s="44" t="s">
        <v>90</v>
      </c>
      <c r="E97" s="57" t="s">
        <v>790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480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726</v>
      </c>
      <c r="C98" s="59" t="s">
        <v>174</v>
      </c>
      <c r="D98" s="44" t="s">
        <v>90</v>
      </c>
      <c r="E98" s="51" t="s">
        <v>492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400</v>
      </c>
      <c r="M98" s="45">
        <v>11</v>
      </c>
      <c r="N98" s="52" t="s">
        <v>103</v>
      </c>
      <c r="O98" s="53" t="s">
        <v>493</v>
      </c>
      <c r="P98" s="44" t="s">
        <v>92</v>
      </c>
      <c r="Q98" s="45" t="s">
        <v>194</v>
      </c>
      <c r="R98" s="44" t="s">
        <v>195</v>
      </c>
      <c r="S98" s="45">
        <v>0.41</v>
      </c>
      <c r="T98" s="44" t="s">
        <v>196</v>
      </c>
      <c r="U98" s="45">
        <v>1.02</v>
      </c>
      <c r="V98" s="44" t="s">
        <v>197</v>
      </c>
      <c r="W98" s="45">
        <v>0.9</v>
      </c>
      <c r="X98" s="44" t="s">
        <v>198</v>
      </c>
      <c r="Y98" s="45">
        <v>0.7</v>
      </c>
      <c r="Z98" s="44" t="s">
        <v>199</v>
      </c>
      <c r="AA98" s="45">
        <v>0.47</v>
      </c>
      <c r="AB98" s="44" t="s">
        <v>200</v>
      </c>
      <c r="AC98" s="45">
        <v>0.44</v>
      </c>
      <c r="AD98" s="44" t="s">
        <v>201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727</v>
      </c>
      <c r="C99" s="59" t="s">
        <v>174</v>
      </c>
      <c r="D99" s="44" t="s">
        <v>90</v>
      </c>
      <c r="E99" s="51" t="s">
        <v>494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400</v>
      </c>
      <c r="M99" s="45">
        <v>11</v>
      </c>
      <c r="N99" s="52" t="s">
        <v>103</v>
      </c>
      <c r="O99" s="53" t="s">
        <v>493</v>
      </c>
      <c r="P99" s="44" t="s">
        <v>92</v>
      </c>
      <c r="Q99" s="45" t="s">
        <v>194</v>
      </c>
      <c r="R99" s="44" t="s">
        <v>195</v>
      </c>
      <c r="S99" s="45">
        <v>0.45</v>
      </c>
      <c r="T99" s="44" t="s">
        <v>196</v>
      </c>
      <c r="U99" s="45">
        <v>0.96</v>
      </c>
      <c r="V99" s="44" t="s">
        <v>197</v>
      </c>
      <c r="W99" s="45">
        <v>0.92</v>
      </c>
      <c r="X99" s="44" t="s">
        <v>198</v>
      </c>
      <c r="Y99" s="45">
        <v>0.62</v>
      </c>
      <c r="Z99" s="44" t="s">
        <v>199</v>
      </c>
      <c r="AA99" s="45">
        <v>0.41</v>
      </c>
      <c r="AB99" s="44" t="s">
        <v>200</v>
      </c>
      <c r="AC99" s="45">
        <v>0.41</v>
      </c>
      <c r="AD99" s="44" t="s">
        <v>201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498</v>
      </c>
      <c r="C100" s="50" t="s">
        <v>714</v>
      </c>
      <c r="D100" s="44" t="s">
        <v>90</v>
      </c>
      <c r="E100" s="57" t="s">
        <v>499</v>
      </c>
      <c r="F100" s="61" t="s">
        <v>495</v>
      </c>
      <c r="G100" s="62" t="s">
        <v>474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463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496</v>
      </c>
      <c r="X100" s="44" t="s">
        <v>142</v>
      </c>
      <c r="Y100" s="45" t="s">
        <v>497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500</v>
      </c>
      <c r="C101" s="50" t="s">
        <v>715</v>
      </c>
      <c r="D101" s="44" t="s">
        <v>90</v>
      </c>
      <c r="E101" s="57" t="s">
        <v>501</v>
      </c>
      <c r="F101" s="61" t="s">
        <v>495</v>
      </c>
      <c r="G101" s="62" t="s">
        <v>474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463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496</v>
      </c>
      <c r="X101" s="44" t="s">
        <v>142</v>
      </c>
      <c r="Y101" s="45" t="s">
        <v>497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502</v>
      </c>
      <c r="C102" s="50" t="s">
        <v>780</v>
      </c>
      <c r="D102" s="44" t="s">
        <v>90</v>
      </c>
      <c r="E102" s="57" t="s">
        <v>503</v>
      </c>
      <c r="F102" s="61" t="s">
        <v>495</v>
      </c>
      <c r="G102" s="62" t="s">
        <v>476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463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496</v>
      </c>
      <c r="X102" s="44" t="s">
        <v>142</v>
      </c>
      <c r="Y102" s="45" t="s">
        <v>497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504</v>
      </c>
      <c r="C103" s="50" t="s">
        <v>718</v>
      </c>
      <c r="D103" s="44" t="s">
        <v>90</v>
      </c>
      <c r="E103" s="57" t="s">
        <v>505</v>
      </c>
      <c r="F103" s="61" t="s">
        <v>495</v>
      </c>
      <c r="G103" s="63" t="s">
        <v>478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463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496</v>
      </c>
      <c r="X103" s="44" t="s">
        <v>142</v>
      </c>
      <c r="Y103" s="45" t="s">
        <v>497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506</v>
      </c>
      <c r="C104" s="50" t="s">
        <v>716</v>
      </c>
      <c r="D104" s="44" t="s">
        <v>90</v>
      </c>
      <c r="E104" s="57" t="s">
        <v>788</v>
      </c>
      <c r="F104" s="61" t="s">
        <v>495</v>
      </c>
      <c r="G104" s="63" t="s">
        <v>486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463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496</v>
      </c>
      <c r="X104" s="44" t="s">
        <v>142</v>
      </c>
      <c r="Y104" s="45" t="s">
        <v>497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507</v>
      </c>
      <c r="C105" s="50" t="s">
        <v>710</v>
      </c>
      <c r="D105" s="44" t="s">
        <v>90</v>
      </c>
      <c r="E105" s="57" t="s">
        <v>508</v>
      </c>
      <c r="F105" s="61" t="s">
        <v>509</v>
      </c>
      <c r="G105" s="63" t="s">
        <v>458</v>
      </c>
      <c r="H105" s="61" t="s">
        <v>510</v>
      </c>
      <c r="I105" s="63" t="s">
        <v>458</v>
      </c>
      <c r="J105" s="61" t="s">
        <v>511</v>
      </c>
      <c r="K105" s="64" t="s">
        <v>110</v>
      </c>
      <c r="L105" s="44" t="s">
        <v>9</v>
      </c>
      <c r="M105" s="45" t="s">
        <v>9</v>
      </c>
      <c r="N105" s="44" t="s">
        <v>512</v>
      </c>
      <c r="O105" s="45">
        <v>60</v>
      </c>
      <c r="P105" s="44" t="s">
        <v>92</v>
      </c>
      <c r="Q105" s="45" t="s">
        <v>463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496</v>
      </c>
      <c r="X105" s="44" t="s">
        <v>142</v>
      </c>
      <c r="Y105" s="45" t="s">
        <v>497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513</v>
      </c>
      <c r="C106" s="50" t="s">
        <v>710</v>
      </c>
      <c r="D106" s="44" t="s">
        <v>90</v>
      </c>
      <c r="E106" s="57" t="s">
        <v>514</v>
      </c>
      <c r="F106" s="61" t="s">
        <v>509</v>
      </c>
      <c r="G106" s="63" t="s">
        <v>458</v>
      </c>
      <c r="H106" s="61" t="s">
        <v>515</v>
      </c>
      <c r="I106" s="63" t="s">
        <v>458</v>
      </c>
      <c r="J106" s="61" t="s">
        <v>511</v>
      </c>
      <c r="K106" s="64" t="s">
        <v>110</v>
      </c>
      <c r="L106" s="44" t="s">
        <v>9</v>
      </c>
      <c r="M106" s="45" t="s">
        <v>9</v>
      </c>
      <c r="N106" s="44" t="s">
        <v>512</v>
      </c>
      <c r="O106" s="45">
        <v>120</v>
      </c>
      <c r="P106" s="44" t="s">
        <v>92</v>
      </c>
      <c r="Q106" s="45" t="s">
        <v>463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496</v>
      </c>
      <c r="X106" s="44" t="s">
        <v>142</v>
      </c>
      <c r="Y106" s="45" t="s">
        <v>497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516</v>
      </c>
      <c r="C107" s="50" t="s">
        <v>710</v>
      </c>
      <c r="D107" s="44" t="s">
        <v>90</v>
      </c>
      <c r="E107" s="57" t="s">
        <v>514</v>
      </c>
      <c r="F107" s="61" t="s">
        <v>509</v>
      </c>
      <c r="G107" s="63" t="s">
        <v>455</v>
      </c>
      <c r="H107" s="61" t="s">
        <v>515</v>
      </c>
      <c r="I107" s="63" t="s">
        <v>455</v>
      </c>
      <c r="J107" s="61" t="s">
        <v>511</v>
      </c>
      <c r="K107" s="64" t="s">
        <v>110</v>
      </c>
      <c r="L107" s="44" t="s">
        <v>9</v>
      </c>
      <c r="M107" s="45" t="s">
        <v>9</v>
      </c>
      <c r="N107" s="44" t="s">
        <v>512</v>
      </c>
      <c r="O107" s="45">
        <v>120</v>
      </c>
      <c r="P107" s="44" t="s">
        <v>92</v>
      </c>
      <c r="Q107" s="45" t="s">
        <v>463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496</v>
      </c>
      <c r="X107" s="44" t="s">
        <v>142</v>
      </c>
      <c r="Y107" s="45" t="s">
        <v>497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517</v>
      </c>
      <c r="C108" s="50" t="s">
        <v>710</v>
      </c>
      <c r="D108" s="44" t="s">
        <v>90</v>
      </c>
      <c r="E108" s="51" t="s">
        <v>518</v>
      </c>
      <c r="F108" s="61" t="s">
        <v>509</v>
      </c>
      <c r="G108" s="65" t="s">
        <v>417</v>
      </c>
      <c r="H108" s="61" t="s">
        <v>510</v>
      </c>
      <c r="I108" s="65" t="s">
        <v>417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463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496</v>
      </c>
      <c r="X108" s="44" t="s">
        <v>142</v>
      </c>
      <c r="Y108" s="45" t="s">
        <v>497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519</v>
      </c>
      <c r="C109" s="50" t="s">
        <v>710</v>
      </c>
      <c r="D109" s="44" t="s">
        <v>90</v>
      </c>
      <c r="E109" s="51" t="s">
        <v>518</v>
      </c>
      <c r="F109" s="61" t="s">
        <v>509</v>
      </c>
      <c r="G109" s="65" t="s">
        <v>417</v>
      </c>
      <c r="H109" s="61" t="s">
        <v>510</v>
      </c>
      <c r="I109" s="65" t="s">
        <v>417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463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496</v>
      </c>
      <c r="X109" s="44" t="s">
        <v>142</v>
      </c>
      <c r="Y109" s="45" t="s">
        <v>497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520</v>
      </c>
      <c r="C110" s="50" t="s">
        <v>710</v>
      </c>
      <c r="D110" s="44" t="s">
        <v>90</v>
      </c>
      <c r="E110" s="51" t="s">
        <v>518</v>
      </c>
      <c r="F110" s="61" t="s">
        <v>509</v>
      </c>
      <c r="G110" s="65" t="s">
        <v>417</v>
      </c>
      <c r="H110" s="61" t="s">
        <v>510</v>
      </c>
      <c r="I110" s="65" t="s">
        <v>417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463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496</v>
      </c>
      <c r="X110" s="44" t="s">
        <v>142</v>
      </c>
      <c r="Y110" s="45" t="s">
        <v>497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521</v>
      </c>
      <c r="C111" s="50" t="s">
        <v>710</v>
      </c>
      <c r="D111" s="44" t="s">
        <v>90</v>
      </c>
      <c r="E111" s="51" t="s">
        <v>518</v>
      </c>
      <c r="F111" s="61" t="s">
        <v>509</v>
      </c>
      <c r="G111" s="65" t="s">
        <v>417</v>
      </c>
      <c r="H111" s="61" t="s">
        <v>510</v>
      </c>
      <c r="I111" s="65" t="s">
        <v>417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463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496</v>
      </c>
      <c r="X111" s="44" t="s">
        <v>142</v>
      </c>
      <c r="Y111" s="45" t="s">
        <v>497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522</v>
      </c>
      <c r="C112" s="50" t="s">
        <v>710</v>
      </c>
      <c r="D112" s="44" t="s">
        <v>90</v>
      </c>
      <c r="E112" s="51" t="s">
        <v>523</v>
      </c>
      <c r="F112" s="61" t="s">
        <v>509</v>
      </c>
      <c r="G112" s="65" t="s">
        <v>417</v>
      </c>
      <c r="H112" s="61" t="s">
        <v>510</v>
      </c>
      <c r="I112" s="65" t="s">
        <v>417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463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496</v>
      </c>
      <c r="X112" s="44" t="s">
        <v>142</v>
      </c>
      <c r="Y112" s="45" t="s">
        <v>497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524</v>
      </c>
      <c r="C113" s="50" t="s">
        <v>710</v>
      </c>
      <c r="D113" s="44" t="s">
        <v>90</v>
      </c>
      <c r="E113" s="51" t="s">
        <v>523</v>
      </c>
      <c r="F113" s="61" t="s">
        <v>509</v>
      </c>
      <c r="G113" s="65" t="s">
        <v>417</v>
      </c>
      <c r="H113" s="61" t="s">
        <v>510</v>
      </c>
      <c r="I113" s="65" t="s">
        <v>417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463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496</v>
      </c>
      <c r="X113" s="44" t="s">
        <v>142</v>
      </c>
      <c r="Y113" s="45" t="s">
        <v>497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525</v>
      </c>
      <c r="C114" s="50" t="s">
        <v>710</v>
      </c>
      <c r="D114" s="44" t="s">
        <v>90</v>
      </c>
      <c r="E114" s="51" t="s">
        <v>523</v>
      </c>
      <c r="F114" s="61" t="s">
        <v>509</v>
      </c>
      <c r="G114" s="65" t="s">
        <v>417</v>
      </c>
      <c r="H114" s="61" t="s">
        <v>510</v>
      </c>
      <c r="I114" s="65" t="s">
        <v>417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463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496</v>
      </c>
      <c r="X114" s="44" t="s">
        <v>142</v>
      </c>
      <c r="Y114" s="45" t="s">
        <v>497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526</v>
      </c>
      <c r="C115" s="50" t="s">
        <v>710</v>
      </c>
      <c r="D115" s="44" t="s">
        <v>90</v>
      </c>
      <c r="E115" s="51" t="s">
        <v>523</v>
      </c>
      <c r="F115" s="61" t="s">
        <v>509</v>
      </c>
      <c r="G115" s="65" t="s">
        <v>417</v>
      </c>
      <c r="H115" s="61" t="s">
        <v>510</v>
      </c>
      <c r="I115" s="65" t="s">
        <v>417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463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496</v>
      </c>
      <c r="X115" s="44" t="s">
        <v>142</v>
      </c>
      <c r="Y115" s="45" t="s">
        <v>497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527</v>
      </c>
      <c r="C116" s="50" t="s">
        <v>710</v>
      </c>
      <c r="D116" s="44" t="s">
        <v>90</v>
      </c>
      <c r="E116" s="51" t="s">
        <v>528</v>
      </c>
      <c r="F116" s="61" t="s">
        <v>509</v>
      </c>
      <c r="G116" s="63" t="s">
        <v>449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463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496</v>
      </c>
      <c r="X116" s="44" t="s">
        <v>142</v>
      </c>
      <c r="Y116" s="45" t="s">
        <v>497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529</v>
      </c>
      <c r="C117" s="50" t="s">
        <v>710</v>
      </c>
      <c r="D117" s="44" t="s">
        <v>90</v>
      </c>
      <c r="E117" s="51" t="s">
        <v>530</v>
      </c>
      <c r="F117" s="61" t="s">
        <v>509</v>
      </c>
      <c r="G117" s="63" t="s">
        <v>452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463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496</v>
      </c>
      <c r="X117" s="44" t="s">
        <v>142</v>
      </c>
      <c r="Y117" s="45" t="s">
        <v>497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2025-09-27T15:21:25Z</dcterms:modified>
  <dc:language>pt-BR</dc:language>
</cp:coreProperties>
</file>