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enni\Bootcamp_Sept\excel-challenge\Starter_Code\"/>
    </mc:Choice>
  </mc:AlternateContent>
  <xr:revisionPtr revIDLastSave="0" documentId="13_ncr:1_{879BCA96-7946-449D-BF46-20B89AA1B1E9}" xr6:coauthVersionLast="47" xr6:coauthVersionMax="47" xr10:uidLastSave="{00000000-0000-0000-0000-000000000000}"/>
  <bookViews>
    <workbookView xWindow="-93" yWindow="-93" windowWidth="19386" windowHeight="10266" xr2:uid="{00000000-000D-0000-FFFF-FFFF00000000}"/>
  </bookViews>
  <sheets>
    <sheet name="Dashboard" sheetId="7" r:id="rId1"/>
    <sheet name="ByCategory" sheetId="3" r:id="rId2"/>
    <sheet name="BySubCategory" sheetId="5" r:id="rId3"/>
    <sheet name="ByDate" sheetId="6" r:id="rId4"/>
    <sheet name="Goal" sheetId="9" r:id="rId5"/>
    <sheet name="Stats" sheetId="10" r:id="rId6"/>
    <sheet name="Crowdfunding" sheetId="1" r:id="rId7"/>
  </sheets>
  <definedNames>
    <definedName name="_xlchart.v1.0" hidden="1">Stats!$E$12:$E$375</definedName>
    <definedName name="_xlchart.v1.1" hidden="1">Stats!$B$11</definedName>
    <definedName name="_xlchart.v1.2" hidden="1">Stats!$B$12:$B$576</definedName>
    <definedName name="_xlchart.v1.3" hidden="1">Stats!$E$17:$E$380</definedName>
  </definedNames>
  <calcPr calcId="191029"/>
  <pivotCaches>
    <pivotCache cacheId="0" r:id="rId8"/>
    <pivotCache cacheId="6" r:id="rId9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0" l="1"/>
  <c r="D6" i="10"/>
  <c r="D5" i="10"/>
  <c r="D4" i="10"/>
  <c r="B7" i="10"/>
  <c r="B6" i="10"/>
  <c r="B5" i="10"/>
  <c r="B4" i="10"/>
  <c r="D3" i="10"/>
  <c r="B3" i="10"/>
  <c r="D2" i="10"/>
  <c r="B2" i="10"/>
  <c r="I3" i="9"/>
  <c r="J3" i="9"/>
  <c r="I4" i="9"/>
  <c r="J4" i="9"/>
  <c r="I5" i="9"/>
  <c r="J5" i="9"/>
  <c r="I6" i="9"/>
  <c r="J6" i="9"/>
  <c r="I7" i="9"/>
  <c r="J7" i="9"/>
  <c r="I8" i="9"/>
  <c r="J8" i="9"/>
  <c r="I9" i="9"/>
  <c r="J9" i="9"/>
  <c r="I10" i="9"/>
  <c r="J10" i="9"/>
  <c r="I11" i="9"/>
  <c r="J11" i="9"/>
  <c r="I12" i="9"/>
  <c r="J12" i="9"/>
  <c r="I13" i="9"/>
  <c r="J13" i="9"/>
  <c r="I14" i="9"/>
  <c r="J14" i="9"/>
  <c r="H4" i="9"/>
  <c r="H5" i="9"/>
  <c r="H6" i="9"/>
  <c r="H7" i="9"/>
  <c r="H8" i="9"/>
  <c r="H9" i="9"/>
  <c r="H10" i="9"/>
  <c r="H11" i="9"/>
  <c r="H12" i="9"/>
  <c r="H13" i="9"/>
  <c r="H14" i="9"/>
  <c r="H3" i="9"/>
  <c r="G4" i="9"/>
  <c r="G5" i="9"/>
  <c r="G6" i="9"/>
  <c r="G7" i="9"/>
  <c r="G8" i="9"/>
  <c r="G9" i="9"/>
  <c r="G10" i="9"/>
  <c r="G11" i="9"/>
  <c r="G12" i="9"/>
  <c r="G13" i="9"/>
  <c r="G14" i="9"/>
  <c r="G3" i="9"/>
  <c r="E14" i="9"/>
  <c r="E13" i="9" s="1"/>
  <c r="E12" i="9" s="1"/>
  <c r="E11" i="9" s="1"/>
  <c r="E10" i="9" s="1"/>
  <c r="E9" i="9" s="1"/>
  <c r="E8" i="9" s="1"/>
  <c r="E7" i="9" s="1"/>
  <c r="E6" i="9" s="1"/>
  <c r="E5" i="9" s="1"/>
  <c r="E4" i="9" s="1"/>
  <c r="E3" i="9" s="1"/>
  <c r="F14" i="9"/>
  <c r="F13" i="9" s="1"/>
  <c r="F12" i="9" s="1"/>
  <c r="F11" i="9" s="1"/>
  <c r="F10" i="9" s="1"/>
  <c r="F9" i="9" s="1"/>
  <c r="F8" i="9" s="1"/>
  <c r="F7" i="9" s="1"/>
  <c r="F6" i="9" s="1"/>
  <c r="F5" i="9" s="1"/>
  <c r="F4" i="9" s="1"/>
  <c r="F3" i="9" s="1"/>
  <c r="D12" i="9"/>
  <c r="D11" i="9" s="1"/>
  <c r="D10" i="9" s="1"/>
  <c r="D9" i="9" s="1"/>
  <c r="D8" i="9" s="1"/>
  <c r="D7" i="9" s="1"/>
  <c r="D6" i="9" s="1"/>
  <c r="D5" i="9" s="1"/>
  <c r="D4" i="9" s="1"/>
  <c r="D3" i="9" s="1"/>
  <c r="D13" i="9"/>
  <c r="D14" i="9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/>
  <c r="Q373" i="1" a="1"/>
  <c r="Q373" i="1" s="1"/>
  <c r="Q374" i="1" a="1"/>
  <c r="Q374" i="1" s="1"/>
  <c r="Q375" i="1" a="1"/>
  <c r="Q375" i="1" s="1"/>
  <c r="Q376" i="1" a="1"/>
  <c r="Q376" i="1" s="1"/>
  <c r="Q377" i="1" a="1"/>
  <c r="Q377" i="1"/>
  <c r="Q378" i="1" a="1"/>
  <c r="Q378" i="1" s="1"/>
  <c r="Q379" i="1" a="1"/>
  <c r="Q379" i="1" s="1"/>
  <c r="Q380" i="1" a="1"/>
  <c r="Q380" i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/>
  <c r="Q748" i="1" a="1"/>
  <c r="Q748" i="1" s="1"/>
  <c r="Q749" i="1" a="1"/>
  <c r="Q749" i="1" s="1"/>
  <c r="Q750" i="1" a="1"/>
  <c r="Q750" i="1" s="1"/>
  <c r="Q751" i="1" a="1"/>
  <c r="Q751" i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<sst xmlns="http://schemas.openxmlformats.org/spreadsheetml/2006/main" count="7072" uniqueCount="2115">
  <si>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</si>
  <si>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</si>
  <si>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</si>
  <si>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</si>
  <si>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</si>
  <si>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</si>
  <si>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</si>
  <si>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</si>
  <si>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</si>
  <si>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</si>
  <si>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</si>
  <si>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</si>
  <si>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</si>
  <si>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</si>
  <si>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</si>
  <si>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</si>
  <si>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</si>
  <si>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</si>
  <si>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</si>
  <si>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</si>
  <si>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</si>
  <si>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</si>
  <si>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</si>
  <si>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</si>
  <si>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</si>
  <si>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</si>
  <si>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</si>
  <si>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</si>
  <si>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</si>
  <si>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</si>
  <si>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</si>
  <si>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</si>
  <si>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</si>
  <si>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</si>
  <si>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</si>
  <si>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</si>
  <si>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</si>
  <si>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</si>
  <si>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</si>
  <si>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</si>
  <si>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</si>
  <si>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</si>
  <si>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</si>
  <si>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</si>
  <si>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</si>
  <si>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</si>
  <si>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</si>
  <si>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</si>
  <si>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</si>
  <si>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</si>
  <si>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</si>
  <si>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</si>
  <si>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</si>
  <si>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</si>
  <si>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</si>
  <si>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</si>
  <si>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</si>
  <si>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</si>
  <si>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</si>
  <si>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</si>
  <si>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</si>
  <si>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</si>
  <si>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</si>
  <si>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</si>
  <si>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</si>
  <si>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</si>
  <si>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</si>
  <si>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</si>
  <si>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</si>
  <si>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</si>
  <si>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</si>
  <si>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</si>
  <si>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</si>
  <si>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</si>
  <si>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</si>
  <si>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</si>
  <si>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</si>
  <si>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</si>
  <si>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</si>
  <si>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</si>
  <si>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</si>
  <si>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</si>
  <si>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</si>
  <si>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</si>
  <si>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</si>
  <si>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</si>
  <si>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</si>
  <si>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</si>
  <si>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</si>
  <si>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</si>
  <si>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</si>
  <si>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</si>
  <si>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</si>
  <si>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</si>
  <si>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</si>
  <si>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</si>
  <si>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</si>
  <si>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</si>
  <si>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</si>
  <si>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</si>
  <si>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</si>
  <si>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</si>
  <si>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</si>
  <si>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</si>
  <si>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</si>
  <si>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</si>
  <si>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</si>
  <si>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</si>
  <si>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</si>
  <si>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</si>
  <si>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</si>
  <si>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</si>
  <si>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</si>
  <si>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</si>
  <si>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</si>
  <si>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</si>
  <si>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</si>
  <si>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</si>
  <si>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</si>
  <si>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</si>
  <si>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</si>
  <si>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</si>
  <si>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</si>
  <si>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</si>
  <si>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</si>
  <si>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</si>
  <si>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</si>
  <si>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</si>
  <si>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</si>
  <si>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</si>
  <si>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</si>
  <si>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</si>
  <si>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</si>
  <si>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</si>
  <si>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</si>
  <si>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</si>
  <si>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</si>
  <si>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</si>
  <si>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</si>
  <si>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</si>
  <si>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</si>
  <si>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</si>
  <si>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</si>
  <si>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</si>
  <si>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</si>
  <si>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</si>
  <si>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</si>
  <si>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</si>
  <si>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</si>
  <si>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</si>
  <si>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</si>
  <si>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</si>
  <si>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</si>
  <si>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</si>
  <si>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</si>
  <si>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</si>
  <si>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</si>
  <si>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</si>
  <si>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</si>
  <si>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</si>
  <si>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</si>
  <si>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</si>
  <si>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</si>
  <si>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</si>
  <si>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</si>
  <si>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</si>
  <si>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</si>
  <si>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</si>
  <si>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</si>
  <si>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</si>
  <si>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</si>
  <si>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</si>
  <si>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</si>
  <si>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</si>
  <si>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</si>
  <si>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</si>
  <si>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</si>
  <si>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</si>
  <si>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</si>
  <si>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</si>
  <si>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</si>
  <si>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</si>
  <si>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</si>
  <si>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</si>
  <si>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</si>
  <si>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</si>
  <si>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</si>
  <si>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</si>
  <si>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</si>
  <si>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</si>
  <si>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</si>
  <si>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</si>
  <si>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</si>
  <si>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</si>
  <si>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</si>
  <si>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</si>
  <si>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</si>
  <si>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</si>
  <si>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</si>
  <si>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</si>
  <si>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</si>
  <si>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</si>
  <si>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</si>
  <si>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</si>
  <si>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</si>
  <si>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</si>
  <si>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</si>
  <si>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</si>
  <si>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</si>
  <si>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</si>
  <si>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</si>
  <si>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</si>
  <si>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</si>
  <si>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</si>
  <si>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</si>
  <si>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</si>
  <si>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</si>
  <si>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</si>
  <si>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</si>
  <si>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</si>
  <si>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</si>
  <si>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</si>
  <si>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</si>
  <si>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</si>
  <si>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</si>
  <si>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</si>
  <si>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</si>
  <si>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</si>
  <si>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</si>
  <si>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</si>
  <si>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</si>
  <si>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</si>
  <si>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</si>
  <si>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</si>
  <si>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</si>
  <si>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</si>
  <si>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</si>
  <si>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</si>
  <si>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</si>
  <si>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</si>
  <si>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</si>
  <si>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</si>
  <si>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</si>
  <si>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</si>
  <si>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</si>
  <si>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</si>
  <si>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</si>
  <si>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</si>
  <si>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</si>
  <si>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</si>
  <si>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</si>
  <si>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</si>
  <si>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</si>
  <si>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</si>
  <si>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</si>
  <si>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</si>
  <si>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</si>
  <si>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</si>
  <si>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</si>
  <si>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</si>
  <si>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</si>
  <si>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</si>
  <si>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</si>
  <si>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</si>
  <si>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</si>
  <si>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</si>
  <si>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</si>
  <si>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</si>
  <si>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</si>
  <si>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</si>
  <si>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</si>
  <si>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</si>
  <si>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</si>
  <si>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</si>
  <si>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</si>
  <si>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</si>
  <si>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</si>
  <si>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</si>
  <si>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</si>
  <si>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</si>
  <si>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</si>
  <si>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</si>
  <si>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</si>
  <si>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</si>
  <si>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</si>
  <si>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</si>
  <si>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</si>
  <si>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</si>
  <si>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</si>
  <si>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</si>
  <si>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</si>
  <si>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</si>
  <si>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</si>
  <si>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</si>
  <si>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</si>
  <si>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</si>
  <si>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</si>
  <si>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</si>
  <si>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</si>
  <si>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</si>
  <si>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</si>
  <si>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</si>
  <si>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</si>
  <si>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</si>
  <si>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</si>
  <si>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</si>
  <si>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</si>
  <si>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</si>
  <si>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</si>
  <si>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</si>
  <si>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</si>
  <si>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</si>
  <si>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</si>
  <si>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</si>
  <si>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</si>
  <si>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</si>
  <si>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</si>
  <si>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</si>
  <si>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</si>
  <si>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</si>
  <si>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</si>
  <si>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</si>
  <si>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</si>
  <si>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</si>
  <si>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</si>
  <si>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</si>
  <si>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</si>
  <si>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</si>
  <si>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</si>
  <si>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</si>
  <si>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</si>
  <si>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</si>
  <si>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</si>
  <si>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</si>
  <si>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</si>
  <si>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</si>
  <si>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</si>
  <si>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</si>
  <si>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</si>
  <si>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</si>
  <si>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</si>
  <si>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</si>
  <si>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</si>
  <si>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</si>
  <si>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</si>
  <si>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</si>
  <si>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</si>
  <si>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</si>
  <si>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</si>
  <si>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</si>
  <si>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</si>
  <si>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</si>
  <si>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</si>
  <si>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</si>
  <si>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</si>
  <si>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</si>
  <si>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</si>
  <si>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</si>
  <si>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</si>
  <si>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</si>
  <si>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</si>
  <si>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</si>
  <si>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</si>
  <si>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</si>
  <si>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</si>
  <si>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</si>
  <si>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</si>
  <si>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</si>
  <si>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</si>
  <si>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</si>
  <si>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</si>
  <si>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</si>
  <si>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</si>
  <si>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</si>
  <si>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</si>
  <si>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</si>
  <si>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</si>
  <si>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</si>
  <si>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</si>
  <si>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</si>
  <si>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</si>
  <si>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</si>
  <si>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</si>
  <si>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</si>
  <si>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</si>
  <si>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</si>
  <si>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</si>
  <si>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</si>
  <si>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</si>
  <si>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</si>
  <si>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</si>
  <si>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</si>
  <si>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</si>
  <si>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</si>
  <si>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</si>
  <si>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</si>
  <si>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</si>
  <si>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</si>
  <si>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</si>
  <si>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</si>
  <si>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</si>
  <si>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</si>
  <si>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</si>
  <si>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</si>
  <si>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</si>
  <si>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</si>
  <si>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</si>
  <si>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</si>
  <si>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</si>
  <si>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</si>
  <si>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</si>
  <si>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</si>
  <si>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</si>
  <si>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</si>
  <si>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</si>
  <si>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</si>
  <si>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</si>
  <si>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</si>
  <si>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</si>
  <si>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</si>
  <si>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</si>
  <si>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</si>
  <si>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</si>
  <si>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</si>
  <si>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</si>
  <si>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</si>
  <si>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</si>
  <si>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</si>
  <si>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</si>
  <si>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</si>
  <si>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</si>
  <si>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</si>
  <si>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</si>
  <si>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</si>
  <si>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</si>
  <si>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</si>
  <si>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</si>
  <si>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</si>
  <si>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</si>
  <si>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</si>
  <si>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</si>
  <si>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</si>
  <si>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</si>
  <si>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</si>
  <si>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</si>
  <si>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</si>
  <si>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</si>
  <si>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</si>
  <si>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</si>
  <si>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</si>
  <si>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</si>
  <si>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</si>
  <si>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</si>
  <si>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</si>
  <si>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</si>
  <si>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</si>
  <si>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</si>
  <si>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</si>
  <si>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</si>
  <si>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</si>
  <si>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</si>
  <si>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</si>
  <si>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</si>
  <si>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</si>
  <si>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</si>
  <si>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</si>
  <si>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</si>
  <si>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</si>
  <si>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</si>
  <si>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</si>
  <si>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</si>
  <si>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</si>
  <si>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</si>
  <si>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</si>
  <si>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</si>
  <si>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</si>
  <si>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</si>
  <si>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</si>
  <si>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</si>
  <si>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</si>
  <si>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</si>
  <si>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</si>
  <si>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</si>
  <si>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</si>
  <si>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</si>
  <si>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</si>
  <si>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</si>
  <si>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</si>
  <si>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</si>
  <si>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</si>
  <si>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</si>
  <si>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</si>
  <si>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</si>
  <si>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</si>
  <si>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</si>
  <si>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</si>
  <si>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</si>
  <si>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</si>
  <si>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</si>
  <si>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</si>
  <si>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</si>
  <si>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</si>
  <si>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</si>
  <si>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</si>
  <si>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</si>
  <si>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</si>
  <si>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</si>
  <si>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</si>
  <si>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</si>
  <si>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</si>
  <si>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</si>
  <si>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</si>
  <si>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</si>
  <si>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</si>
  <si>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</si>
  <si>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</si>
  <si>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</si>
  <si>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</si>
  <si>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</si>
  <si>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</si>
  <si>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</si>
  <si>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</si>
  <si>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</si>
  <si>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</si>
  <si>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</si>
  <si>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</si>
  <si>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</si>
  <si>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</si>
  <si>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</si>
  <si>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</si>
  <si>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</si>
  <si>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</si>
  <si>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</si>
  <si>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</si>
  <si>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</si>
  <si>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</si>
  <si>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</si>
  <si>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</si>
  <si>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</si>
  <si>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</si>
  <si>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</si>
  <si>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</si>
  <si>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</si>
  <si>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</si>
  <si>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</si>
  <si>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</si>
  <si>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</si>
  <si>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</si>
  <si>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</si>
  <si>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</si>
  <si>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</si>
  <si>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</si>
  <si>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</si>
  <si>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</si>
  <si>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</si>
  <si>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</si>
  <si>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</si>
  <si>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</si>
  <si>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</si>
  <si>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</si>
  <si>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</si>
  <si>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</si>
  <si>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</si>
  <si>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</si>
  <si>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</si>
  <si>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</si>
  <si>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</si>
  <si>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</si>
  <si>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</si>
  <si>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</si>
  <si>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</si>
  <si>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</si>
  <si>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</si>
  <si>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</si>
  <si>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</si>
  <si>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</si>
  <si>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</si>
  <si>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</si>
  <si>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</si>
  <si>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</si>
  <si>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</si>
  <si>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</si>
  <si>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</si>
  <si>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</si>
  <si>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</si>
  <si>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</si>
  <si>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</si>
  <si>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</si>
  <si>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</si>
  <si>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</si>
  <si>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</si>
  <si>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</si>
  <si>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</si>
  <si>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</si>
  <si>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</si>
  <si>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</si>
  <si>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</si>
  <si>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</si>
  <si>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</si>
  <si>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</si>
  <si>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</si>
  <si>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</si>
  <si>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</si>
  <si>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</si>
  <si>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</si>
  <si>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</si>
  <si>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</si>
  <si>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</si>
  <si>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</si>
  <si>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</si>
  <si>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</si>
  <si>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</si>
  <si>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</si>
  <si>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</si>
  <si>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</si>
  <si>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</si>
  <si>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</si>
  <si>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</si>
  <si>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</si>
  <si>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</si>
  <si>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</si>
  <si>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</si>
  <si>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</si>
  <si>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</si>
  <si>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</si>
  <si>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</si>
  <si>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</si>
  <si>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</si>
  <si>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</si>
  <si>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</si>
  <si>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</si>
  <si>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</si>
  <si>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</si>
  <si>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</si>
  <si>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</si>
  <si>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</si>
  <si>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</si>
  <si>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</si>
  <si>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</si>
  <si>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</si>
  <si>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</si>
  <si>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</si>
  <si>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</si>
  <si>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</si>
  <si>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</si>
  <si>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</si>
  <si>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</si>
  <si>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</si>
  <si>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</si>
  <si>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</si>
  <si>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</si>
  <si>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</si>
  <si>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</si>
  <si>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</si>
  <si>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</si>
  <si>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</si>
  <si>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</si>
  <si>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</si>
  <si>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</si>
  <si>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</si>
  <si>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</si>
  <si>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</si>
  <si>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</si>
  <si>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</si>
  <si>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</si>
  <si>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</si>
  <si>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</si>
  <si>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</si>
  <si>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</si>
  <si>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</si>
  <si>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</si>
  <si>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</si>
  <si>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</si>
  <si>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</si>
  <si>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</si>
  <si>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</si>
  <si>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</si>
  <si>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</si>
  <si>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</si>
  <si>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</si>
  <si>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</si>
  <si>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</si>
  <si>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</si>
  <si>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</si>
  <si>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</si>
  <si>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</si>
  <si>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</si>
  <si>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</si>
  <si>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</si>
  <si>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</si>
  <si>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</si>
  <si>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</si>
  <si>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</si>
  <si>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</si>
  <si>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</si>
  <si>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</si>
  <si>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</si>
  <si>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</si>
  <si>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</si>
  <si>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</si>
  <si>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</si>
  <si>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</si>
  <si>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</si>
  <si>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</si>
  <si>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</si>
  <si>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</si>
  <si>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</si>
  <si>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</si>
  <si>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</si>
  <si>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</si>
  <si>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</si>
  <si>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</si>
  <si>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</si>
  <si>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</si>
  <si>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</si>
  <si>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</si>
  <si>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</si>
  <si>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</si>
  <si>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</si>
  <si>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</si>
  <si>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</si>
  <si>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</si>
  <si>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</si>
  <si>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</si>
  <si>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</si>
  <si>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</si>
  <si>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</si>
  <si>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</si>
  <si>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</si>
  <si>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</si>
  <si>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</si>
  <si>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</si>
  <si>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</si>
  <si>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</si>
  <si>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</si>
  <si>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</si>
  <si>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</si>
  <si>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</si>
  <si>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</si>
  <si>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</si>
  <si>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</si>
  <si>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</si>
  <si>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</si>
  <si>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</si>
  <si>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</si>
  <si>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</si>
  <si>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</si>
  <si>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</si>
  <si>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</si>
  <si>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</si>
  <si>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</si>
  <si>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</si>
  <si>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</si>
  <si>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</si>
  <si>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</si>
  <si>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</si>
  <si>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</si>
  <si>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</si>
  <si>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</si>
  <si>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</si>
  <si>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</si>
  <si>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</si>
  <si>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</si>
  <si>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</si>
  <si>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</si>
  <si>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</si>
  <si>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</si>
  <si>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</si>
  <si>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</si>
  <si>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</si>
  <si>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</si>
  <si>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</si>
  <si>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</si>
  <si>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</si>
  <si>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</si>
  <si>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</si>
  <si>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</si>
  <si>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</si>
  <si>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</si>
  <si>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</si>
  <si>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</si>
  <si>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</si>
  <si>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</si>
  <si>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</si>
  <si>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</si>
  <si>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</si>
  <si>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</si>
  <si>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</si>
  <si>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</si>
  <si>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</si>
  <si>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</si>
  <si>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</si>
  <si>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</si>
  <si>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</si>
  <si>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</si>
  <si>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</si>
  <si>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</si>
  <si>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</si>
  <si>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</si>
  <si>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</si>
  <si>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</si>
  <si>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</si>
  <si>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</si>
  <si>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</si>
  <si>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</si>
  <si>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</si>
  <si>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</si>
  <si>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</si>
  <si>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</si>
  <si>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</si>
  <si>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</si>
  <si>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</si>
  <si>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</si>
  <si>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</si>
  <si>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</si>
  <si>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</si>
  <si>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</si>
  <si>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</si>
  <si>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</si>
  <si>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</si>
  <si>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</si>
  <si>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</si>
  <si>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</si>
  <si>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</si>
  <si>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</si>
  <si>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</si>
  <si>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</si>
  <si>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</si>
  <si>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</si>
  <si>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</si>
  <si>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</si>
  <si>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</si>
  <si>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</si>
  <si>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</si>
  <si>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</si>
  <si>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</si>
  <si>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</si>
  <si>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</si>
  <si>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</si>
  <si>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</si>
  <si>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</si>
  <si>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</si>
  <si>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</si>
  <si>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</si>
  <si>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</si>
  <si>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</si>
  <si>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</si>
  <si>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</si>
  <si>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</si>
  <si>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</si>
  <si>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</si>
  <si>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</si>
  <si>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</si>
  <si>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</si>
  <si>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</si>
  <si>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</si>
  <si>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</si>
  <si>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</si>
  <si>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</si>
  <si>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</si>
  <si>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</si>
  <si>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</si>
  <si>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</si>
  <si>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</si>
  <si>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</si>
  <si>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</si>
  <si>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</si>
  <si>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</si>
  <si>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</si>
  <si>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</si>
  <si>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</si>
  <si>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</si>
  <si>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</si>
  <si>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</si>
  <si>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</si>
  <si>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</si>
  <si>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</si>
  <si>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</si>
  <si>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</si>
  <si>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</si>
  <si>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</si>
  <si>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</si>
  <si>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</si>
  <si>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</si>
  <si>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</si>
  <si>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</si>
  <si>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</si>
  <si>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</si>
  <si>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</si>
  <si>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</si>
  <si>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</si>
  <si>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</si>
  <si>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</si>
  <si>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</si>
  <si>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</si>
  <si>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</si>
  <si>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</si>
  <si>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</si>
  <si>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</si>
  <si>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</si>
  <si>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</si>
  <si>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</si>
  <si>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</si>
  <si>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</si>
  <si>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</si>
  <si>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</si>
  <si>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</si>
  <si>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</si>
  <si>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</si>
  <si>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</si>
  <si>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</si>
  <si>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</si>
  <si>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</si>
  <si>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</si>
  <si>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</si>
  <si>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</si>
  <si>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</si>
  <si>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</si>
  <si>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</si>
  <si>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</si>
  <si>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</si>
  <si>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</si>
  <si>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</si>
  <si>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</si>
  <si>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</si>
  <si>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</si>
  <si>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</si>
  <si>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</si>
  <si>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</si>
  <si>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</si>
  <si>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</si>
  <si>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</si>
  <si>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</si>
  <si>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</si>
  <si>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</si>
  <si>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</si>
  <si>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</si>
  <si>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</si>
  <si>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</si>
  <si>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</si>
  <si>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</si>
  <si>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</si>
  <si>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</si>
  <si>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</si>
  <si>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</si>
  <si>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</si>
  <si>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</si>
  <si>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</si>
  <si>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</si>
  <si>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</si>
  <si>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</si>
  <si>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</si>
  <si>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</si>
  <si>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</si>
  <si>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</si>
  <si>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</si>
  <si>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</si>
  <si>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</si>
  <si>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</si>
  <si>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</si>
  <si>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</si>
  <si>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</si>
  <si>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</si>
  <si>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</si>
  <si>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</si>
  <si>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</si>
  <si>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</si>
  <si>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</si>
  <si>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</si>
  <si>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</si>
  <si>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</si>
  <si>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</si>
  <si>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</si>
  <si>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</si>
  <si>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</si>
  <si>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</si>
  <si>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</si>
  <si>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</si>
  <si>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</si>
  <si>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</si>
  <si>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</si>
  <si>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</si>
  <si>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</si>
  <si>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</si>
  <si>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</si>
  <si>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</si>
  <si>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</si>
  <si>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</si>
  <si>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</si>
  <si>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</si>
  <si>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</si>
  <si>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</si>
  <si>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</si>
  <si>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</si>
  <si>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</si>
  <si>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</si>
  <si>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</si>
  <si>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</si>
  <si>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</si>
  <si>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</si>
  <si>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</si>
  <si>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</si>
  <si>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</si>
  <si>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</si>
  <si>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</si>
  <si>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</si>
  <si>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</si>
  <si>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</si>
  <si>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</si>
  <si>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</si>
  <si>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</si>
  <si>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</si>
  <si>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</si>
  <si>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</si>
  <si>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</si>
  <si>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</si>
  <si>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</si>
  <si>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</si>
  <si>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</si>
  <si>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</si>
  <si>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</si>
  <si>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</si>
  <si>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</si>
  <si>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</si>
  <si>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</si>
  <si>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</si>
  <si>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</si>
  <si>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</si>
  <si>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</si>
  <si>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</si>
  <si>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</si>
  <si>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</si>
  <si>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</si>
  <si>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</si>
  <si>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</si>
  <si>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</si>
  <si>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</si>
  <si>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</si>
  <si>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</si>
  <si>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</si>
  <si>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</si>
  <si>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</si>
  <si>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</si>
  <si>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</si>
  <si>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</si>
  <si>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</si>
  <si>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</si>
  <si>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</si>
  <si>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</si>
  <si>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</si>
  <si>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</si>
  <si>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</si>
  <si>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</si>
  <si>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</si>
  <si>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</si>
  <si>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</si>
  <si>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</si>
  <si>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</si>
  <si>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</si>
  <si>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</si>
  <si>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</si>
  <si>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</si>
  <si>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</si>
  <si>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</si>
  <si>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</si>
  <si>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</si>
  <si>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</si>
  <si>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</si>
  <si>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</si>
  <si>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</si>
  <si>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</si>
  <si>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</si>
  <si>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</si>
  <si>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</si>
  <si>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</si>
  <si>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</si>
  <si>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</si>
  <si>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</si>
  <si>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</si>
  <si>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</si>
  <si>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</si>
  <si>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</si>
  <si>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</si>
  <si>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</si>
  <si>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</si>
  <si>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</si>
  <si>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</si>
  <si>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</si>
  <si>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</si>
  <si>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</si>
  <si>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</si>
  <si>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</si>
  <si>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</si>
  <si>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</si>
  <si>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</si>
  <si>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</si>
  <si>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</si>
  <si>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</si>
  <si>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</si>
  <si>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</si>
  <si>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</si>
  <si>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</si>
  <si>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</si>
  <si>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</si>
  <si>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</si>
  <si>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</si>
  <si>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</si>
  <si>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</si>
  <si>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</si>
  <si>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</si>
  <si>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</si>
  <si>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</si>
  <si>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</si>
  <si>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</si>
  <si>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</si>
  <si>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</si>
  <si>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</si>
  <si>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</si>
  <si>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</si>
  <si>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</si>
  <si>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</si>
  <si>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</si>
  <si>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</si>
  <si>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</si>
  <si>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</si>
  <si>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</si>
  <si>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</si>
  <si>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</si>
  <si>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</si>
  <si>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</si>
  <si>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</si>
  <si>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</si>
  <si>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</si>
  <si>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</si>
  <si>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</si>
  <si>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</si>
  <si>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</si>
  <si>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</si>
  <si>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</si>
  <si>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</si>
  <si>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</si>
  <si>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</si>
  <si>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</si>
  <si>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</si>
  <si>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</si>
  <si>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</si>
  <si>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</si>
  <si>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</si>
  <si>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</si>
  <si>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</si>
  <si>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</si>
  <si>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</si>
  <si>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</si>
  <si>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</si>
  <si>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</si>
  <si>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</si>
  <si>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</si>
  <si>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</si>
  <si>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</si>
  <si>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</si>
  <si>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</si>
  <si>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</si>
  <si>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</si>
  <si>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</si>
  <si>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</si>
  <si>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</si>
  <si>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</si>
  <si>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</si>
  <si>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</si>
  <si>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</si>
  <si>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</si>
  <si>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</si>
  <si>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</si>
  <si>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</si>
  <si>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</si>
  <si>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</si>
  <si>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</si>
  <si>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</si>
  <si>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</si>
  <si>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</si>
  <si>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</si>
  <si>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</si>
  <si>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</si>
  <si>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</si>
  <si>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</si>
  <si>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</si>
  <si>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</si>
  <si>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</si>
  <si>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</si>
  <si>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</si>
  <si>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</si>
  <si>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</si>
  <si>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</si>
  <si>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</si>
  <si>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</si>
  <si>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</si>
  <si>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</si>
  <si>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</si>
  <si>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</si>
  <si>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</si>
  <si>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</si>
  <si>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</si>
  <si>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</si>
  <si>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</si>
  <si>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</si>
  <si>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</si>
  <si>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</si>
  <si>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</si>
  <si>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</si>
  <si>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</si>
  <si>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</si>
  <si>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</si>
  <si>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</si>
  <si>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</si>
  <si>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</si>
  <si>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</si>
  <si>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</si>
  <si>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</si>
  <si>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</si>
  <si>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</si>
  <si>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</si>
  <si>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</si>
  <si>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</si>
  <si>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</si>
  <si>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</si>
  <si>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</si>
  <si>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</si>
  <si>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</si>
  <si>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</si>
  <si>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</si>
  <si>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</si>
  <si>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</si>
  <si>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</si>
  <si>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</si>
  <si>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</si>
  <si>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</si>
  <si>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</si>
  <si>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</si>
  <si>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</si>
  <si>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</si>
  <si>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</si>
  <si>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</si>
  <si>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</si>
  <si>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</si>
  <si>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</si>
  <si>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</si>
  <si>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</si>
  <si>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</si>
  <si>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</si>
  <si>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</si>
  <si>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</si>
  <si>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</si>
  <si>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</si>
  <si>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</si>
  <si>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</si>
  <si>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</si>
  <si>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</si>
  <si>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</si>
  <si>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</si>
  <si>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</si>
  <si>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</si>
  <si>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</si>
  <si>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</si>
  <si>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</si>
  <si>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</si>
  <si>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</si>
  <si>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</si>
  <si>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</si>
  <si>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</si>
  <si>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</si>
  <si>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</si>
  <si>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</si>
  <si>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</si>
  <si>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</si>
  <si>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</si>
  <si>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</si>
  <si>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</si>
  <si>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</si>
  <si>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</si>
  <si>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</si>
  <si>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</si>
  <si>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</si>
  <si>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</si>
  <si>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</si>
  <si>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</si>
  <si>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</si>
  <si>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</si>
  <si>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</si>
  <si>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</si>
  <si>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</si>
  <si>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</si>
  <si>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</si>
  <si>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</si>
  <si>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</si>
  <si>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</si>
  <si>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</si>
  <si>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</si>
  <si>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</si>
  <si>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</si>
  <si>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</si>
  <si>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</si>
  <si>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</si>
  <si>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</si>
  <si>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</si>
  <si>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</si>
  <si>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</si>
  <si>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</si>
  <si>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</si>
  <si>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</si>
  <si>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</si>
  <si>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</si>
  <si>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</si>
  <si>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</si>
  <si>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</si>
  <si>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</si>
  <si>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</si>
  <si>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</si>
  <si>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</si>
  <si>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</si>
  <si>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</si>
  <si>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</si>
  <si>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</si>
  <si>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</si>
  <si>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</si>
  <si>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</si>
  <si>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</si>
  <si>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</si>
  <si>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</si>
  <si>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</si>
  <si>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</si>
  <si>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</si>
  <si>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</si>
  <si>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</si>
  <si>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</si>
  <si>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</si>
  <si>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</si>
  <si>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</si>
  <si>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</si>
  <si>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</si>
  <si>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</si>
  <si>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</si>
  <si>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</si>
  <si>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</si>
  <si>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</si>
  <si>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</si>
  <si>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</si>
  <si>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</si>
  <si>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</si>
  <si>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</si>
  <si>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</si>
  <si>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</si>
  <si>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</si>
  <si>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</si>
  <si>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</si>
  <si>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</si>
  <si>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</si>
  <si>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</si>
  <si>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</si>
  <si>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</si>
  <si>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</si>
  <si>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</si>
  <si>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</si>
  <si>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</si>
  <si>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</si>
  <si>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</si>
  <si>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</si>
  <si>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</si>
  <si>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</si>
  <si>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</si>
  <si>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</si>
  <si>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</si>
  <si>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</si>
  <si>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</si>
  <si>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</si>
  <si>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</si>
  <si>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</si>
  <si>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</si>
  <si>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</si>
  <si>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</si>
  <si>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</si>
  <si>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</si>
  <si>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</si>
  <si>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</si>
  <si>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</si>
  <si>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</si>
  <si>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</si>
  <si>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</si>
  <si>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</si>
  <si>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</si>
  <si>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</si>
  <si>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</si>
  <si>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</si>
  <si>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</si>
  <si>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</si>
  <si>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</si>
  <si>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</si>
  <si>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</si>
  <si>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</si>
  <si>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</si>
  <si>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</si>
  <si>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</si>
  <si>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</si>
  <si>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</si>
  <si>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</si>
  <si>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</si>
  <si>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</si>
  <si>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</si>
  <si>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</si>
  <si>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</si>
  <si>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</si>
  <si>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</si>
  <si>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</si>
  <si>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</si>
  <si>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</si>
  <si>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</si>
  <si>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</si>
  <si>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</si>
  <si>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</si>
  <si>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</si>
  <si>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</si>
  <si>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</si>
  <si>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</si>
  <si>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</si>
  <si>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</si>
  <si>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</si>
  <si>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</si>
  <si>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</si>
  <si>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</si>
  <si>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</si>
  <si>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</si>
  <si>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</si>
  <si>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</si>
  <si>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</si>
  <si>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</si>
  <si>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</si>
  <si>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</si>
  <si>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</si>
  <si>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</si>
  <si>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</si>
  <si>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</si>
  <si>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</si>
  <si>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</si>
  <si>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</si>
  <si>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</si>
  <si>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</si>
  <si>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</si>
  <si>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</si>
  <si>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</si>
  <si>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</si>
  <si>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</si>
  <si>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</si>
  <si>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</si>
  <si>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</si>
  <si>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</si>
  <si>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</si>
  <si>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</si>
  <si>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</si>
  <si>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</si>
  <si>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</si>
  <si>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</si>
  <si>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</si>
  <si>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</si>
  <si>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</si>
  <si>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</si>
  <si>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</si>
  <si>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</si>
  <si>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</si>
  <si>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</si>
  <si>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</si>
  <si>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</si>
  <si>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</si>
  <si>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</si>
  <si>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</si>
  <si>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</si>
  <si>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</si>
  <si>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</si>
  <si>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</si>
  <si>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</si>
  <si>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</si>
  <si>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</si>
  <si>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</si>
  <si>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</si>
  <si>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</si>
  <si>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</si>
  <si>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</si>
  <si>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</si>
  <si>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</si>
  <si>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</si>
  <si>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</si>
  <si>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</si>
  <si>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</si>
  <si>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</si>
  <si>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</si>
  <si>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</si>
  <si>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</si>
  <si>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</si>
  <si>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</si>
  <si>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</si>
  <si>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</si>
  <si>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</si>
  <si>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</si>
  <si>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</si>
  <si>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</si>
  <si>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</si>
  <si>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</si>
  <si>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</si>
  <si>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</si>
  <si>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</si>
  <si>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</si>
  <si>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</si>
  <si>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</si>
  <si>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</si>
  <si>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</si>
  <si>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</si>
  <si>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</si>
  <si>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</si>
  <si>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</si>
  <si>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</si>
  <si>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</si>
  <si>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</si>
  <si>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</si>
  <si>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</si>
  <si>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</si>
  <si>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</si>
  <si>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</si>
  <si>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</si>
  <si>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</si>
  <si>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</si>
  <si>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</si>
  <si>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</si>
  <si>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</si>
  <si>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</si>
  <si>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</si>
  <si>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</si>
  <si>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</si>
  <si>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</si>
  <si>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</si>
  <si>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</si>
  <si>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</si>
  <si>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</si>
  <si>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</si>
  <si>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</si>
  <si>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</si>
  <si>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</si>
  <si>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</si>
  <si>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</si>
  <si>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</si>
  <si>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</si>
  <si>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</si>
  <si>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</si>
  <si>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</si>
  <si>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</si>
  <si>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</si>
  <si>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</si>
  <si>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</si>
  <si>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</si>
  <si>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</si>
  <si>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</si>
  <si>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</si>
  <si>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</si>
  <si>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</si>
  <si>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</si>
  <si>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</si>
  <si>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</si>
  <si>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</si>
  <si>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</si>
  <si>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</si>
  <si>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</si>
  <si>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</si>
  <si>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</si>
  <si>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</si>
  <si>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</si>
  <si>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</si>
  <si>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</si>
  <si>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</si>
  <si>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</si>
  <si>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</si>
  <si>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</si>
  <si>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</si>
  <si>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</si>
  <si>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</si>
  <si>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</si>
  <si>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</si>
  <si>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</si>
  <si>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</si>
  <si>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</si>
  <si>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</si>
  <si>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</si>
  <si>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</si>
  <si>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</si>
  <si>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</si>
  <si>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</si>
  <si>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</si>
  <si>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</si>
  <si>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</si>
  <si>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</si>
  <si>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</si>
  <si>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</si>
  <si>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</si>
  <si>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</si>
  <si>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</si>
  <si>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</si>
  <si>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</si>
  <si>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</si>
  <si>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</si>
  <si>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</si>
  <si>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</si>
  <si>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</si>
  <si>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</si>
  <si>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</si>
  <si>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</si>
  <si>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</si>
  <si>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</si>
  <si>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</si>
  <si>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</si>
  <si>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</si>
  <si>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</si>
  <si>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</si>
  <si>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</si>
  <si>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</si>
  <si>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</si>
  <si>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</si>
  <si>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</si>
  <si>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</si>
  <si>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</si>
  <si>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</si>
  <si>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</si>
  <si>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</si>
  <si>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</si>
  <si>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</si>
  <si>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</si>
  <si>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</si>
  <si>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</si>
  <si>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</si>
  <si>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</si>
  <si>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</si>
  <si>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</si>
  <si>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</si>
  <si>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</si>
  <si>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</si>
  <si>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</si>
  <si>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</si>
  <si>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</si>
  <si>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</si>
  <si>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</si>
  <si>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</si>
  <si>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</si>
  <si>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</si>
  <si>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</si>
  <si>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</si>
  <si>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</si>
  <si>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</si>
  <si>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</si>
  <si>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</si>
  <si>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</si>
  <si>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</si>
  <si>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</si>
  <si>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</si>
  <si>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</si>
  <si>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</si>
  <si>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</si>
  <si>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</si>
  <si>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</si>
  <si>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</si>
  <si>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</si>
  <si>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</si>
  <si>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</si>
  <si>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</si>
  <si>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</si>
  <si>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</si>
  <si>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</si>
  <si>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</si>
  <si>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</si>
  <si>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</si>
  <si>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</si>
  <si>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</si>
  <si>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</si>
  <si>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</si>
  <si>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</si>
  <si>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</si>
  <si>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</si>
  <si>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</si>
  <si>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</si>
  <si>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</si>
  <si>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</si>
  <si>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</si>
  <si>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</si>
  <si>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</si>
  <si>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</si>
  <si>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</si>
  <si>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</si>
  <si>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</si>
  <si>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</si>
  <si>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</si>
  <si>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</si>
  <si>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</si>
  <si>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</si>
  <si>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</si>
  <si>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</si>
  <si>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</si>
  <si>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</si>
  <si>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</si>
  <si>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</si>
  <si>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</si>
  <si>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</si>
  <si>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</si>
  <si>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</si>
  <si>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</si>
  <si>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</si>
  <si>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</si>
  <si>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</si>
  <si>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</si>
  <si>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</si>
  <si>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</si>
  <si>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</si>
  <si>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</si>
  <si>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</si>
  <si>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</si>
  <si>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</si>
  <si>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</si>
  <si>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</si>
  <si>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</si>
  <si>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</si>
  <si>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</si>
  <si>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</si>
  <si>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</si>
  <si>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</si>
  <si>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</si>
  <si>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</si>
  <si>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</si>
  <si>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</si>
  <si>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</si>
  <si>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</si>
  <si>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</si>
  <si>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</si>
  <si>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</si>
  <si>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</si>
  <si>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</si>
  <si>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</si>
  <si>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</si>
  <si>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</si>
  <si>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</si>
  <si>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</si>
  <si>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</si>
  <si>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</si>
  <si>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</si>
  <si>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</si>
  <si>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</si>
  <si>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</si>
  <si>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</si>
  <si>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</si>
  <si>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</si>
  <si>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</si>
  <si>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</si>
  <si>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</si>
  <si>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</si>
  <si>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</si>
  <si>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</si>
  <si>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</si>
  <si>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</si>
  <si>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</si>
  <si>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</si>
  <si>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</si>
  <si>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</si>
  <si>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</si>
  <si>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</si>
  <si>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</si>
  <si>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</si>
  <si>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</si>
  <si>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</si>
  <si>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</si>
  <si>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</si>
  <si>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</si>
  <si>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</si>
  <si>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</si>
  <si>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</si>
  <si>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</si>
  <si>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</si>
  <si>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</si>
  <si>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</si>
  <si>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</si>
  <si>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</si>
  <si>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</si>
  <si>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</si>
  <si>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</si>
  <si>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</si>
  <si>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</si>
  <si>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</si>
  <si>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</si>
  <si>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</si>
  <si>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</si>
  <si>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</si>
  <si>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</si>
  <si>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</si>
  <si>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</si>
  <si>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</si>
  <si>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</si>
  <si>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</si>
  <si>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</si>
  <si>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</si>
  <si>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</si>
  <si>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</si>
  <si>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</si>
  <si>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</si>
  <si>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</si>
  <si>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</si>
  <si>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</si>
  <si>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</si>
  <si>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</si>
  <si>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</si>
  <si>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</si>
  <si>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</si>
  <si>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</si>
  <si>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</si>
  <si>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</si>
  <si>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</si>
  <si>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</si>
  <si>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</si>
  <si>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</si>
  <si>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</si>
  <si>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</si>
  <si>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</si>
  <si>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</si>
  <si>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</si>
  <si>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</si>
  <si>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</si>
  <si>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</si>
  <si>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</si>
  <si>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</si>
  <si>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</si>
  <si>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</si>
  <si>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</si>
  <si>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</si>
  <si>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</si>
  <si>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</si>
  <si>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</si>
  <si>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</si>
  <si>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</si>
  <si>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</si>
  <si>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</si>
  <si>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</si>
  <si>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</si>
  <si>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</si>
  <si>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</si>
  <si>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</si>
  <si>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</si>
  <si>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</si>
  <si>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</si>
  <si>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</si>
  <si>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</si>
  <si>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</si>
  <si>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</si>
  <si>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</si>
  <si>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</si>
  <si>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</si>
  <si>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</si>
  <si>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</si>
  <si>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</si>
  <si>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</si>
  <si>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</si>
  <si>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</si>
  <si>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</si>
  <si>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</si>
  <si>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</si>
  <si>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</si>
  <si>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</si>
  <si>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</si>
  <si>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</si>
  <si>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</si>
  <si>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</si>
  <si>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</si>
  <si>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</si>
  <si>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</si>
  <si>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</si>
  <si>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</si>
  <si>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</si>
  <si>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</si>
  <si>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</si>
  <si>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</si>
  <si>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</si>
  <si>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</si>
  <si>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</si>
  <si>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</si>
  <si>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</si>
  <si>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</si>
  <si>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</si>
  <si>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</si>
  <si>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</si>
  <si>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</si>
  <si>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</si>
  <si>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</si>
  <si>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</si>
  <si>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</si>
  <si>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</si>
  <si>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</si>
  <si>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</si>
  <si>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</si>
  <si>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</si>
  <si>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</si>
  <si>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</si>
  <si>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</si>
  <si>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</si>
  <si>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</si>
  <si>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</si>
  <si>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</si>
  <si>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</si>
  <si>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</si>
  <si>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</si>
  <si>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</si>
  <si>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</si>
  <si>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</si>
  <si>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</si>
  <si>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</si>
  <si>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</si>
  <si>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</si>
  <si>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</si>
  <si>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</si>
  <si>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</si>
  <si>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</si>
  <si>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</si>
  <si>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</si>
  <si>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</si>
  <si>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</si>
  <si>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</si>
  <si>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</si>
  <si>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</si>
  <si>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</si>
  <si>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</si>
  <si>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</si>
  <si>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</si>
  <si>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</si>
  <si>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</si>
  <si>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</si>
  <si>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</si>
  <si>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</si>
  <si>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</si>
  <si>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</si>
  <si>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</si>
  <si>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</si>
  <si>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</si>
  <si>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</si>
  <si>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</si>
  <si>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</si>
  <si>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</si>
  <si>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</si>
  <si>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</si>
  <si>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</si>
  <si>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</si>
  <si>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</si>
  <si>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</si>
  <si>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</si>
  <si>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</si>
  <si>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</si>
  <si>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</si>
  <si>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</si>
  <si>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</si>
  <si>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</si>
  <si>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</si>
  <si>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</si>
  <si>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</si>
  <si>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</si>
  <si>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</si>
  <si>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</si>
  <si>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</si>
  <si>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</si>
  <si>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</si>
  <si>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</si>
  <si>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</si>
  <si>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</si>
  <si>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</si>
  <si>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</si>
  <si>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</si>
  <si>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</si>
  <si>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</si>
  <si>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</si>
  <si>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</si>
  <si>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</si>
  <si>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</si>
  <si>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</si>
  <si>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</si>
  <si>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</si>
  <si>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</si>
  <si>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</si>
  <si>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</si>
  <si>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</si>
  <si>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</si>
  <si>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</si>
  <si>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</si>
  <si>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</si>
  <si>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</si>
  <si>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</si>
  <si>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</si>
  <si>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</si>
  <si>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</si>
  <si>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</si>
  <si>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</si>
  <si>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</si>
  <si>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</si>
  <si>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</si>
  <si>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</si>
  <si>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</si>
  <si>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</si>
  <si>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</si>
  <si>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</si>
  <si>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</si>
  <si>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</si>
  <si>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</si>
  <si>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</si>
  <si>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</si>
  <si>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</si>
  <si>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</si>
  <si>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</si>
  <si>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</si>
  <si>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</si>
  <si>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</si>
  <si>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</si>
  <si>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</si>
  <si>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</si>
  <si>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</si>
  <si>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</si>
  <si>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</si>
  <si>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</si>
  <si>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</si>
  <si>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</si>
  <si>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</si>
  <si>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</si>
  <si>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</si>
  <si>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</si>
  <si>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</si>
  <si>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Average Donation</t>
  </si>
  <si>
    <t>Parent Category</t>
  </si>
  <si>
    <t>Sub-Category</t>
  </si>
  <si>
    <t>Percent Funded</t>
  </si>
  <si>
    <t>Count of outcome</t>
  </si>
  <si>
    <t>Row Labels</t>
  </si>
  <si>
    <t>Grand Total</t>
  </si>
  <si>
    <t>Column Labels</t>
  </si>
  <si>
    <t>(All)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</si>
  <si>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</si>
  <si>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</si>
  <si>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</si>
  <si>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</si>
  <si>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</si>
  <si>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</si>
  <si>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</si>
  <si>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</si>
  <si>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</si>
  <si>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</si>
  <si>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</si>
  <si>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</si>
  <si>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</si>
  <si>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</si>
  <si>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</si>
  <si>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</si>
  <si>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</si>
  <si>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</si>
  <si>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</si>
  <si>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</si>
  <si>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</si>
  <si>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</si>
  <si>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</si>
  <si>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</si>
  <si>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</si>
  <si>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</si>
  <si>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</si>
  <si>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</si>
  <si>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</si>
  <si>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</si>
  <si>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</si>
  <si>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</si>
  <si>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</si>
  <si>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</si>
  <si>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</si>
  <si>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</si>
  <si>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</si>
  <si>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</si>
  <si>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</si>
  <si>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</si>
  <si>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</si>
  <si>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</si>
  <si>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</si>
  <si>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</si>
  <si>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</si>
  <si>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</si>
  <si>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</si>
  <si>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</si>
  <si>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</si>
  <si>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Total Projects</t>
  </si>
  <si>
    <t>Less than 1,000</t>
  </si>
  <si>
    <t>1,000 to 4,999</t>
  </si>
  <si>
    <t>5,000 to 9,999</t>
  </si>
  <si>
    <t>10,000 to 14,999</t>
  </si>
  <si>
    <t>15,000 to 19,999</t>
  </si>
  <si>
    <t>20,000to 24,999</t>
  </si>
  <si>
    <t>25,000 to 29,999</t>
  </si>
  <si>
    <t>30,000 to 34,999</t>
  </si>
  <si>
    <t>35,000 to 39,999</t>
  </si>
  <si>
    <t>40,000 to 44,999</t>
  </si>
  <si>
    <t>45,000 to 49,999</t>
  </si>
  <si>
    <t>Greater than or equal to 50,000</t>
  </si>
  <si>
    <t>Number</t>
  </si>
  <si>
    <t>Successful</t>
  </si>
  <si>
    <t>Failed</t>
  </si>
  <si>
    <t>Canceled</t>
  </si>
  <si>
    <t>Percentage</t>
  </si>
  <si>
    <t>Mean</t>
  </si>
  <si>
    <t>Median</t>
  </si>
  <si>
    <t>Minimum</t>
  </si>
  <si>
    <t>Maximum</t>
  </si>
  <si>
    <t>Variance</t>
  </si>
  <si>
    <t>St Dev</t>
  </si>
  <si>
    <t>Unsuccessful</t>
  </si>
  <si>
    <t xml:space="preserve"> </t>
  </si>
  <si>
    <t xml:space="preserve">  </t>
  </si>
  <si>
    <t>Crowdfunding Campaigns: An Analysis of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</si>
</sst>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3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NumberFormat="1"/>
    <xf numFmtId="3" fontId="0" fillId="0" borderId="0" xfId="0" applyNumberFormat="1"/>
    <xf numFmtId="166" fontId="0" fillId="0" borderId="0" xfId="43" applyNumberFormat="1" applyFont="1"/>
    <xf numFmtId="0" fontId="0" fillId="0" borderId="0" xfId="0" applyFont="1"/>
    <xf numFmtId="0" fontId="18" fillId="0" borderId="0" xfId="0" applyFon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[CrowdfundingBook_JN.xlsx]ByCategory!PivotTable2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by Category</a:t>
            </a:r>
          </a:p>
          <a:p>
            <a:pPr>
              <a:defRPr/>
            </a:pPr>
            <a:r>
              <a:rPr lang="en-US" sz="1000"/>
              <a:t>with Country filter</a:t>
            </a:r>
          </a:p>
        </c:rich>
      </c:tx>
      <c:layout>
        <c:manualLayout>
          <c:xMode val="edge"/>
          <c:yMode val="edge"/>
          <c:x val="0.31990624917704685"/>
          <c:y val="3.50768347102817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6332130724462113E-2"/>
          <c:y val="0.25454345490014246"/>
          <c:w val="0.73288073104574303"/>
          <c:h val="0.4061279961006252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ByCategory!$B$3:$B$4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ByCategory!$A$5:$A$14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ByCategory!$B$5:$B$14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B3-4D5E-83B1-24A92363EED2}"/>
            </c:ext>
          </c:extLst>
        </c:ser>
        <c:ser>
          <c:idx val="1"/>
          <c:order val="1"/>
          <c:tx>
            <c:strRef>
              <c:f>ByCategory!$C$3:$C$4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ByCategory!$A$5:$A$14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ByCategory!$C$5:$C$14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B3-4D5E-83B1-24A92363EED2}"/>
            </c:ext>
          </c:extLst>
        </c:ser>
        <c:ser>
          <c:idx val="2"/>
          <c:order val="2"/>
          <c:tx>
            <c:strRef>
              <c:f>ByCategory!$D$3:$D$4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ByCategory!$A$5:$A$14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ByCategory!$D$5:$D$14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B3-4D5E-83B1-24A92363EED2}"/>
            </c:ext>
          </c:extLst>
        </c:ser>
        <c:ser>
          <c:idx val="3"/>
          <c:order val="3"/>
          <c:tx>
            <c:strRef>
              <c:f>ByCategory!$E$3:$E$4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ByCategory!$A$5:$A$14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ByCategory!$E$5:$E$14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B3-4D5E-83B1-24A92363E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02776240"/>
        <c:axId val="391728480"/>
      </c:barChart>
      <c:catAx>
        <c:axId val="40277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728480"/>
        <c:crosses val="autoZero"/>
        <c:auto val="1"/>
        <c:lblAlgn val="ctr"/>
        <c:lblOffset val="100"/>
        <c:noMultiLvlLbl val="0"/>
      </c:catAx>
      <c:valAx>
        <c:axId val="39172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77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[CrowdfundingBook_JN.xlsx]BySubCategory!PivotTable2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by Sub-Category</a:t>
            </a:r>
          </a:p>
          <a:p>
            <a:pPr>
              <a:defRPr/>
            </a:pPr>
            <a:r>
              <a:rPr lang="en-US" sz="1000"/>
              <a:t>with Country Filter</a:t>
            </a:r>
          </a:p>
        </c:rich>
      </c:tx>
      <c:layout>
        <c:manualLayout>
          <c:xMode val="edge"/>
          <c:yMode val="edge"/>
          <c:x val="0.30312365167327349"/>
          <c:y val="8.61209368876397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6332146805813988E-2"/>
          <c:y val="0.26846457367578552"/>
          <c:w val="0.73288067477011032"/>
          <c:h val="0.3683633989306680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BySubCategory!$B$4:$B$5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BySubCategory!$A$6:$A$30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BySubCategory!$B$6:$B$30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9B-4AFF-8256-13A172CE12E2}"/>
            </c:ext>
          </c:extLst>
        </c:ser>
        <c:ser>
          <c:idx val="1"/>
          <c:order val="1"/>
          <c:tx>
            <c:strRef>
              <c:f>BySubCategory!$C$4:$C$5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BySubCategory!$A$6:$A$30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BySubCategory!$C$6:$C$30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9B-4AFF-8256-13A172CE12E2}"/>
            </c:ext>
          </c:extLst>
        </c:ser>
        <c:ser>
          <c:idx val="2"/>
          <c:order val="2"/>
          <c:tx>
            <c:strRef>
              <c:f>BySubCategory!$D$4:$D$5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BySubCategory!$A$6:$A$30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BySubCategory!$D$6:$D$30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9B-4AFF-8256-13A172CE12E2}"/>
            </c:ext>
          </c:extLst>
        </c:ser>
        <c:ser>
          <c:idx val="3"/>
          <c:order val="3"/>
          <c:tx>
            <c:strRef>
              <c:f>BySubCategory!$E$4:$E$5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BySubCategory!$A$6:$A$30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BySubCategory!$E$6:$E$30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9B-4AFF-8256-13A172CE12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02776240"/>
        <c:axId val="391728480"/>
      </c:barChart>
      <c:catAx>
        <c:axId val="40277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728480"/>
        <c:crosses val="autoZero"/>
        <c:auto val="1"/>
        <c:lblAlgn val="ctr"/>
        <c:lblOffset val="100"/>
        <c:noMultiLvlLbl val="0"/>
      </c:catAx>
      <c:valAx>
        <c:axId val="39172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77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[CrowdfundingBook_JN.xlsx]ByDate!PivotTable3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by Month</a:t>
            </a:r>
          </a:p>
          <a:p>
            <a:pPr>
              <a:defRPr/>
            </a:pPr>
            <a:r>
              <a:rPr lang="en-US" sz="1000"/>
              <a:t>with Year</a:t>
            </a:r>
            <a:r>
              <a:rPr lang="en-US" sz="1000" baseline="0"/>
              <a:t> filter</a:t>
            </a:r>
            <a:endParaRPr lang="en-US" sz="1000"/>
          </a:p>
        </c:rich>
      </c:tx>
      <c:layout>
        <c:manualLayout>
          <c:xMode val="edge"/>
          <c:yMode val="edge"/>
          <c:x val="0.31573091173917778"/>
          <c:y val="0.100704045595614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6335246123663164E-2"/>
          <c:y val="0.32162290196839999"/>
          <c:w val="0.69726208685112645"/>
          <c:h val="0.47762442908015057"/>
        </c:manualLayout>
      </c:layout>
      <c:lineChart>
        <c:grouping val="standard"/>
        <c:varyColors val="0"/>
        <c:ser>
          <c:idx val="0"/>
          <c:order val="0"/>
          <c:tx>
            <c:strRef>
              <c:f>ByDate!$B$4:$B$5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ByDate!$A$6:$A$18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ByDate!$B$6:$B$18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67-4362-B7F0-F59D4E321255}"/>
            </c:ext>
          </c:extLst>
        </c:ser>
        <c:ser>
          <c:idx val="1"/>
          <c:order val="1"/>
          <c:tx>
            <c:strRef>
              <c:f>ByDate!$C$4:$C$5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ByDate!$A$6:$A$18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ByDate!$C$6:$C$18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67-4362-B7F0-F59D4E321255}"/>
            </c:ext>
          </c:extLst>
        </c:ser>
        <c:ser>
          <c:idx val="2"/>
          <c:order val="2"/>
          <c:tx>
            <c:strRef>
              <c:f>ByDate!$D$4:$D$5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ByDate!$A$6:$A$18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ByDate!$D$6:$D$18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67-4362-B7F0-F59D4E321255}"/>
            </c:ext>
          </c:extLst>
        </c:ser>
        <c:ser>
          <c:idx val="3"/>
          <c:order val="3"/>
          <c:tx>
            <c:strRef>
              <c:f>ByDate!$E$4:$E$5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ByDate!$A$6:$A$18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ByDate!$E$6:$E$18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67-4362-B7F0-F59D4E321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5123920"/>
        <c:axId val="498718960"/>
      </c:lineChart>
      <c:catAx>
        <c:axId val="34512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718960"/>
        <c:crosses val="autoZero"/>
        <c:auto val="1"/>
        <c:lblAlgn val="ctr"/>
        <c:lblOffset val="100"/>
        <c:noMultiLvlLbl val="0"/>
      </c:catAx>
      <c:valAx>
        <c:axId val="49871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12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Goal!$H$2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Goal!$A$3:$A$14</c:f>
              <c:strCache>
                <c:ptCount val="12"/>
                <c:pt idx="0">
                  <c:v>Less than 1,000</c:v>
                </c:pt>
                <c:pt idx="1">
                  <c:v>1,000 to 4,999</c:v>
                </c:pt>
                <c:pt idx="2">
                  <c:v>5,000 to 9,999</c:v>
                </c:pt>
                <c:pt idx="3">
                  <c:v>10,000 to 14,999</c:v>
                </c:pt>
                <c:pt idx="4">
                  <c:v>15,000 to 19,999</c:v>
                </c:pt>
                <c:pt idx="5">
                  <c:v>20,000to 24,999</c:v>
                </c:pt>
                <c:pt idx="6">
                  <c:v>25,000 to 29,999</c:v>
                </c:pt>
                <c:pt idx="7">
                  <c:v>30,000 to 34,999</c:v>
                </c:pt>
                <c:pt idx="8">
                  <c:v>35,000 to 39,999</c:v>
                </c:pt>
                <c:pt idx="9">
                  <c:v>40,000 to 44,999</c:v>
                </c:pt>
                <c:pt idx="10">
                  <c:v>45,000 to 49,999</c:v>
                </c:pt>
                <c:pt idx="11">
                  <c:v>Greater than or equal to 50,000</c:v>
                </c:pt>
              </c:strCache>
            </c:strRef>
          </c:cat>
          <c:val>
            <c:numRef>
              <c:f>Goal!$H$3:$H$14</c:f>
              <c:numCache>
                <c:formatCode>0%</c:formatCode>
                <c:ptCount val="12"/>
                <c:pt idx="0">
                  <c:v>0.59</c:v>
                </c:pt>
                <c:pt idx="1">
                  <c:v>0.83</c:v>
                </c:pt>
                <c:pt idx="2">
                  <c:v>0.52</c:v>
                </c:pt>
                <c:pt idx="3">
                  <c:v>0.44</c:v>
                </c:pt>
                <c:pt idx="4">
                  <c:v>1</c:v>
                </c:pt>
                <c:pt idx="5">
                  <c:v>1</c:v>
                </c:pt>
                <c:pt idx="6">
                  <c:v>0.79</c:v>
                </c:pt>
                <c:pt idx="7">
                  <c:v>1</c:v>
                </c:pt>
                <c:pt idx="8">
                  <c:v>0.67</c:v>
                </c:pt>
                <c:pt idx="9">
                  <c:v>0.79</c:v>
                </c:pt>
                <c:pt idx="10">
                  <c:v>0.73</c:v>
                </c:pt>
                <c:pt idx="11">
                  <c:v>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68-4354-A10F-D8516D5460DF}"/>
            </c:ext>
          </c:extLst>
        </c:ser>
        <c:ser>
          <c:idx val="1"/>
          <c:order val="1"/>
          <c:tx>
            <c:strRef>
              <c:f>Goal!$I$2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Goal!$A$3:$A$14</c:f>
              <c:strCache>
                <c:ptCount val="12"/>
                <c:pt idx="0">
                  <c:v>Less than 1,000</c:v>
                </c:pt>
                <c:pt idx="1">
                  <c:v>1,000 to 4,999</c:v>
                </c:pt>
                <c:pt idx="2">
                  <c:v>5,000 to 9,999</c:v>
                </c:pt>
                <c:pt idx="3">
                  <c:v>10,000 to 14,999</c:v>
                </c:pt>
                <c:pt idx="4">
                  <c:v>15,000 to 19,999</c:v>
                </c:pt>
                <c:pt idx="5">
                  <c:v>20,000to 24,999</c:v>
                </c:pt>
                <c:pt idx="6">
                  <c:v>25,000 to 29,999</c:v>
                </c:pt>
                <c:pt idx="7">
                  <c:v>30,000 to 34,999</c:v>
                </c:pt>
                <c:pt idx="8">
                  <c:v>35,000 to 39,999</c:v>
                </c:pt>
                <c:pt idx="9">
                  <c:v>40,000 to 44,999</c:v>
                </c:pt>
                <c:pt idx="10">
                  <c:v>45,000 to 49,999</c:v>
                </c:pt>
                <c:pt idx="11">
                  <c:v>Greater than or equal to 50,000</c:v>
                </c:pt>
              </c:strCache>
            </c:strRef>
          </c:cat>
          <c:val>
            <c:numRef>
              <c:f>Goal!$I$3:$I$14</c:f>
              <c:numCache>
                <c:formatCode>0%</c:formatCode>
                <c:ptCount val="12"/>
                <c:pt idx="0">
                  <c:v>0.39</c:v>
                </c:pt>
                <c:pt idx="1">
                  <c:v>0.16</c:v>
                </c:pt>
                <c:pt idx="2">
                  <c:v>0.4</c:v>
                </c:pt>
                <c:pt idx="3">
                  <c:v>0.56000000000000005</c:v>
                </c:pt>
                <c:pt idx="4">
                  <c:v>0</c:v>
                </c:pt>
                <c:pt idx="5">
                  <c:v>0</c:v>
                </c:pt>
                <c:pt idx="6">
                  <c:v>0.21</c:v>
                </c:pt>
                <c:pt idx="7">
                  <c:v>0</c:v>
                </c:pt>
                <c:pt idx="8">
                  <c:v>0.25</c:v>
                </c:pt>
                <c:pt idx="9">
                  <c:v>0.21</c:v>
                </c:pt>
                <c:pt idx="10">
                  <c:v>0.27</c:v>
                </c:pt>
                <c:pt idx="11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68-4354-A10F-D8516D5460DF}"/>
            </c:ext>
          </c:extLst>
        </c:ser>
        <c:ser>
          <c:idx val="2"/>
          <c:order val="2"/>
          <c:tx>
            <c:strRef>
              <c:f>Goal!$J$2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Goal!$A$3:$A$14</c:f>
              <c:strCache>
                <c:ptCount val="12"/>
                <c:pt idx="0">
                  <c:v>Less than 1,000</c:v>
                </c:pt>
                <c:pt idx="1">
                  <c:v>1,000 to 4,999</c:v>
                </c:pt>
                <c:pt idx="2">
                  <c:v>5,000 to 9,999</c:v>
                </c:pt>
                <c:pt idx="3">
                  <c:v>10,000 to 14,999</c:v>
                </c:pt>
                <c:pt idx="4">
                  <c:v>15,000 to 19,999</c:v>
                </c:pt>
                <c:pt idx="5">
                  <c:v>20,000to 24,999</c:v>
                </c:pt>
                <c:pt idx="6">
                  <c:v>25,000 to 29,999</c:v>
                </c:pt>
                <c:pt idx="7">
                  <c:v>30,000 to 34,999</c:v>
                </c:pt>
                <c:pt idx="8">
                  <c:v>35,000 to 39,999</c:v>
                </c:pt>
                <c:pt idx="9">
                  <c:v>40,000 to 44,999</c:v>
                </c:pt>
                <c:pt idx="10">
                  <c:v>45,000 to 49,999</c:v>
                </c:pt>
                <c:pt idx="11">
                  <c:v>Greater than or equal to 50,000</c:v>
                </c:pt>
              </c:strCache>
            </c:strRef>
          </c:cat>
          <c:val>
            <c:numRef>
              <c:f>Goal!$J$3:$J$14</c:f>
              <c:numCache>
                <c:formatCode>0%</c:formatCode>
                <c:ptCount val="12"/>
                <c:pt idx="0">
                  <c:v>0.02</c:v>
                </c:pt>
                <c:pt idx="1">
                  <c:v>0.01</c:v>
                </c:pt>
                <c:pt idx="2">
                  <c:v>0.08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0.08</c:v>
                </c:pt>
                <c:pt idx="9">
                  <c:v>0</c:v>
                </c:pt>
                <c:pt idx="10">
                  <c:v>0</c:v>
                </c:pt>
                <c:pt idx="11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68-4354-A10F-D8516D546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4183679"/>
        <c:axId val="1489978767"/>
      </c:lineChart>
      <c:catAx>
        <c:axId val="1494183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978767"/>
        <c:crosses val="autoZero"/>
        <c:auto val="1"/>
        <c:lblAlgn val="ctr"/>
        <c:lblOffset val="100"/>
        <c:noMultiLvlLbl val="0"/>
      </c:catAx>
      <c:valAx>
        <c:axId val="148997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183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Successful Campaigns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Campaigns</a:t>
          </a:r>
        </a:p>
      </cx:txPr>
    </cx:title>
    <cx:plotArea>
      <cx:plotAreaRegion>
        <cx:series layoutId="boxWhisker" uniqueId="{00000000-5322-4A96-B76F-DF7AFACD8E13}">
          <cx:tx>
            <cx:txData>
              <cx:f>_xlchart.v1.1</cx:f>
              <cx:v>backers_count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Number of Backers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Backers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Unsuccessful Campaigns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Unsuccessful Campaigns</a:t>
          </a:r>
        </a:p>
      </cx:txPr>
    </cx:title>
    <cx:plotArea>
      <cx:plotAreaRegion>
        <cx:series layoutId="boxWhisker" uniqueId="{0BE4E7D0-2241-4E12-AEA7-1F668F788E27}">
          <cx:spPr>
            <a:solidFill>
              <a:schemeClr val="accent2"/>
            </a:solidFill>
            <a:ln>
              <a:solidFill>
                <a:schemeClr val="accent2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8000"/>
        <cx:title>
          <cx:tx>
            <cx:txData>
              <cx:v>Number of Backers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Backers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microsoft.com/office/2014/relationships/chartEx" Target="../charts/chartEx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1.xml"/><Relationship Id="rId5" Type="http://schemas.openxmlformats.org/officeDocument/2006/relationships/image" Target="../media/image1.emf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5292</xdr:colOff>
      <xdr:row>15</xdr:row>
      <xdr:rowOff>150282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66B27D-377B-4981-A10E-8B37F1A1AD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42334</xdr:colOff>
      <xdr:row>2</xdr:row>
      <xdr:rowOff>4234</xdr:rowOff>
    </xdr:from>
    <xdr:to>
      <xdr:col>14</xdr:col>
      <xdr:colOff>47624</xdr:colOff>
      <xdr:row>15</xdr:row>
      <xdr:rowOff>154516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54C45E-EE65-43F8-8F37-C1C87730ED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16</xdr:row>
      <xdr:rowOff>25401</xdr:rowOff>
    </xdr:from>
    <xdr:to>
      <xdr:col>7</xdr:col>
      <xdr:colOff>4234</xdr:colOff>
      <xdr:row>30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2349F5-3E6A-476A-AC1F-449643C9F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38101</xdr:colOff>
      <xdr:row>16</xdr:row>
      <xdr:rowOff>25399</xdr:rowOff>
    </xdr:from>
    <xdr:to>
      <xdr:col>14</xdr:col>
      <xdr:colOff>33867</xdr:colOff>
      <xdr:row>30</xdr:row>
      <xdr:rowOff>29634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14C5A8-127E-4CF3-A794-94A46BB29B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4</xdr:col>
      <xdr:colOff>563035</xdr:colOff>
      <xdr:row>33</xdr:row>
      <xdr:rowOff>152399</xdr:rowOff>
    </xdr:from>
    <xdr:to>
      <xdr:col>9</xdr:col>
      <xdr:colOff>131234</xdr:colOff>
      <xdr:row>40</xdr:row>
      <xdr:rowOff>156632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B54FDBC-AA5A-E7B5-D1E2-8DF13CA87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2368" y="7213599"/>
          <a:ext cx="2954866" cy="139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21166</xdr:colOff>
      <xdr:row>30</xdr:row>
      <xdr:rowOff>105834</xdr:rowOff>
    </xdr:from>
    <xdr:to>
      <xdr:col>4</xdr:col>
      <xdr:colOff>431800</xdr:colOff>
      <xdr:row>44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FE7701FA-0A74-4B92-B4D0-380311E1CA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166" y="6371167"/>
              <a:ext cx="3119967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283633</xdr:colOff>
      <xdr:row>30</xdr:row>
      <xdr:rowOff>105834</xdr:rowOff>
    </xdr:from>
    <xdr:to>
      <xdr:col>14</xdr:col>
      <xdr:colOff>16932</xdr:colOff>
      <xdr:row>44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D89CAFC5-BC28-41F0-840D-01B9E34631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79633" y="6371167"/>
              <a:ext cx="311996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nnifer Noga" refreshedDate="45181.831154282409" createdVersion="8" refreshedVersion="8" minRefreshableVersion="3" recordCount="1000" xr:uid="{BB72CD7A-A757-487B-94EC-7136FAD2A25C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9"/>
    </cacheField>
    <cacheField name="outcome" numFmtId="0">
      <sharedItems count="4">
        <s v="failed"/>
        <s v="successful"/>
        <s v="live"/>
        <s v="canceled"/>
      </sharedItems>
    </cacheField>
    <cacheField name="Average Donation" numFmtId="0">
      <sharedItems containsSemiMixedTypes="0" containsString="0" containsNumber="1" containsInteger="1" minValue="0" maxValue="113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nnifer Noga" refreshedDate="45181.842575462964" createdVersion="8" refreshedVersion="8" minRefreshableVersion="3" recordCount="1000" xr:uid="{3F6582ED-2D11-4C8A-92BA-A3270D06591C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 count="964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</sharedItems>
    </cacheField>
    <cacheField name="Percent Funded" numFmtId="9">
      <sharedItems containsSemiMixedTypes="0" containsString="0" containsNumber="1" minValue="0" maxValue="23.39"/>
    </cacheField>
    <cacheField name="outcome" numFmtId="0">
      <sharedItems count="4">
        <s v="failed"/>
        <s v="successful"/>
        <s v="live"/>
        <s v="canceled"/>
      </sharedItems>
    </cacheField>
    <cacheField name="Average Donation" numFmtId="0">
      <sharedItems containsSemiMixedTypes="0" containsString="0" containsNumber="1" containsInteger="1" minValue="0" maxValue="113" count="95">
        <n v="0"/>
        <n v="92"/>
        <n v="100"/>
        <n v="103"/>
        <n v="99"/>
        <n v="76"/>
        <n v="61"/>
        <n v="65"/>
        <n v="31"/>
        <n v="73"/>
        <n v="63"/>
        <n v="112"/>
        <n v="102"/>
        <n v="105"/>
        <n v="94"/>
        <n v="85"/>
        <n v="110"/>
        <n v="108"/>
        <n v="45"/>
        <n v="106"/>
        <n v="69"/>
        <n v="39"/>
        <n v="35"/>
        <n v="107"/>
        <n v="62"/>
        <n v="48"/>
        <n v="38"/>
        <n v="96"/>
        <n v="75"/>
        <n v="57"/>
        <n v="36"/>
        <n v="27"/>
        <n v="46"/>
        <n v="53"/>
        <n v="2"/>
        <n v="33"/>
        <n v="59"/>
        <n v="90"/>
        <n v="70"/>
        <n v="29"/>
        <n v="30"/>
        <n v="82"/>
        <n v="58"/>
        <n v="111"/>
        <n v="72"/>
        <n v="109"/>
        <n v="64"/>
        <n v="74"/>
        <n v="56"/>
        <n v="86"/>
        <n v="80"/>
        <n v="41"/>
        <n v="55"/>
        <n v="83"/>
        <n v="40"/>
        <n v="91"/>
        <n v="89"/>
        <n v="104"/>
        <n v="49"/>
        <n v="1"/>
        <n v="67"/>
        <n v="95"/>
        <n v="51"/>
        <n v="44"/>
        <n v="87"/>
        <n v="26"/>
        <n v="50"/>
        <n v="47"/>
        <n v="79"/>
        <n v="28"/>
        <n v="68"/>
        <n v="43"/>
        <n v="88"/>
        <n v="66"/>
        <n v="98"/>
        <n v="77"/>
        <n v="60"/>
        <n v="52"/>
        <n v="71"/>
        <n v="113"/>
        <n v="42"/>
        <n v="78"/>
        <n v="101"/>
        <n v="32"/>
        <n v="37"/>
        <n v="97"/>
        <n v="3"/>
        <n v="81"/>
        <n v="54"/>
        <n v="25"/>
        <n v="5"/>
        <n v="84"/>
        <n v="4"/>
        <n v="93"/>
        <n v="34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.4"/>
    <x v="1"/>
    <n v="92"/>
    <n v="158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.31"/>
    <x v="1"/>
    <n v="100"/>
    <n v="1425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0.59"/>
    <x v="0"/>
    <n v="103"/>
    <n v="24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0.69"/>
    <x v="0"/>
    <n v="99"/>
    <n v="53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.74"/>
    <x v="1"/>
    <n v="76"/>
    <n v="174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0.21"/>
    <x v="0"/>
    <n v="61"/>
    <n v="18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.28"/>
    <x v="1"/>
    <n v="65"/>
    <n v="227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0.2"/>
    <x v="2"/>
    <n v="31"/>
    <n v="70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0.52"/>
    <x v="0"/>
    <n v="73"/>
    <n v="44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.66"/>
    <x v="1"/>
    <n v="63"/>
    <n v="220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"/>
    <x v="0"/>
    <n v="112"/>
    <n v="27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0.89"/>
    <x v="0"/>
    <n v="102"/>
    <n v="5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.4500000000000002"/>
    <x v="1"/>
    <n v="105"/>
    <n v="98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0.67"/>
    <x v="0"/>
    <n v="94"/>
    <n v="200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0.47"/>
    <x v="0"/>
    <n v="85"/>
    <n v="452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.49"/>
    <x v="1"/>
    <n v="110"/>
    <n v="100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.59"/>
    <x v="1"/>
    <n v="108"/>
    <n v="1249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0.67"/>
    <x v="3"/>
    <n v="45"/>
    <n v="135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0.49"/>
    <x v="0"/>
    <n v="45"/>
    <n v="674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.1200000000000001"/>
    <x v="1"/>
    <n v="106"/>
    <n v="1396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0.41"/>
    <x v="0"/>
    <n v="69"/>
    <n v="558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.28"/>
    <x v="1"/>
    <n v="85"/>
    <n v="890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.32"/>
    <x v="1"/>
    <n v="105"/>
    <n v="142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.1299999999999999"/>
    <x v="1"/>
    <n v="39"/>
    <n v="2673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.16"/>
    <x v="1"/>
    <n v="73"/>
    <n v="16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0.48"/>
    <x v="3"/>
    <n v="35"/>
    <n v="1480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0.8"/>
    <x v="0"/>
    <n v="107"/>
    <n v="15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.05"/>
    <x v="1"/>
    <n v="62"/>
    <n v="2220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.29"/>
    <x v="1"/>
    <n v="94"/>
    <n v="1606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.61"/>
    <x v="1"/>
    <n v="112"/>
    <n v="129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48"/>
    <n v="2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0.87"/>
    <x v="0"/>
    <n v="38"/>
    <n v="2307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.78"/>
    <x v="1"/>
    <n v="35"/>
    <n v="5419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.51"/>
    <x v="1"/>
    <n v="85"/>
    <n v="16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.5"/>
    <x v="1"/>
    <n v="96"/>
    <n v="1965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.57"/>
    <x v="1"/>
    <n v="69"/>
    <n v="16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.4"/>
    <x v="1"/>
    <n v="106"/>
    <n v="10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.25"/>
    <x v="1"/>
    <n v="75"/>
    <n v="134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0.51"/>
    <x v="0"/>
    <n v="57"/>
    <n v="88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.69"/>
    <x v="1"/>
    <n v="75"/>
    <n v="198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.13"/>
    <x v="1"/>
    <n v="107"/>
    <n v="111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.4400000000000004"/>
    <x v="1"/>
    <n v="36"/>
    <n v="222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.86"/>
    <x v="1"/>
    <n v="27"/>
    <n v="6212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.59"/>
    <x v="1"/>
    <n v="108"/>
    <n v="98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0.48"/>
    <x v="0"/>
    <n v="94"/>
    <n v="4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.1499999999999999"/>
    <x v="1"/>
    <n v="46"/>
    <n v="92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.75"/>
    <x v="1"/>
    <n v="48"/>
    <n v="149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.87"/>
    <x v="1"/>
    <n v="53"/>
    <n v="243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.9"/>
    <x v="1"/>
    <n v="45"/>
    <n v="303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2"/>
    <n v="1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0.92"/>
    <x v="0"/>
    <n v="99"/>
    <n v="1467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0.34"/>
    <x v="0"/>
    <n v="33"/>
    <n v="75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.4"/>
    <x v="1"/>
    <n v="59"/>
    <n v="209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0.9"/>
    <x v="0"/>
    <n v="45"/>
    <n v="120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.78"/>
    <x v="1"/>
    <n v="90"/>
    <n v="131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.44"/>
    <x v="1"/>
    <n v="70"/>
    <n v="164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.15"/>
    <x v="1"/>
    <n v="31"/>
    <n v="201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.27"/>
    <x v="1"/>
    <n v="29"/>
    <n v="211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.75"/>
    <x v="1"/>
    <n v="30"/>
    <n v="128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.44"/>
    <x v="1"/>
    <n v="85"/>
    <n v="1600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0.93"/>
    <x v="0"/>
    <n v="82"/>
    <n v="2253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.23"/>
    <x v="1"/>
    <n v="58"/>
    <n v="249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0.12"/>
    <x v="0"/>
    <n v="111"/>
    <n v="5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0.98"/>
    <x v="0"/>
    <n v="72"/>
    <n v="38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.36"/>
    <x v="1"/>
    <n v="61"/>
    <n v="236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0.45"/>
    <x v="0"/>
    <n v="109"/>
    <n v="1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.62"/>
    <x v="1"/>
    <n v="29"/>
    <n v="4065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.5499999999999998"/>
    <x v="1"/>
    <n v="59"/>
    <n v="246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0.24"/>
    <x v="3"/>
    <n v="112"/>
    <n v="17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.24"/>
    <x v="1"/>
    <n v="64"/>
    <n v="247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.08"/>
    <x v="1"/>
    <n v="85"/>
    <n v="76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.7"/>
    <x v="1"/>
    <n v="74"/>
    <n v="54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.61"/>
    <x v="1"/>
    <n v="105"/>
    <n v="88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.22"/>
    <x v="1"/>
    <n v="56"/>
    <n v="85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.51"/>
    <x v="1"/>
    <n v="86"/>
    <n v="170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"/>
    <x v="0"/>
    <n v="57"/>
    <n v="168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0.47"/>
    <x v="0"/>
    <n v="80"/>
    <n v="56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1"/>
    <x v="1"/>
    <n v="41"/>
    <n v="330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0.7"/>
    <x v="0"/>
    <n v="48"/>
    <n v="83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.37"/>
    <x v="1"/>
    <n v="55"/>
    <n v="127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.25"/>
    <x v="1"/>
    <n v="92"/>
    <n v="4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.97"/>
    <x v="1"/>
    <n v="83"/>
    <n v="180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0.38"/>
    <x v="0"/>
    <n v="40"/>
    <n v="100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.32"/>
    <x v="1"/>
    <n v="111"/>
    <n v="374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.31"/>
    <x v="1"/>
    <n v="91"/>
    <n v="71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.68"/>
    <x v="1"/>
    <n v="61"/>
    <n v="203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0.62"/>
    <x v="0"/>
    <n v="83"/>
    <n v="148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.61"/>
    <x v="1"/>
    <n v="111"/>
    <n v="113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.5299999999999998"/>
    <x v="1"/>
    <n v="89"/>
    <n v="9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0.79"/>
    <x v="0"/>
    <n v="58"/>
    <n v="106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0.48"/>
    <x v="0"/>
    <n v="110"/>
    <n v="679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.59"/>
    <x v="1"/>
    <n v="104"/>
    <n v="498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0.61"/>
    <x v="3"/>
    <n v="108"/>
    <n v="610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.04"/>
    <x v="1"/>
    <n v="49"/>
    <n v="180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38"/>
    <n v="2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.17"/>
    <x v="1"/>
    <n v="65"/>
    <n v="2331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.27"/>
    <x v="1"/>
    <n v="107"/>
    <n v="113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0.34"/>
    <x v="0"/>
    <n v="27"/>
    <n v="1220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.97"/>
    <x v="1"/>
    <n v="91"/>
    <n v="164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.210000000000001"/>
    <x v="1"/>
    <n v="56"/>
    <n v="164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.82"/>
    <x v="1"/>
    <n v="31"/>
    <n v="336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0.25"/>
    <x v="0"/>
    <n v="67"/>
    <n v="37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.43"/>
    <x v="1"/>
    <n v="89"/>
    <n v="1917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.45"/>
    <x v="1"/>
    <n v="103"/>
    <n v="95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.59"/>
    <x v="1"/>
    <n v="95"/>
    <n v="147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.86"/>
    <x v="1"/>
    <n v="76"/>
    <n v="8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.95"/>
    <x v="1"/>
    <n v="108"/>
    <n v="83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0.59"/>
    <x v="0"/>
    <n v="51"/>
    <n v="60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5"/>
    <x v="0"/>
    <n v="72"/>
    <n v="296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.2"/>
    <x v="1"/>
    <n v="109"/>
    <n v="676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.69"/>
    <x v="1"/>
    <n v="35"/>
    <n v="361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.77"/>
    <x v="1"/>
    <n v="95"/>
    <n v="131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.27"/>
    <x v="1"/>
    <n v="110"/>
    <n v="126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0.87"/>
    <x v="0"/>
    <n v="44"/>
    <n v="330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87"/>
    <n v="73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.74"/>
    <x v="1"/>
    <n v="31"/>
    <n v="275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.18"/>
    <x v="1"/>
    <n v="95"/>
    <n v="67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.15"/>
    <x v="1"/>
    <n v="70"/>
    <n v="154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.49"/>
    <x v="1"/>
    <n v="63"/>
    <n v="1782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.19"/>
    <x v="1"/>
    <n v="110"/>
    <n v="9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0.64"/>
    <x v="0"/>
    <n v="26"/>
    <n v="3387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0.19"/>
    <x v="0"/>
    <n v="50"/>
    <n v="662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.68"/>
    <x v="1"/>
    <n v="102"/>
    <n v="94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.6"/>
    <x v="1"/>
    <n v="47"/>
    <n v="180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0.39"/>
    <x v="0"/>
    <n v="90"/>
    <n v="77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0.51"/>
    <x v="0"/>
    <n v="79"/>
    <n v="672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0.6"/>
    <x v="3"/>
    <n v="80"/>
    <n v="532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0.03"/>
    <x v="3"/>
    <n v="86"/>
    <n v="55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.55"/>
    <x v="1"/>
    <n v="28"/>
    <n v="533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1"/>
    <x v="1"/>
    <n v="68"/>
    <n v="2443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.1599999999999999"/>
    <x v="1"/>
    <n v="43"/>
    <n v="89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.11"/>
    <x v="1"/>
    <n v="88"/>
    <n v="15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0.9"/>
    <x v="0"/>
    <n v="95"/>
    <n v="940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0.71"/>
    <x v="0"/>
    <n v="47"/>
    <n v="117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0.03"/>
    <x v="3"/>
    <n v="47"/>
    <n v="5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.62"/>
    <x v="1"/>
    <n v="94"/>
    <n v="50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80"/>
    <n v="1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0.21"/>
    <x v="0"/>
    <n v="59"/>
    <n v="326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.23"/>
    <x v="1"/>
    <n v="66"/>
    <n v="186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.02"/>
    <x v="1"/>
    <n v="61"/>
    <n v="1071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.2999999999999998"/>
    <x v="1"/>
    <n v="98"/>
    <n v="11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.36"/>
    <x v="1"/>
    <n v="105"/>
    <n v="70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.29"/>
    <x v="1"/>
    <n v="86"/>
    <n v="135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.37"/>
    <x v="1"/>
    <n v="77"/>
    <n v="768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0.17"/>
    <x v="3"/>
    <n v="30"/>
    <n v="51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.1200000000000001"/>
    <x v="1"/>
    <n v="47"/>
    <n v="199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.21"/>
    <x v="1"/>
    <n v="105"/>
    <n v="107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.2000000000000002"/>
    <x v="1"/>
    <n v="70"/>
    <n v="195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0.64"/>
    <x v="0"/>
    <n v="60"/>
    <n v="1467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.2300000000000004"/>
    <x v="1"/>
    <n v="52"/>
    <n v="3376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0.93"/>
    <x v="0"/>
    <n v="31"/>
    <n v="568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0.59"/>
    <x v="0"/>
    <n v="95"/>
    <n v="1059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0.65"/>
    <x v="0"/>
    <n v="76"/>
    <n v="1194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0.74"/>
    <x v="3"/>
    <n v="71"/>
    <n v="379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0.53"/>
    <x v="0"/>
    <n v="74"/>
    <n v="30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.21"/>
    <x v="1"/>
    <n v="113"/>
    <n v="41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"/>
    <x v="1"/>
    <n v="105"/>
    <n v="182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.62"/>
    <x v="1"/>
    <n v="79"/>
    <n v="164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0.78"/>
    <x v="0"/>
    <n v="57"/>
    <n v="75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.5"/>
    <x v="1"/>
    <n v="58"/>
    <n v="157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.5299999999999998"/>
    <x v="1"/>
    <n v="36"/>
    <n v="246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"/>
    <x v="1"/>
    <n v="108"/>
    <n v="1396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.22"/>
    <x v="1"/>
    <n v="44"/>
    <n v="250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.37"/>
    <x v="1"/>
    <n v="55"/>
    <n v="244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.16"/>
    <x v="1"/>
    <n v="74"/>
    <n v="146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0.31"/>
    <x v="0"/>
    <n v="42"/>
    <n v="955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.24"/>
    <x v="1"/>
    <n v="78"/>
    <n v="1267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0.03"/>
    <x v="0"/>
    <n v="83"/>
    <n v="67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0.11"/>
    <x v="0"/>
    <n v="104"/>
    <n v="5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0.83"/>
    <x v="0"/>
    <n v="26"/>
    <n v="26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.63"/>
    <x v="1"/>
    <n v="101"/>
    <n v="1561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.9499999999999993"/>
    <x v="1"/>
    <n v="112"/>
    <n v="48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0.26"/>
    <x v="0"/>
    <n v="42"/>
    <n v="1130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0.75"/>
    <x v="0"/>
    <n v="110"/>
    <n v="782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.16"/>
    <x v="1"/>
    <n v="59"/>
    <n v="273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0.96"/>
    <x v="0"/>
    <n v="33"/>
    <n v="210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.58"/>
    <x v="1"/>
    <n v="45"/>
    <n v="3537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.08"/>
    <x v="1"/>
    <n v="82"/>
    <n v="2107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0.62"/>
    <x v="0"/>
    <n v="39"/>
    <n v="136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.22"/>
    <x v="1"/>
    <n v="59"/>
    <n v="3318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0.69"/>
    <x v="0"/>
    <n v="41"/>
    <n v="86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.93"/>
    <x v="1"/>
    <n v="31"/>
    <n v="340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0.72"/>
    <x v="0"/>
    <n v="38"/>
    <n v="1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0.32"/>
    <x v="0"/>
    <n v="32"/>
    <n v="886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.2999999999999998"/>
    <x v="1"/>
    <n v="96"/>
    <n v="1442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0.32"/>
    <x v="0"/>
    <n v="75"/>
    <n v="3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0.24"/>
    <x v="3"/>
    <n v="102"/>
    <n v="441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0.69"/>
    <x v="0"/>
    <n v="106"/>
    <n v="24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0.38"/>
    <x v="0"/>
    <n v="37"/>
    <n v="86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0.2"/>
    <x v="0"/>
    <n v="35"/>
    <n v="243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0.46"/>
    <x v="0"/>
    <n v="46"/>
    <n v="65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.23"/>
    <x v="1"/>
    <n v="69"/>
    <n v="126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.62"/>
    <x v="1"/>
    <n v="109"/>
    <n v="524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0.63"/>
    <x v="0"/>
    <n v="52"/>
    <n v="100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.98"/>
    <x v="1"/>
    <n v="82"/>
    <n v="1989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0.1"/>
    <x v="0"/>
    <n v="36"/>
    <n v="168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0.54"/>
    <x v="0"/>
    <n v="74"/>
    <n v="13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0.02"/>
    <x v="0"/>
    <n v="2"/>
    <n v="1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.81"/>
    <x v="1"/>
    <n v="91"/>
    <n v="157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0.79"/>
    <x v="3"/>
    <n v="80"/>
    <n v="8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.34"/>
    <x v="1"/>
    <n v="43"/>
    <n v="449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0.03"/>
    <x v="0"/>
    <n v="63"/>
    <n v="40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.32"/>
    <x v="1"/>
    <n v="70"/>
    <n v="80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0.39"/>
    <x v="3"/>
    <n v="61"/>
    <n v="57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.26"/>
    <x v="1"/>
    <n v="99"/>
    <n v="43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.01"/>
    <x v="1"/>
    <n v="97"/>
    <n v="2053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0.21"/>
    <x v="2"/>
    <n v="51"/>
    <n v="808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0.67"/>
    <x v="0"/>
    <n v="28"/>
    <n v="226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0.95"/>
    <x v="0"/>
    <n v="61"/>
    <n v="1625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.52"/>
    <x v="1"/>
    <n v="73"/>
    <n v="16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.95"/>
    <x v="1"/>
    <n v="40"/>
    <n v="4289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.23"/>
    <x v="1"/>
    <n v="87"/>
    <n v="165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0.04"/>
    <x v="0"/>
    <n v="42"/>
    <n v="14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.55"/>
    <x v="1"/>
    <n v="104"/>
    <n v="1815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0.45"/>
    <x v="0"/>
    <n v="62"/>
    <n v="934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.16"/>
    <x v="1"/>
    <n v="31"/>
    <n v="397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.32"/>
    <x v="1"/>
    <n v="90"/>
    <n v="153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0.08"/>
    <x v="0"/>
    <n v="39"/>
    <n v="17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0.99"/>
    <x v="0"/>
    <n v="55"/>
    <n v="217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.38"/>
    <x v="1"/>
    <n v="48"/>
    <n v="138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0.94"/>
    <x v="0"/>
    <n v="88"/>
    <n v="931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.04"/>
    <x v="1"/>
    <n v="52"/>
    <n v="3594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.6"/>
    <x v="1"/>
    <n v="30"/>
    <n v="588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.67"/>
    <x v="1"/>
    <n v="98"/>
    <n v="112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.69"/>
    <x v="1"/>
    <n v="109"/>
    <n v="943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.2"/>
    <x v="1"/>
    <n v="67"/>
    <n v="2468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.94"/>
    <x v="1"/>
    <n v="65"/>
    <n v="2551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.2"/>
    <x v="1"/>
    <n v="100"/>
    <n v="10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0.77"/>
    <x v="3"/>
    <n v="82"/>
    <n v="67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.71"/>
    <x v="1"/>
    <n v="63"/>
    <n v="92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.58"/>
    <x v="1"/>
    <n v="97"/>
    <n v="62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.0900000000000001"/>
    <x v="1"/>
    <n v="55"/>
    <n v="149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0.42"/>
    <x v="0"/>
    <n v="39"/>
    <n v="92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0.11"/>
    <x v="0"/>
    <n v="76"/>
    <n v="57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.59"/>
    <x v="1"/>
    <n v="45"/>
    <n v="32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.22"/>
    <x v="1"/>
    <n v="105"/>
    <n v="97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0.98"/>
    <x v="0"/>
    <n v="76"/>
    <n v="41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.1900000000000004"/>
    <x v="1"/>
    <n v="69"/>
    <n v="1784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.02"/>
    <x v="1"/>
    <n v="102"/>
    <n v="1684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.28"/>
    <x v="1"/>
    <n v="43"/>
    <n v="250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.45"/>
    <x v="1"/>
    <n v="43"/>
    <n v="238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.7"/>
    <x v="1"/>
    <n v="75"/>
    <n v="5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.09"/>
    <x v="1"/>
    <n v="69"/>
    <n v="21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.26"/>
    <x v="1"/>
    <n v="66"/>
    <n v="222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.33"/>
    <x v="1"/>
    <n v="98"/>
    <n v="1884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.11"/>
    <x v="1"/>
    <n v="60"/>
    <n v="218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.73"/>
    <x v="1"/>
    <n v="26"/>
    <n v="6465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3"/>
    <n v="1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0.54"/>
    <x v="0"/>
    <n v="38"/>
    <n v="101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.26"/>
    <x v="1"/>
    <n v="106"/>
    <n v="59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0.89"/>
    <x v="0"/>
    <n v="81"/>
    <n v="1335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.85"/>
    <x v="1"/>
    <n v="97"/>
    <n v="88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.2"/>
    <x v="1"/>
    <n v="57"/>
    <n v="169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0.23"/>
    <x v="0"/>
    <n v="64"/>
    <n v="15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.46"/>
    <x v="1"/>
    <n v="90"/>
    <n v="92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.68"/>
    <x v="1"/>
    <n v="72"/>
    <n v="186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.98"/>
    <x v="1"/>
    <n v="78"/>
    <n v="138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.58"/>
    <x v="1"/>
    <n v="38"/>
    <n v="261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0.31"/>
    <x v="0"/>
    <n v="58"/>
    <n v="45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.13"/>
    <x v="1"/>
    <n v="50"/>
    <n v="107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.71"/>
    <x v="1"/>
    <n v="54"/>
    <n v="199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.63"/>
    <x v="1"/>
    <n v="30"/>
    <n v="5512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.23"/>
    <x v="1"/>
    <n v="70"/>
    <n v="86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0.77"/>
    <x v="0"/>
    <n v="27"/>
    <n v="318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.34"/>
    <x v="1"/>
    <n v="52"/>
    <n v="2768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.81"/>
    <x v="1"/>
    <n v="56"/>
    <n v="48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.5299999999999998"/>
    <x v="1"/>
    <n v="102"/>
    <n v="8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"/>
    <x v="3"/>
    <n v="25"/>
    <n v="1890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0.01"/>
    <x v="2"/>
    <n v="32"/>
    <n v="61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.04"/>
    <x v="1"/>
    <n v="82"/>
    <n v="1894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.37"/>
    <x v="1"/>
    <n v="38"/>
    <n v="282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0.32"/>
    <x v="0"/>
    <n v="52"/>
    <n v="15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.42"/>
    <x v="1"/>
    <n v="81"/>
    <n v="116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0.97"/>
    <x v="0"/>
    <n v="40"/>
    <n v="13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.66"/>
    <x v="1"/>
    <n v="90"/>
    <n v="83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.26"/>
    <x v="1"/>
    <n v="97"/>
    <n v="91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.71"/>
    <x v="1"/>
    <n v="25"/>
    <n v="546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.81"/>
    <x v="1"/>
    <n v="37"/>
    <n v="393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0.92"/>
    <x v="0"/>
    <n v="73"/>
    <n v="2062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.08"/>
    <x v="1"/>
    <n v="68"/>
    <n v="13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0.19"/>
    <x v="0"/>
    <n v="52"/>
    <n v="29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0.83"/>
    <x v="0"/>
    <n v="62"/>
    <n v="132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.06"/>
    <x v="1"/>
    <n v="25"/>
    <n v="254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0.17"/>
    <x v="3"/>
    <n v="106"/>
    <n v="184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.1"/>
    <x v="1"/>
    <n v="75"/>
    <n v="176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0.98"/>
    <x v="0"/>
    <n v="40"/>
    <n v="13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.84"/>
    <x v="1"/>
    <n v="40"/>
    <n v="33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0.54"/>
    <x v="0"/>
    <n v="101"/>
    <n v="908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.57"/>
    <x v="1"/>
    <n v="77"/>
    <n v="107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0.1"/>
    <x v="0"/>
    <n v="72"/>
    <n v="10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0.16"/>
    <x v="3"/>
    <n v="33"/>
    <n v="32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.4"/>
    <x v="1"/>
    <n v="44"/>
    <n v="183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0.36"/>
    <x v="0"/>
    <n v="36"/>
    <n v="1910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0.55000000000000004"/>
    <x v="0"/>
    <n v="88"/>
    <n v="3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0.94"/>
    <x v="0"/>
    <n v="65"/>
    <n v="104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.44"/>
    <x v="1"/>
    <n v="70"/>
    <n v="72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0.51"/>
    <x v="0"/>
    <n v="40"/>
    <n v="49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0.05"/>
    <x v="0"/>
    <n v="5"/>
    <n v="1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.45"/>
    <x v="1"/>
    <n v="41"/>
    <n v="295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0.32"/>
    <x v="0"/>
    <n v="99"/>
    <n v="245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0.83"/>
    <x v="0"/>
    <n v="88"/>
    <n v="32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.46"/>
    <x v="1"/>
    <n v="81"/>
    <n v="142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.86"/>
    <x v="1"/>
    <n v="94"/>
    <n v="85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0.08"/>
    <x v="0"/>
    <n v="73"/>
    <n v="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.32"/>
    <x v="1"/>
    <n v="66"/>
    <n v="659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0.74"/>
    <x v="0"/>
    <n v="109"/>
    <n v="803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0.75"/>
    <x v="3"/>
    <n v="41"/>
    <n v="75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0.2"/>
    <x v="0"/>
    <n v="99"/>
    <n v="16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.0299999999999998"/>
    <x v="1"/>
    <n v="106"/>
    <n v="121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.1"/>
    <x v="1"/>
    <n v="49"/>
    <n v="3742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.95"/>
    <x v="1"/>
    <n v="39"/>
    <n v="223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.95"/>
    <x v="1"/>
    <n v="31"/>
    <n v="133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0.34"/>
    <x v="0"/>
    <n v="104"/>
    <n v="31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0.67"/>
    <x v="0"/>
    <n v="59"/>
    <n v="108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0.19"/>
    <x v="0"/>
    <n v="42"/>
    <n v="30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0.16"/>
    <x v="0"/>
    <n v="53"/>
    <n v="17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0.39"/>
    <x v="3"/>
    <n v="51"/>
    <n v="64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0.1"/>
    <x v="0"/>
    <n v="101"/>
    <n v="80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0.94"/>
    <x v="0"/>
    <n v="65"/>
    <n v="2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.67"/>
    <x v="1"/>
    <n v="38"/>
    <n v="516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0.24"/>
    <x v="0"/>
    <n v="83"/>
    <n v="26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.64"/>
    <x v="1"/>
    <n v="38"/>
    <n v="307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0.91"/>
    <x v="0"/>
    <n v="81"/>
    <n v="73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0.46"/>
    <x v="0"/>
    <n v="26"/>
    <n v="12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0.39"/>
    <x v="0"/>
    <n v="30"/>
    <n v="3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.34"/>
    <x v="1"/>
    <n v="54"/>
    <n v="2441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0.23"/>
    <x v="2"/>
    <n v="102"/>
    <n v="21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.85"/>
    <x v="1"/>
    <n v="45"/>
    <n v="138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.4400000000000004"/>
    <x v="1"/>
    <n v="77"/>
    <n v="190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2"/>
    <x v="1"/>
    <n v="88"/>
    <n v="470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.24"/>
    <x v="1"/>
    <n v="47"/>
    <n v="253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.87"/>
    <x v="1"/>
    <n v="111"/>
    <n v="1113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.1399999999999999"/>
    <x v="1"/>
    <n v="87"/>
    <n v="2283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0.97"/>
    <x v="0"/>
    <n v="64"/>
    <n v="1072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.23"/>
    <x v="1"/>
    <n v="106"/>
    <n v="1095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.79"/>
    <x v="1"/>
    <n v="74"/>
    <n v="1690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0.8"/>
    <x v="3"/>
    <n v="84"/>
    <n v="1297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0.94"/>
    <x v="0"/>
    <n v="89"/>
    <n v="393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0.85"/>
    <x v="0"/>
    <n v="77"/>
    <n v="1257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0.67"/>
    <x v="0"/>
    <n v="97"/>
    <n v="328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0.54"/>
    <x v="0"/>
    <n v="33"/>
    <n v="147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0.42"/>
    <x v="0"/>
    <n v="100"/>
    <n v="830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0.15"/>
    <x v="0"/>
    <n v="70"/>
    <n v="331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0.34"/>
    <x v="0"/>
    <n v="110"/>
    <n v="25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.01"/>
    <x v="1"/>
    <n v="66"/>
    <n v="191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0.72"/>
    <x v="0"/>
    <n v="41"/>
    <n v="3483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0.53"/>
    <x v="0"/>
    <n v="104"/>
    <n v="923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0.05"/>
    <x v="0"/>
    <n v="5"/>
    <n v="1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.28"/>
    <x v="1"/>
    <n v="47"/>
    <n v="2013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0.35"/>
    <x v="0"/>
    <n v="30"/>
    <n v="33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.1100000000000003"/>
    <x v="1"/>
    <n v="81"/>
    <n v="1703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.24"/>
    <x v="1"/>
    <n v="94"/>
    <n v="80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0.59"/>
    <x v="2"/>
    <n v="26"/>
    <n v="8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0.37"/>
    <x v="0"/>
    <n v="86"/>
    <n v="40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.85"/>
    <x v="1"/>
    <n v="104"/>
    <n v="41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0.12"/>
    <x v="0"/>
    <n v="50"/>
    <n v="2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.99"/>
    <x v="1"/>
    <n v="64"/>
    <n v="187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.2599999999999998"/>
    <x v="1"/>
    <n v="47"/>
    <n v="287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.74"/>
    <x v="1"/>
    <n v="108"/>
    <n v="8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.72"/>
    <x v="1"/>
    <n v="72"/>
    <n v="191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.6"/>
    <x v="1"/>
    <n v="60"/>
    <n v="139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.16"/>
    <x v="1"/>
    <n v="78"/>
    <n v="186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.33"/>
    <x v="1"/>
    <n v="105"/>
    <n v="112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.92"/>
    <x v="1"/>
    <n v="106"/>
    <n v="101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0.19"/>
    <x v="0"/>
    <n v="25"/>
    <n v="75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.77"/>
    <x v="1"/>
    <n v="70"/>
    <n v="206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.73"/>
    <x v="1"/>
    <n v="96"/>
    <n v="154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.59"/>
    <x v="1"/>
    <n v="30"/>
    <n v="596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0.68"/>
    <x v="0"/>
    <n v="59"/>
    <n v="2176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.92"/>
    <x v="1"/>
    <n v="85"/>
    <n v="169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.3"/>
    <x v="1"/>
    <n v="78"/>
    <n v="210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0.13"/>
    <x v="0"/>
    <n v="50"/>
    <n v="441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0.55000000000000004"/>
    <x v="0"/>
    <n v="59"/>
    <n v="25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.61"/>
    <x v="1"/>
    <n v="94"/>
    <n v="131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0.1"/>
    <x v="0"/>
    <n v="40"/>
    <n v="12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0.14000000000000001"/>
    <x v="0"/>
    <n v="70"/>
    <n v="355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0.4"/>
    <x v="0"/>
    <n v="66"/>
    <n v="44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.6"/>
    <x v="1"/>
    <n v="48"/>
    <n v="84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.84"/>
    <x v="1"/>
    <n v="63"/>
    <n v="155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0.64"/>
    <x v="0"/>
    <n v="87"/>
    <n v="67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.25"/>
    <x v="1"/>
    <n v="75"/>
    <n v="189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.72"/>
    <x v="1"/>
    <n v="41"/>
    <n v="4799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.46"/>
    <x v="1"/>
    <n v="50"/>
    <n v="1137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0.76"/>
    <x v="0"/>
    <n v="97"/>
    <n v="1068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0.39"/>
    <x v="0"/>
    <n v="101"/>
    <n v="424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0.11"/>
    <x v="3"/>
    <n v="89"/>
    <n v="145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.22"/>
    <x v="1"/>
    <n v="88"/>
    <n v="1152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.87"/>
    <x v="1"/>
    <n v="90"/>
    <n v="50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0000000000000007E-2"/>
    <x v="0"/>
    <n v="29"/>
    <n v="151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0.66"/>
    <x v="0"/>
    <n v="42"/>
    <n v="1608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.29"/>
    <x v="1"/>
    <n v="47"/>
    <n v="3059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.6900000000000004"/>
    <x v="1"/>
    <n v="110"/>
    <n v="3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.3"/>
    <x v="1"/>
    <n v="42"/>
    <n v="220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.67"/>
    <x v="1"/>
    <n v="48"/>
    <n v="1604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.74"/>
    <x v="1"/>
    <n v="31"/>
    <n v="454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.18"/>
    <x v="1"/>
    <n v="99"/>
    <n v="123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0.64"/>
    <x v="0"/>
    <n v="66"/>
    <n v="941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0.02"/>
    <x v="0"/>
    <n v="2"/>
    <n v="1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.3"/>
    <x v="1"/>
    <n v="46"/>
    <n v="299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0.4"/>
    <x v="0"/>
    <n v="74"/>
    <n v="40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0.86"/>
    <x v="0"/>
    <n v="56"/>
    <n v="3015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.16"/>
    <x v="1"/>
    <n v="69"/>
    <n v="2237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0.9"/>
    <x v="0"/>
    <n v="61"/>
    <n v="435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.82"/>
    <x v="1"/>
    <n v="111"/>
    <n v="645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.56"/>
    <x v="1"/>
    <n v="25"/>
    <n v="484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.32"/>
    <x v="1"/>
    <n v="79"/>
    <n v="154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0.46"/>
    <x v="0"/>
    <n v="88"/>
    <n v="714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0.36"/>
    <x v="2"/>
    <n v="50"/>
    <n v="1111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.05"/>
    <x v="1"/>
    <n v="100"/>
    <n v="8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.69"/>
    <x v="1"/>
    <n v="105"/>
    <n v="134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0.62"/>
    <x v="2"/>
    <n v="108"/>
    <n v="1089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0.85"/>
    <x v="0"/>
    <n v="29"/>
    <n v="5497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0.11"/>
    <x v="0"/>
    <n v="30"/>
    <n v="418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0.44"/>
    <x v="0"/>
    <n v="41"/>
    <n v="1439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0.55000000000000004"/>
    <x v="0"/>
    <n v="63"/>
    <n v="15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0.56999999999999995"/>
    <x v="0"/>
    <n v="47"/>
    <n v="1999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.23"/>
    <x v="1"/>
    <n v="27"/>
    <n v="5203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.28"/>
    <x v="1"/>
    <n v="68"/>
    <n v="94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0.64"/>
    <x v="0"/>
    <n v="51"/>
    <n v="118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.27"/>
    <x v="1"/>
    <n v="54"/>
    <n v="205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0.11"/>
    <x v="0"/>
    <n v="97"/>
    <n v="162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0.4"/>
    <x v="0"/>
    <n v="25"/>
    <n v="83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.88"/>
    <x v="1"/>
    <n v="84"/>
    <n v="9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.73"/>
    <x v="1"/>
    <n v="47"/>
    <n v="21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.1299999999999999"/>
    <x v="1"/>
    <n v="78"/>
    <n v="2526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0.46"/>
    <x v="0"/>
    <n v="63"/>
    <n v="74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0.91"/>
    <x v="3"/>
    <n v="81"/>
    <n v="2138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0.68"/>
    <x v="0"/>
    <n v="65"/>
    <n v="84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.92"/>
    <x v="1"/>
    <n v="104"/>
    <n v="9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0.83"/>
    <x v="0"/>
    <n v="70"/>
    <n v="91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0.54"/>
    <x v="0"/>
    <n v="83"/>
    <n v="79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0.17"/>
    <x v="3"/>
    <n v="90"/>
    <n v="10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.17"/>
    <x v="1"/>
    <n v="104"/>
    <n v="1713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.52"/>
    <x v="1"/>
    <n v="55"/>
    <n v="24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.23"/>
    <x v="1"/>
    <n v="52"/>
    <n v="1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.79"/>
    <x v="1"/>
    <n v="60"/>
    <n v="247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.55"/>
    <x v="1"/>
    <n v="44"/>
    <n v="2293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.62"/>
    <x v="1"/>
    <n v="53"/>
    <n v="3131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0.25"/>
    <x v="0"/>
    <n v="55"/>
    <n v="32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.99"/>
    <x v="1"/>
    <n v="75"/>
    <n v="143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0.35"/>
    <x v="3"/>
    <n v="36"/>
    <n v="90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.76"/>
    <x v="1"/>
    <n v="37"/>
    <n v="296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.1100000000000003"/>
    <x v="1"/>
    <n v="63"/>
    <n v="170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0.82"/>
    <x v="0"/>
    <n v="30"/>
    <n v="186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0.24"/>
    <x v="3"/>
    <n v="86"/>
    <n v="439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0.5"/>
    <x v="0"/>
    <n v="75"/>
    <n v="6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.67"/>
    <x v="1"/>
    <n v="101"/>
    <n v="86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0.04"/>
    <x v="0"/>
    <n v="4"/>
    <n v="1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.23"/>
    <x v="1"/>
    <n v="29"/>
    <n v="6286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0.63"/>
    <x v="0"/>
    <n v="98"/>
    <n v="31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0.56000000000000005"/>
    <x v="0"/>
    <n v="87"/>
    <n v="1181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0.44"/>
    <x v="0"/>
    <n v="45"/>
    <n v="39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.18"/>
    <x v="1"/>
    <n v="37"/>
    <n v="372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.04"/>
    <x v="1"/>
    <n v="95"/>
    <n v="160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0.27"/>
    <x v="0"/>
    <n v="29"/>
    <n v="4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.51"/>
    <x v="1"/>
    <n v="56"/>
    <n v="2120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0.9"/>
    <x v="0"/>
    <n v="54"/>
    <n v="105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.72"/>
    <x v="1"/>
    <n v="82"/>
    <n v="50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.41"/>
    <x v="1"/>
    <n v="67"/>
    <n v="2080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0.31"/>
    <x v="0"/>
    <n v="108"/>
    <n v="535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.08"/>
    <x v="1"/>
    <n v="69"/>
    <n v="21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.33"/>
    <x v="1"/>
    <n v="39"/>
    <n v="2436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.88"/>
    <x v="1"/>
    <n v="110"/>
    <n v="80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95"/>
    <n v="42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.75"/>
    <x v="1"/>
    <n v="58"/>
    <n v="139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0.41"/>
    <x v="0"/>
    <n v="101"/>
    <n v="16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.84"/>
    <x v="1"/>
    <n v="65"/>
    <n v="15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.86"/>
    <x v="1"/>
    <n v="27"/>
    <n v="38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51"/>
    <n v="194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0.39"/>
    <x v="0"/>
    <n v="105"/>
    <n v="575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.78"/>
    <x v="1"/>
    <n v="84"/>
    <n v="106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.65"/>
    <x v="1"/>
    <n v="103"/>
    <n v="142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.1399999999999999"/>
    <x v="1"/>
    <n v="40"/>
    <n v="21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0.3"/>
    <x v="0"/>
    <n v="51"/>
    <n v="1120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0.54"/>
    <x v="0"/>
    <n v="41"/>
    <n v="113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.36"/>
    <x v="1"/>
    <n v="59"/>
    <n v="2756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.13"/>
    <x v="1"/>
    <n v="71"/>
    <n v="173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.01"/>
    <x v="1"/>
    <n v="99"/>
    <n v="87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0.81"/>
    <x v="0"/>
    <n v="104"/>
    <n v="1538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0.16"/>
    <x v="0"/>
    <n v="77"/>
    <n v="9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0.53"/>
    <x v="0"/>
    <n v="87"/>
    <n v="55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.6"/>
    <x v="1"/>
    <n v="49"/>
    <n v="1572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0.31"/>
    <x v="0"/>
    <n v="43"/>
    <n v="648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0.14000000000000001"/>
    <x v="0"/>
    <n v="33"/>
    <n v="2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.79"/>
    <x v="1"/>
    <n v="84"/>
    <n v="2346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.2000000000000002"/>
    <x v="1"/>
    <n v="101"/>
    <n v="115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.02"/>
    <x v="1"/>
    <n v="110"/>
    <n v="85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.92"/>
    <x v="1"/>
    <n v="32"/>
    <n v="144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.05"/>
    <x v="1"/>
    <n v="71"/>
    <n v="244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0.24"/>
    <x v="3"/>
    <n v="77"/>
    <n v="595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.24"/>
    <x v="1"/>
    <n v="102"/>
    <n v="64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.47"/>
    <x v="1"/>
    <n v="51"/>
    <n v="268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.1500000000000004"/>
    <x v="1"/>
    <n v="68"/>
    <n v="195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01"/>
    <x v="0"/>
    <n v="31"/>
    <n v="54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0.34"/>
    <x v="0"/>
    <n v="28"/>
    <n v="120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0.24"/>
    <x v="0"/>
    <n v="80"/>
    <n v="579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0.48"/>
    <x v="0"/>
    <n v="38"/>
    <n v="2072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0.7"/>
    <x v="0"/>
    <n v="60"/>
    <n v="1796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.3"/>
    <x v="1"/>
    <n v="37"/>
    <n v="186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.8"/>
    <x v="1"/>
    <n v="100"/>
    <n v="460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0.92"/>
    <x v="0"/>
    <n v="112"/>
    <n v="62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0.14000000000000001"/>
    <x v="0"/>
    <n v="36"/>
    <n v="347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"/>
    <x v="1"/>
    <n v="66"/>
    <n v="252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0.4"/>
    <x v="0"/>
    <n v="44"/>
    <n v="19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.1200000000000001"/>
    <x v="1"/>
    <n v="53"/>
    <n v="3657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0.71"/>
    <x v="0"/>
    <n v="95"/>
    <n v="1258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.19"/>
    <x v="1"/>
    <n v="71"/>
    <n v="13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0.24"/>
    <x v="0"/>
    <n v="98"/>
    <n v="362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.39"/>
    <x v="1"/>
    <n v="53"/>
    <n v="239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0.39"/>
    <x v="3"/>
    <n v="93"/>
    <n v="35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0.22"/>
    <x v="3"/>
    <n v="59"/>
    <n v="52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0.56000000000000005"/>
    <x v="0"/>
    <n v="36"/>
    <n v="133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0.43"/>
    <x v="0"/>
    <n v="63"/>
    <n v="84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85"/>
    <n v="78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000000000000007E-2"/>
    <x v="0"/>
    <n v="62"/>
    <n v="10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.02"/>
    <x v="1"/>
    <n v="102"/>
    <n v="1773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.26"/>
    <x v="1"/>
    <n v="106"/>
    <n v="32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.46"/>
    <x v="1"/>
    <n v="30"/>
    <n v="369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0.32"/>
    <x v="0"/>
    <n v="86"/>
    <n v="19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"/>
    <x v="1"/>
    <n v="71"/>
    <n v="89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0.84"/>
    <x v="0"/>
    <n v="41"/>
    <n v="1979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0.84"/>
    <x v="0"/>
    <n v="28"/>
    <n v="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.56"/>
    <x v="1"/>
    <n v="88"/>
    <n v="147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1"/>
    <x v="0"/>
    <n v="31"/>
    <n v="6080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0.8"/>
    <x v="0"/>
    <n v="90"/>
    <n v="80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0.11"/>
    <x v="0"/>
    <n v="64"/>
    <n v="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0.92"/>
    <x v="0"/>
    <n v="54"/>
    <n v="178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0.96"/>
    <x v="2"/>
    <n v="49"/>
    <n v="3640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.03"/>
    <x v="1"/>
    <n v="64"/>
    <n v="12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.59"/>
    <x v="1"/>
    <n v="83"/>
    <n v="221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0.15"/>
    <x v="0"/>
    <n v="55"/>
    <n v="243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.82"/>
    <x v="1"/>
    <n v="62"/>
    <n v="20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.5"/>
    <x v="1"/>
    <n v="105"/>
    <n v="140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.17"/>
    <x v="1"/>
    <n v="94"/>
    <n v="1052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0.38"/>
    <x v="0"/>
    <n v="44"/>
    <n v="1296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0.73"/>
    <x v="0"/>
    <n v="92"/>
    <n v="7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.66"/>
    <x v="1"/>
    <n v="57"/>
    <n v="24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"/>
    <x v="0"/>
    <n v="109"/>
    <n v="395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0.03"/>
    <x v="0"/>
    <n v="39"/>
    <n v="4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0.16"/>
    <x v="0"/>
    <n v="77"/>
    <n v="180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.77"/>
    <x v="1"/>
    <n v="92"/>
    <n v="84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0.89"/>
    <x v="0"/>
    <n v="61"/>
    <n v="2690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.64"/>
    <x v="1"/>
    <n v="78"/>
    <n v="88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.69"/>
    <x v="1"/>
    <n v="81"/>
    <n v="156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.71"/>
    <x v="1"/>
    <n v="60"/>
    <n v="2985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.84"/>
    <x v="1"/>
    <n v="110"/>
    <n v="762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4"/>
    <n v="1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0.59"/>
    <x v="0"/>
    <n v="38"/>
    <n v="2779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0.99"/>
    <x v="0"/>
    <n v="96"/>
    <n v="92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0.44"/>
    <x v="0"/>
    <n v="73"/>
    <n v="102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.52"/>
    <x v="1"/>
    <n v="26"/>
    <n v="554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.2400000000000002"/>
    <x v="1"/>
    <n v="104"/>
    <n v="135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.4"/>
    <x v="1"/>
    <n v="102"/>
    <n v="122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.99"/>
    <x v="1"/>
    <n v="54"/>
    <n v="221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.37"/>
    <x v="1"/>
    <n v="63"/>
    <n v="126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.01"/>
    <x v="1"/>
    <n v="104"/>
    <n v="1022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.94"/>
    <x v="1"/>
    <n v="50"/>
    <n v="3177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.7"/>
    <x v="1"/>
    <n v="56"/>
    <n v="198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0.13"/>
    <x v="0"/>
    <n v="49"/>
    <n v="26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.38"/>
    <x v="1"/>
    <n v="60"/>
    <n v="85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0.84"/>
    <x v="0"/>
    <n v="79"/>
    <n v="1790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.0499999999999998"/>
    <x v="1"/>
    <n v="54"/>
    <n v="3596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0.44"/>
    <x v="0"/>
    <n v="111"/>
    <n v="37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.19"/>
    <x v="1"/>
    <n v="61"/>
    <n v="244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.86"/>
    <x v="1"/>
    <n v="26"/>
    <n v="5180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.37"/>
    <x v="1"/>
    <n v="81"/>
    <n v="589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.06"/>
    <x v="1"/>
    <n v="35"/>
    <n v="272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0.94"/>
    <x v="0"/>
    <n v="94"/>
    <n v="35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0.54"/>
    <x v="3"/>
    <n v="52"/>
    <n v="94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.1200000000000001"/>
    <x v="1"/>
    <n v="25"/>
    <n v="300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.69"/>
    <x v="1"/>
    <n v="69"/>
    <n v="144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0.63"/>
    <x v="0"/>
    <n v="94"/>
    <n v="558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0.65"/>
    <x v="0"/>
    <n v="98"/>
    <n v="64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0.19"/>
    <x v="3"/>
    <n v="42"/>
    <n v="37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0.17"/>
    <x v="0"/>
    <n v="66"/>
    <n v="24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.01"/>
    <x v="1"/>
    <n v="72"/>
    <n v="87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.42"/>
    <x v="1"/>
    <n v="48"/>
    <n v="3116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0.64"/>
    <x v="0"/>
    <n v="54"/>
    <n v="7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0.52"/>
    <x v="0"/>
    <n v="108"/>
    <n v="42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.22"/>
    <x v="1"/>
    <n v="67"/>
    <n v="909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.2"/>
    <x v="1"/>
    <n v="64"/>
    <n v="161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.47"/>
    <x v="1"/>
    <n v="96"/>
    <n v="136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.51"/>
    <x v="1"/>
    <n v="51"/>
    <n v="130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0.73"/>
    <x v="0"/>
    <n v="44"/>
    <n v="156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0.79"/>
    <x v="0"/>
    <n v="91"/>
    <n v="1368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0.65"/>
    <x v="0"/>
    <n v="50"/>
    <n v="102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0.82"/>
    <x v="0"/>
    <n v="68"/>
    <n v="8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.38"/>
    <x v="1"/>
    <n v="61"/>
    <n v="102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0.13"/>
    <x v="0"/>
    <n v="80"/>
    <n v="253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.55"/>
    <x v="1"/>
    <n v="47"/>
    <n v="4006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000000000000007E-2"/>
    <x v="0"/>
    <n v="71"/>
    <n v="157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.09"/>
    <x v="1"/>
    <n v="90"/>
    <n v="162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1"/>
    <x v="0"/>
    <n v="43"/>
    <n v="18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.02"/>
    <x v="1"/>
    <n v="68"/>
    <n v="218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.62"/>
    <x v="1"/>
    <n v="73"/>
    <n v="2409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0.04"/>
    <x v="0"/>
    <n v="62"/>
    <n v="82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5"/>
    <n v="1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.0699999999999998"/>
    <x v="1"/>
    <n v="67"/>
    <n v="1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.28"/>
    <x v="1"/>
    <n v="80"/>
    <n v="1140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.2"/>
    <x v="1"/>
    <n v="62"/>
    <n v="102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.71"/>
    <x v="1"/>
    <n v="53"/>
    <n v="2857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.87"/>
    <x v="1"/>
    <n v="58"/>
    <n v="107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.88"/>
    <x v="1"/>
    <n v="40"/>
    <n v="160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.31"/>
    <x v="1"/>
    <n v="81"/>
    <n v="2230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.84"/>
    <x v="1"/>
    <n v="35"/>
    <n v="316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.2"/>
    <x v="1"/>
    <n v="103"/>
    <n v="117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0000000000004"/>
    <x v="1"/>
    <n v="28"/>
    <n v="6406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0.14000000000000001"/>
    <x v="3"/>
    <n v="76"/>
    <n v="15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.39"/>
    <x v="1"/>
    <n v="45"/>
    <n v="192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74"/>
    <n v="26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.55"/>
    <x v="1"/>
    <n v="57"/>
    <n v="723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.7"/>
    <x v="1"/>
    <n v="85"/>
    <n v="170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.9"/>
    <x v="1"/>
    <n v="51"/>
    <n v="238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.5"/>
    <x v="1"/>
    <n v="64"/>
    <n v="55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0.49"/>
    <x v="0"/>
    <n v="81"/>
    <n v="1198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0.28000000000000003"/>
    <x v="0"/>
    <n v="86"/>
    <n v="648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.68"/>
    <x v="1"/>
    <n v="90"/>
    <n v="128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.2"/>
    <x v="1"/>
    <n v="74"/>
    <n v="2144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0.03"/>
    <x v="0"/>
    <n v="92"/>
    <n v="6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.6"/>
    <x v="1"/>
    <n v="56"/>
    <n v="2693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.79"/>
    <x v="1"/>
    <n v="33"/>
    <n v="432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0.77"/>
    <x v="0"/>
    <n v="94"/>
    <n v="62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.06"/>
    <x v="1"/>
    <n v="70"/>
    <n v="189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.94"/>
    <x v="1"/>
    <n v="72"/>
    <n v="154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.52"/>
    <x v="1"/>
    <n v="30"/>
    <n v="96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0.65"/>
    <x v="0"/>
    <n v="74"/>
    <n v="750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0.63"/>
    <x v="3"/>
    <n v="69"/>
    <n v="87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.1"/>
    <x v="1"/>
    <n v="60"/>
    <n v="3063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0.43"/>
    <x v="2"/>
    <n v="111"/>
    <n v="278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0.83"/>
    <x v="0"/>
    <n v="53"/>
    <n v="105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0.79"/>
    <x v="3"/>
    <n v="56"/>
    <n v="1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.1399999999999999"/>
    <x v="1"/>
    <n v="70"/>
    <n v="2266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0.65"/>
    <x v="0"/>
    <n v="49"/>
    <n v="2604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0.79"/>
    <x v="0"/>
    <n v="104"/>
    <n v="6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0.11"/>
    <x v="0"/>
    <n v="99"/>
    <n v="94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0.56000000000000005"/>
    <x v="2"/>
    <n v="107"/>
    <n v="45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7"/>
    <x v="0"/>
    <n v="77"/>
    <n v="257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.2"/>
    <x v="1"/>
    <n v="58"/>
    <n v="194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.45"/>
    <x v="1"/>
    <n v="104"/>
    <n v="129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.21"/>
    <x v="1"/>
    <n v="88"/>
    <n v="375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0.48"/>
    <x v="0"/>
    <n v="28"/>
    <n v="29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0.93"/>
    <x v="0"/>
    <n v="38"/>
    <n v="4697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0.89"/>
    <x v="0"/>
    <n v="30"/>
    <n v="29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0.41"/>
    <x v="0"/>
    <n v="104"/>
    <n v="18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0.63"/>
    <x v="3"/>
    <n v="86"/>
    <n v="723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0.48"/>
    <x v="0"/>
    <n v="98"/>
    <n v="60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0.02"/>
    <x v="0"/>
    <n v="2"/>
    <n v="1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0.88"/>
    <x v="0"/>
    <n v="45"/>
    <n v="3868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.27"/>
    <x v="1"/>
    <n v="31"/>
    <n v="409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.39"/>
    <x v="1"/>
    <n v="60"/>
    <n v="234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.08"/>
    <x v="1"/>
    <n v="59"/>
    <n v="3016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.91"/>
    <x v="1"/>
    <n v="50"/>
    <n v="264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"/>
    <x v="0"/>
    <n v="99"/>
    <n v="504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0.08"/>
    <x v="0"/>
    <n v="59"/>
    <n v="1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"/>
    <x v="3"/>
    <n v="81"/>
    <n v="390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0.47"/>
    <x v="0"/>
    <n v="76"/>
    <n v="750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0.82"/>
    <x v="0"/>
    <n v="97"/>
    <n v="77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0.54"/>
    <x v="0"/>
    <n v="77"/>
    <n v="752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0.98"/>
    <x v="0"/>
    <n v="68"/>
    <n v="131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0.77"/>
    <x v="0"/>
    <n v="89"/>
    <n v="8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0.33"/>
    <x v="0"/>
    <n v="25"/>
    <n v="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.4"/>
    <x v="1"/>
    <n v="45"/>
    <n v="27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0.64"/>
    <x v="3"/>
    <n v="79"/>
    <n v="25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.76"/>
    <x v="1"/>
    <n v="29"/>
    <n v="419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0.2"/>
    <x v="0"/>
    <n v="74"/>
    <n v="76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.59"/>
    <x v="1"/>
    <n v="108"/>
    <n v="162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.6900000000000004"/>
    <x v="1"/>
    <n v="69"/>
    <n v="1101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.22"/>
    <x v="1"/>
    <n v="111"/>
    <n v="1073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0.56000000000000005"/>
    <x v="0"/>
    <n v="25"/>
    <n v="442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0.44"/>
    <x v="0"/>
    <n v="42"/>
    <n v="58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0.34"/>
    <x v="3"/>
    <n v="47"/>
    <n v="1218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.23"/>
    <x v="1"/>
    <n v="36"/>
    <n v="331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.9"/>
    <x v="1"/>
    <n v="101"/>
    <n v="1170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0.84"/>
    <x v="0"/>
    <n v="40"/>
    <n v="111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0.18"/>
    <x v="3"/>
    <n v="83"/>
    <n v="215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.37"/>
    <x v="1"/>
    <n v="40"/>
    <n v="363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0.97"/>
    <x v="0"/>
    <n v="48"/>
    <n v="2955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0.86"/>
    <x v="0"/>
    <n v="96"/>
    <n v="1657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.5"/>
    <x v="1"/>
    <n v="79"/>
    <n v="10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.58"/>
    <x v="1"/>
    <n v="56"/>
    <n v="14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.43"/>
    <x v="1"/>
    <n v="69"/>
    <n v="110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0.68"/>
    <x v="0"/>
    <n v="102"/>
    <n v="92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.92"/>
    <x v="1"/>
    <n v="107"/>
    <n v="134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52"/>
    <n v="269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.29"/>
    <x v="1"/>
    <n v="71"/>
    <n v="175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.01"/>
    <x v="1"/>
    <n v="106"/>
    <n v="6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.27"/>
    <x v="1"/>
    <n v="43"/>
    <n v="190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.42"/>
    <x v="1"/>
    <n v="30"/>
    <n v="237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0.91"/>
    <x v="0"/>
    <n v="71"/>
    <n v="77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0.64"/>
    <x v="0"/>
    <n v="66"/>
    <n v="1748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0.84"/>
    <x v="0"/>
    <n v="97"/>
    <n v="79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.34"/>
    <x v="1"/>
    <n v="63"/>
    <n v="196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0.59"/>
    <x v="0"/>
    <n v="109"/>
    <n v="88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.53"/>
    <x v="1"/>
    <n v="27"/>
    <n v="7295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.47"/>
    <x v="1"/>
    <n v="65"/>
    <n v="2893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0.84"/>
    <x v="0"/>
    <n v="112"/>
    <n v="56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3"/>
    <n v="1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.75"/>
    <x v="1"/>
    <n v="111"/>
    <n v="820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0.54"/>
    <x v="0"/>
    <n v="57"/>
    <n v="83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.12"/>
    <x v="1"/>
    <n v="97"/>
    <n v="203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.23"/>
    <x v="1"/>
    <n v="92"/>
    <n v="116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0.99"/>
    <x v="0"/>
    <n v="83"/>
    <n v="202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.28"/>
    <x v="1"/>
    <n v="103"/>
    <n v="1345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.59"/>
    <x v="1"/>
    <n v="69"/>
    <n v="168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.07"/>
    <x v="1"/>
    <n v="88"/>
    <n v="137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.42"/>
    <x v="1"/>
    <n v="75"/>
    <n v="186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.48"/>
    <x v="1"/>
    <n v="51"/>
    <n v="125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0.2"/>
    <x v="0"/>
    <n v="90"/>
    <n v="14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.41"/>
    <x v="1"/>
    <n v="73"/>
    <n v="202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.62"/>
    <x v="1"/>
    <n v="108"/>
    <n v="103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.7300000000000004"/>
    <x v="1"/>
    <n v="102"/>
    <n v="1785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0.24"/>
    <x v="0"/>
    <n v="44"/>
    <n v="656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.18"/>
    <x v="1"/>
    <n v="66"/>
    <n v="157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.48"/>
    <x v="1"/>
    <n v="25"/>
    <n v="555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"/>
    <x v="1"/>
    <n v="28"/>
    <n v="297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86"/>
    <n v="12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"/>
    <x v="3"/>
    <n v="85"/>
    <n v="38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0.04"/>
    <x v="3"/>
    <n v="90"/>
    <n v="60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.57"/>
    <x v="1"/>
    <n v="25"/>
    <n v="3036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.7"/>
    <x v="1"/>
    <n v="92"/>
    <n v="144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.34"/>
    <x v="1"/>
    <n v="93"/>
    <n v="121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0.5"/>
    <x v="0"/>
    <n v="61"/>
    <n v="1596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0.89"/>
    <x v="3"/>
    <n v="92"/>
    <n v="52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81"/>
    <n v="181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0.18"/>
    <x v="0"/>
    <n v="74"/>
    <n v="10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.86"/>
    <x v="1"/>
    <n v="85"/>
    <n v="1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.13"/>
    <x v="1"/>
    <n v="111"/>
    <n v="1071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0.9"/>
    <x v="3"/>
    <n v="33"/>
    <n v="21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0.92"/>
    <x v="0"/>
    <n v="96"/>
    <n v="112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.27"/>
    <x v="1"/>
    <n v="85"/>
    <n v="980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.19"/>
    <x v="1"/>
    <n v="25"/>
    <n v="536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.54"/>
    <x v="1"/>
    <n v="66"/>
    <n v="199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0.33"/>
    <x v="3"/>
    <n v="87"/>
    <n v="2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.36"/>
    <x v="1"/>
    <n v="28"/>
    <n v="180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0.02"/>
    <x v="0"/>
    <n v="104"/>
    <n v="15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0.61"/>
    <x v="0"/>
    <n v="32"/>
    <n v="19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0.3"/>
    <x v="0"/>
    <n v="100"/>
    <n v="16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.79"/>
    <x v="1"/>
    <n v="109"/>
    <n v="130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.26"/>
    <x v="1"/>
    <n v="111"/>
    <n v="122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0.13"/>
    <x v="0"/>
    <n v="30"/>
    <n v="17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.12"/>
    <x v="1"/>
    <n v="102"/>
    <n v="140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0.3"/>
    <x v="0"/>
    <n v="62"/>
    <n v="34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.13"/>
    <x v="1"/>
    <n v="35"/>
    <n v="3388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.29"/>
    <x v="1"/>
    <n v="40"/>
    <n v="280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0.35"/>
    <x v="3"/>
    <n v="111"/>
    <n v="614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.57"/>
    <x v="1"/>
    <n v="37"/>
    <n v="36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.3199999999999998"/>
    <x v="1"/>
    <n v="31"/>
    <n v="270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0.92"/>
    <x v="3"/>
    <n v="47"/>
    <n v="11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.57"/>
    <x v="1"/>
    <n v="88"/>
    <n v="13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.68"/>
    <x v="1"/>
    <n v="37"/>
    <n v="3205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.67"/>
    <x v="1"/>
    <n v="26"/>
    <n v="288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.72"/>
    <x v="1"/>
    <n v="68"/>
    <n v="148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.07"/>
    <x v="1"/>
    <n v="50"/>
    <n v="114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.64"/>
    <x v="1"/>
    <n v="110"/>
    <n v="1518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0.68"/>
    <x v="0"/>
    <n v="90"/>
    <n v="127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0.34"/>
    <x v="0"/>
    <n v="79"/>
    <n v="210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.55"/>
    <x v="1"/>
    <n v="87"/>
    <n v="166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.77"/>
    <x v="1"/>
    <n v="62"/>
    <n v="100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.1299999999999999"/>
    <x v="1"/>
    <n v="27"/>
    <n v="23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.28"/>
    <x v="1"/>
    <n v="54"/>
    <n v="148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.08"/>
    <x v="1"/>
    <n v="41"/>
    <n v="198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0.31"/>
    <x v="0"/>
    <n v="55"/>
    <n v="248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99999999999995"/>
    <x v="0"/>
    <n v="108"/>
    <n v="513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74"/>
    <n v="150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0.87"/>
    <x v="0"/>
    <n v="32"/>
    <n v="3410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.71"/>
    <x v="1"/>
    <n v="54"/>
    <n v="216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0.49"/>
    <x v="3"/>
    <n v="107"/>
    <n v="26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.1299999999999999"/>
    <x v="1"/>
    <n v="33"/>
    <n v="5139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.91"/>
    <x v="1"/>
    <n v="43"/>
    <n v="235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.36"/>
    <x v="1"/>
    <n v="87"/>
    <n v="78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0.1"/>
    <x v="0"/>
    <n v="97"/>
    <n v="10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0.66"/>
    <x v="0"/>
    <n v="33"/>
    <n v="2201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0.49"/>
    <x v="0"/>
    <n v="68"/>
    <n v="676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.88"/>
    <x v="1"/>
    <n v="59"/>
    <n v="174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0.8"/>
    <x v="0"/>
    <n v="105"/>
    <n v="831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.06"/>
    <x v="1"/>
    <n v="33"/>
    <n v="164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0.51"/>
    <x v="3"/>
    <n v="79"/>
    <n v="56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.15"/>
    <x v="1"/>
    <n v="68"/>
    <n v="161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.41"/>
    <x v="1"/>
    <n v="76"/>
    <n v="138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.1499999999999999"/>
    <x v="1"/>
    <n v="31"/>
    <n v="3308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.93"/>
    <x v="1"/>
    <n v="102"/>
    <n v="127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.3"/>
    <x v="1"/>
    <n v="53"/>
    <n v="207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1"/>
    <x v="0"/>
    <n v="71"/>
    <n v="859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0.88"/>
    <x v="2"/>
    <n v="102"/>
    <n v="31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0.37"/>
    <x v="0"/>
    <n v="74"/>
    <n v="45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0.31"/>
    <x v="3"/>
    <n v="51"/>
    <n v="1113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0.26"/>
    <x v="0"/>
    <n v="90"/>
    <n v="6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97"/>
    <n v="7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.86"/>
    <x v="1"/>
    <n v="72"/>
    <n v="181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.25"/>
    <x v="1"/>
    <n v="75"/>
    <n v="110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0.14000000000000001"/>
    <x v="0"/>
    <n v="33"/>
    <n v="31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0.55000000000000004"/>
    <x v="0"/>
    <n v="55"/>
    <n v="78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.1000000000000001"/>
    <x v="1"/>
    <n v="45"/>
    <n v="185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.88"/>
    <x v="1"/>
    <n v="53"/>
    <n v="121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0.87"/>
    <x v="0"/>
    <n v="60"/>
    <n v="1225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.0299999999999998"/>
    <x v="1"/>
    <n v="44"/>
    <n v="106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"/>
    <x v="1"/>
    <n v="86"/>
    <n v="142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8"/>
    <n v="233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.69"/>
    <x v="1"/>
    <n v="32"/>
    <n v="21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0.51"/>
    <x v="0"/>
    <n v="74"/>
    <n v="67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.8"/>
    <x v="1"/>
    <n v="109"/>
    <n v="76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3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0.3"/>
    <x v="0"/>
    <n v="83"/>
    <n v="19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0.63"/>
    <x v="0"/>
    <n v="42"/>
    <n v="2108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.93"/>
    <x v="1"/>
    <n v="56"/>
    <n v="22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0.77"/>
    <x v="0"/>
    <n v="105"/>
    <n v="679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.2599999999999998"/>
    <x v="1"/>
    <n v="48"/>
    <n v="2805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.39"/>
    <x v="1"/>
    <n v="113"/>
    <n v="68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0.92"/>
    <x v="0"/>
    <n v="82"/>
    <n v="36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.3"/>
    <x v="1"/>
    <n v="64"/>
    <n v="183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.15"/>
    <x v="1"/>
    <n v="106"/>
    <n v="133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.69"/>
    <x v="1"/>
    <n v="76"/>
    <n v="2489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.95"/>
    <x v="1"/>
    <n v="111"/>
    <n v="69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0.51"/>
    <x v="0"/>
    <n v="96"/>
    <n v="47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.01"/>
    <x v="1"/>
    <n v="43"/>
    <n v="279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.91"/>
    <x v="1"/>
    <n v="68"/>
    <n v="210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.5"/>
    <x v="1"/>
    <n v="90"/>
    <n v="2100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.57"/>
    <x v="1"/>
    <n v="58"/>
    <n v="252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.26"/>
    <x v="1"/>
    <n v="84"/>
    <n v="1280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.88"/>
    <x v="1"/>
    <n v="89"/>
    <n v="157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.57"/>
    <x v="1"/>
    <n v="66"/>
    <n v="1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.67"/>
    <x v="1"/>
    <n v="75"/>
    <n v="82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70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0.51"/>
    <x v="0"/>
    <n v="32"/>
    <n v="154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0.01"/>
    <x v="0"/>
    <n v="65"/>
    <n v="22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.0900000000000001"/>
    <x v="1"/>
    <n v="25"/>
    <n v="4233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.15"/>
    <x v="1"/>
    <n v="105"/>
    <n v="1297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.58"/>
    <x v="1"/>
    <n v="65"/>
    <n v="16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.54"/>
    <x v="1"/>
    <n v="94"/>
    <n v="119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0.9"/>
    <x v="0"/>
    <n v="44"/>
    <n v="1758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0.75"/>
    <x v="0"/>
    <n v="65"/>
    <n v="94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.5299999999999994"/>
    <x v="1"/>
    <n v="84"/>
    <n v="1797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.39"/>
    <x v="1"/>
    <n v="34"/>
    <n v="261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.9"/>
    <x v="1"/>
    <n v="93"/>
    <n v="15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"/>
    <x v="1"/>
    <n v="33"/>
    <n v="35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.43"/>
    <x v="1"/>
    <n v="84"/>
    <n v="155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.63"/>
    <x v="1"/>
    <n v="64"/>
    <n v="13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0.31"/>
    <x v="0"/>
    <n v="82"/>
    <n v="33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0.99"/>
    <x v="3"/>
    <n v="93"/>
    <n v="94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.98"/>
    <x v="1"/>
    <n v="102"/>
    <n v="1354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.09"/>
    <x v="1"/>
    <n v="106"/>
    <n v="48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.38"/>
    <x v="1"/>
    <n v="102"/>
    <n v="110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.38"/>
    <x v="1"/>
    <n v="63"/>
    <n v="172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.33"/>
    <x v="1"/>
    <n v="29"/>
    <n v="307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.08"/>
    <x v="1"/>
    <n v="78"/>
    <n v="160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0.51"/>
    <x v="0"/>
    <n v="81"/>
    <n v="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.52"/>
    <x v="1"/>
    <n v="76"/>
    <n v="1467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.1399999999999999"/>
    <x v="1"/>
    <n v="73"/>
    <n v="2662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.02"/>
    <x v="1"/>
    <n v="53"/>
    <n v="452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.57"/>
    <x v="1"/>
    <n v="54"/>
    <n v="158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.4"/>
    <x v="1"/>
    <n v="33"/>
    <n v="22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0.69"/>
    <x v="0"/>
    <n v="79"/>
    <n v="35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0.36"/>
    <x v="0"/>
    <n v="41"/>
    <n v="63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.52"/>
    <x v="1"/>
    <n v="77"/>
    <n v="65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.06"/>
    <x v="1"/>
    <n v="57"/>
    <n v="163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.87"/>
    <x v="1"/>
    <n v="77"/>
    <n v="85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.87"/>
    <x v="1"/>
    <n v="25"/>
    <n v="217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.47"/>
    <x v="1"/>
    <n v="97"/>
    <n v="150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.86"/>
    <x v="1"/>
    <n v="46"/>
    <n v="3272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0.43"/>
    <x v="3"/>
    <n v="88"/>
    <n v="898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"/>
    <x v="1"/>
    <n v="26"/>
    <n v="300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.85"/>
    <x v="1"/>
    <n v="103"/>
    <n v="126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0.24"/>
    <x v="0"/>
    <n v="73"/>
    <n v="526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0.9"/>
    <x v="0"/>
    <n v="57"/>
    <n v="121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.73"/>
    <x v="1"/>
    <n v="84"/>
    <n v="2320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.7"/>
    <x v="1"/>
    <n v="99"/>
    <n v="8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"/>
    <x v="1"/>
    <n v="42"/>
    <n v="1887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.47"/>
    <x v="1"/>
    <n v="32"/>
    <n v="4358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0.69"/>
    <x v="0"/>
    <n v="82"/>
    <n v="67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0.25"/>
    <x v="0"/>
    <n v="37"/>
    <n v="5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0.77"/>
    <x v="0"/>
    <n v="103"/>
    <n v="1229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0.37"/>
    <x v="0"/>
    <n v="84"/>
    <n v="12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.44"/>
    <x v="1"/>
    <n v="103"/>
    <n v="53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.29"/>
    <x v="1"/>
    <n v="80"/>
    <n v="2414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0.39"/>
    <x v="0"/>
    <n v="70"/>
    <n v="452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.7"/>
    <x v="1"/>
    <n v="37"/>
    <n v="80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.38"/>
    <x v="1"/>
    <n v="42"/>
    <n v="193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0.64"/>
    <x v="0"/>
    <n v="58"/>
    <n v="1886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.18"/>
    <x v="1"/>
    <n v="41"/>
    <n v="52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0.85"/>
    <x v="0"/>
    <n v="70"/>
    <n v="1825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0.28999999999999998"/>
    <x v="0"/>
    <n v="74"/>
    <n v="31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.1"/>
    <x v="1"/>
    <n v="42"/>
    <n v="290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.7"/>
    <x v="1"/>
    <n v="78"/>
    <n v="122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.1599999999999999"/>
    <x v="1"/>
    <n v="106"/>
    <n v="1470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.59"/>
    <x v="1"/>
    <n v="47"/>
    <n v="165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.31"/>
    <x v="1"/>
    <n v="76"/>
    <n v="18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.28"/>
    <x v="1"/>
    <n v="54"/>
    <n v="199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.89"/>
    <x v="1"/>
    <n v="57"/>
    <n v="56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7.0000000000000007E-2"/>
    <x v="0"/>
    <n v="104"/>
    <n v="107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.74"/>
    <x v="1"/>
    <n v="105"/>
    <n v="1460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0.28000000000000003"/>
    <x v="0"/>
    <n v="90"/>
    <n v="27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0.52"/>
    <x v="0"/>
    <n v="77"/>
    <n v="1221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.07"/>
    <x v="1"/>
    <n v="103"/>
    <n v="123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0.02"/>
    <x v="0"/>
    <n v="2"/>
    <n v="1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.56"/>
    <x v="1"/>
    <n v="55"/>
    <n v="159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.52"/>
    <x v="1"/>
    <n v="32"/>
    <n v="110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0.02"/>
    <x v="2"/>
    <n v="51"/>
    <n v="1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0.12"/>
    <x v="0"/>
    <n v="50"/>
    <n v="16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.64"/>
    <x v="1"/>
    <n v="55"/>
    <n v="23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.63"/>
    <x v="1"/>
    <n v="47"/>
    <n v="191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0.2"/>
    <x v="0"/>
    <n v="45"/>
    <n v="41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.19"/>
    <x v="1"/>
    <n v="31"/>
    <n v="3934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.79"/>
    <x v="1"/>
    <n v="108"/>
    <n v="80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0.2"/>
    <x v="3"/>
    <n v="102"/>
    <n v="296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.99"/>
    <x v="1"/>
    <n v="25"/>
    <n v="462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80"/>
    <n v="179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0.51"/>
    <x v="0"/>
    <n v="68"/>
    <n v="523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0.56999999999999995"/>
    <x v="0"/>
    <n v="26"/>
    <n v="141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.56"/>
    <x v="1"/>
    <n v="105"/>
    <n v="186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0.36"/>
    <x v="0"/>
    <n v="26"/>
    <n v="52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0.57999999999999996"/>
    <x v="2"/>
    <n v="78"/>
    <n v="2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.37"/>
    <x v="1"/>
    <n v="58"/>
    <n v="156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0.59"/>
    <x v="0"/>
    <n v="93"/>
    <n v="225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.83"/>
    <x v="1"/>
    <n v="38"/>
    <n v="255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01"/>
    <x v="0"/>
    <n v="32"/>
    <n v="38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.76"/>
    <x v="1"/>
    <n v="40"/>
    <n v="2261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.38"/>
    <x v="1"/>
    <n v="101"/>
    <n v="40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.88"/>
    <x v="1"/>
    <n v="84"/>
    <n v="2289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.2400000000000002"/>
    <x v="1"/>
    <n v="103"/>
    <n v="65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0.18"/>
    <x v="0"/>
    <n v="105"/>
    <n v="15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0.46"/>
    <x v="0"/>
    <n v="89"/>
    <n v="37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.17"/>
    <x v="1"/>
    <n v="52"/>
    <n v="3777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.17"/>
    <x v="1"/>
    <n v="65"/>
    <n v="18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.1200000000000001"/>
    <x v="1"/>
    <n v="46"/>
    <n v="85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0.73"/>
    <x v="0"/>
    <n v="51"/>
    <n v="112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.12"/>
    <x v="1"/>
    <n v="34"/>
    <n v="144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.4"/>
    <x v="1"/>
    <n v="92"/>
    <n v="19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.82"/>
    <x v="1"/>
    <n v="107"/>
    <n v="105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.64"/>
    <x v="1"/>
    <n v="76"/>
    <n v="132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0.02"/>
    <x v="0"/>
    <n v="80"/>
    <n v="21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0.5"/>
    <x v="3"/>
    <n v="87"/>
    <n v="9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.1000000000000001"/>
    <x v="1"/>
    <n v="105"/>
    <n v="96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"/>
    <x v="0"/>
    <n v="57"/>
    <n v="67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0.62"/>
    <x v="2"/>
    <n v="93"/>
    <n v="66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0.13"/>
    <x v="0"/>
    <n v="72"/>
    <n v="78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0.65"/>
    <x v="0"/>
    <n v="93"/>
    <n v="67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.6"/>
    <x v="1"/>
    <n v="105"/>
    <n v="11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0.81"/>
    <x v="0"/>
    <n v="31"/>
    <n v="263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"/>
    <x v="0"/>
    <n v="33"/>
    <n v="1691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0.1"/>
    <x v="0"/>
    <n v="84"/>
    <n v="181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0.27"/>
    <x v="0"/>
    <n v="74"/>
    <n v="13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0.63"/>
    <x v="3"/>
    <n v="37"/>
    <n v="160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.61"/>
    <x v="1"/>
    <n v="47"/>
    <n v="203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5"/>
    <n v="1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.97"/>
    <x v="1"/>
    <n v="102"/>
    <n v="155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0.7"/>
    <x v="3"/>
    <n v="45"/>
    <n v="2266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94"/>
    <n v="21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"/>
    <x v="1"/>
    <n v="101"/>
    <n v="15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97"/>
    <n v="80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0.19"/>
    <x v="0"/>
    <n v="43"/>
    <n v="830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.27"/>
    <x v="1"/>
    <n v="95"/>
    <n v="13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.35"/>
    <x v="1"/>
    <n v="72"/>
    <n v="112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0.05"/>
    <x v="0"/>
    <n v="51"/>
    <n v="130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0.85"/>
    <x v="0"/>
    <n v="85"/>
    <n v="5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.19"/>
    <x v="1"/>
    <n v="44"/>
    <n v="155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.96"/>
    <x v="1"/>
    <n v="40"/>
    <n v="26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0.85"/>
    <x v="0"/>
    <n v="44"/>
    <n v="114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.56"/>
    <x v="1"/>
    <n v="85"/>
    <n v="155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.86"/>
    <x v="1"/>
    <n v="41"/>
    <n v="2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.92"/>
    <x v="1"/>
    <n v="55"/>
    <n v="245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.37"/>
    <x v="1"/>
    <n v="77"/>
    <n v="157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.38"/>
    <x v="1"/>
    <n v="71"/>
    <n v="114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.08"/>
    <x v="1"/>
    <n v="92"/>
    <n v="93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0.61"/>
    <x v="0"/>
    <n v="97"/>
    <n v="594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0.28000000000000003"/>
    <x v="0"/>
    <n v="59"/>
    <n v="2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799999999999998"/>
    <x v="1"/>
    <n v="58"/>
    <n v="1681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0.22"/>
    <x v="0"/>
    <n v="104"/>
    <n v="252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.74"/>
    <x v="1"/>
    <n v="93"/>
    <n v="32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.55"/>
    <x v="1"/>
    <n v="62"/>
    <n v="135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"/>
    <x v="1"/>
    <n v="92"/>
    <n v="140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0.74"/>
    <x v="0"/>
    <n v="77"/>
    <n v="6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.64"/>
    <x v="1"/>
    <n v="94"/>
    <n v="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.43"/>
    <x v="1"/>
    <n v="85"/>
    <n v="1015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0.4"/>
    <x v="0"/>
    <n v="106"/>
    <n v="742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.78"/>
    <x v="1"/>
    <n v="37"/>
    <n v="323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0.85"/>
    <x v="0"/>
    <n v="82"/>
    <n v="75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.46"/>
    <x v="1"/>
    <n v="81"/>
    <n v="2326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.52"/>
    <x v="1"/>
    <n v="26"/>
    <n v="38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0.67"/>
    <x v="0"/>
    <n v="26"/>
    <n v="4405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0.4"/>
    <x v="0"/>
    <n v="34"/>
    <n v="92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.17"/>
    <x v="1"/>
    <n v="28"/>
    <n v="480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"/>
    <x v="0"/>
    <n v="77"/>
    <n v="64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"/>
    <x v="1"/>
    <n v="53"/>
    <n v="226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0.88"/>
    <x v="0"/>
    <n v="107"/>
    <n v="64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.1299999999999999"/>
    <x v="1"/>
    <n v="46"/>
    <n v="241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.2699999999999996"/>
    <x v="1"/>
    <n v="100"/>
    <n v="13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0.78"/>
    <x v="3"/>
    <n v="101"/>
    <n v="75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"/>
    <x v="0"/>
    <n v="88"/>
    <n v="842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.57"/>
    <x v="1"/>
    <n v="75"/>
    <n v="2043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0.73"/>
    <x v="0"/>
    <n v="43"/>
    <n v="112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0.61"/>
    <x v="3"/>
    <n v="33"/>
    <n v="139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0.56999999999999995"/>
    <x v="0"/>
    <n v="101"/>
    <n v="3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0.56999999999999995"/>
    <x v="3"/>
    <n v="56"/>
    <n v="1122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x v="0"/>
    <n v="0"/>
    <x v="0"/>
    <x v="0"/>
    <n v="0"/>
    <s v="CA"/>
    <s v="CAD"/>
    <n v="1448690400"/>
    <n v="1450159200"/>
    <b v="0"/>
    <b v="0"/>
    <s v="food/food trucks"/>
    <x v="0"/>
    <s v="food trucks"/>
    <x v="0"/>
    <d v="2015-12-15T06:00:00"/>
  </r>
  <r>
    <n v="1"/>
    <s v="Odom Inc"/>
    <s v="Managed bottom-line architecture"/>
    <x v="1"/>
    <x v="1"/>
    <n v="10.4"/>
    <x v="1"/>
    <x v="1"/>
    <n v="158"/>
    <s v="US"/>
    <s v="USD"/>
    <n v="1408424400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x v="2"/>
    <x v="2"/>
    <n v="1.31"/>
    <x v="1"/>
    <x v="2"/>
    <n v="1425"/>
    <s v="AU"/>
    <s v="AUD"/>
    <n v="1384668000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x v="3"/>
    <x v="3"/>
    <n v="0.59"/>
    <x v="0"/>
    <x v="3"/>
    <n v="24"/>
    <s v="US"/>
    <s v="USD"/>
    <n v="1565499600"/>
    <n v="1568955600"/>
    <b v="0"/>
    <b v="0"/>
    <s v="music/rock"/>
    <x v="1"/>
    <s v="rock"/>
    <x v="3"/>
    <d v="2019-09-20T05:00:00"/>
  </r>
  <r>
    <n v="4"/>
    <s v="Larson-Little"/>
    <s v="Proactive foreground core"/>
    <x v="4"/>
    <x v="4"/>
    <n v="0.69"/>
    <x v="0"/>
    <x v="4"/>
    <n v="53"/>
    <s v="US"/>
    <s v="USD"/>
    <n v="1547964000"/>
    <n v="1548309600"/>
    <b v="0"/>
    <b v="0"/>
    <s v="theater/plays"/>
    <x v="3"/>
    <s v="plays"/>
    <x v="4"/>
    <d v="2019-01-24T06:00:00"/>
  </r>
  <r>
    <n v="5"/>
    <s v="Harris Group"/>
    <s v="Open-source optimizing database"/>
    <x v="4"/>
    <x v="5"/>
    <n v="1.74"/>
    <x v="1"/>
    <x v="5"/>
    <n v="174"/>
    <s v="DK"/>
    <s v="DKK"/>
    <n v="1346130000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x v="5"/>
    <x v="6"/>
    <n v="0.21"/>
    <x v="0"/>
    <x v="6"/>
    <n v="18"/>
    <s v="GB"/>
    <s v="GBP"/>
    <n v="1505278800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x v="6"/>
    <x v="7"/>
    <n v="3.28"/>
    <x v="1"/>
    <x v="7"/>
    <n v="227"/>
    <s v="DK"/>
    <s v="DKK"/>
    <n v="1439442000"/>
    <n v="1439614800"/>
    <b v="0"/>
    <b v="0"/>
    <s v="theater/plays"/>
    <x v="3"/>
    <s v="plays"/>
    <x v="7"/>
    <d v="2015-08-15T05:00:00"/>
  </r>
  <r>
    <n v="8"/>
    <s v="Nunez-Richards"/>
    <s v="Exclusive attitude-oriented intranet"/>
    <x v="7"/>
    <x v="8"/>
    <n v="0.2"/>
    <x v="2"/>
    <x v="8"/>
    <n v="708"/>
    <s v="DK"/>
    <s v="DKK"/>
    <n v="1281330000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x v="8"/>
    <x v="9"/>
    <n v="0.52"/>
    <x v="0"/>
    <x v="9"/>
    <n v="44"/>
    <s v="US"/>
    <s v="USD"/>
    <n v="1379566800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x v="5"/>
    <x v="10"/>
    <n v="2.66"/>
    <x v="1"/>
    <x v="10"/>
    <n v="220"/>
    <s v="US"/>
    <s v="USD"/>
    <n v="128176200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x v="9"/>
    <x v="11"/>
    <n v="0.48"/>
    <x v="0"/>
    <x v="11"/>
    <n v="27"/>
    <s v="US"/>
    <s v="USD"/>
    <n v="1285045200"/>
    <n v="1285563600"/>
    <b v="0"/>
    <b v="1"/>
    <s v="theater/plays"/>
    <x v="3"/>
    <s v="plays"/>
    <x v="11"/>
    <d v="2010-09-27T05:00:00"/>
  </r>
  <r>
    <n v="12"/>
    <s v="Kim Ltd"/>
    <s v="Assimilated hybrid intranet"/>
    <x v="9"/>
    <x v="12"/>
    <n v="0.89"/>
    <x v="0"/>
    <x v="12"/>
    <n v="55"/>
    <s v="US"/>
    <s v="USD"/>
    <n v="1571720400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x v="3"/>
    <x v="13"/>
    <n v="2.4500000000000002"/>
    <x v="1"/>
    <x v="13"/>
    <n v="98"/>
    <s v="US"/>
    <s v="USD"/>
    <n v="1465621200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x v="10"/>
    <x v="14"/>
    <n v="0.67"/>
    <x v="0"/>
    <x v="14"/>
    <n v="200"/>
    <s v="US"/>
    <s v="USD"/>
    <n v="1331013600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x v="11"/>
    <x v="15"/>
    <n v="0.47"/>
    <x v="0"/>
    <x v="15"/>
    <n v="452"/>
    <s v="US"/>
    <s v="USD"/>
    <n v="1575957600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x v="12"/>
    <x v="16"/>
    <n v="6.49"/>
    <x v="1"/>
    <x v="16"/>
    <n v="100"/>
    <s v="US"/>
    <s v="USD"/>
    <n v="1390370400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x v="13"/>
    <x v="17"/>
    <n v="1.59"/>
    <x v="1"/>
    <x v="17"/>
    <n v="1249"/>
    <s v="US"/>
    <s v="USD"/>
    <n v="1294812000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x v="14"/>
    <x v="18"/>
    <n v="0.67"/>
    <x v="3"/>
    <x v="18"/>
    <n v="135"/>
    <s v="US"/>
    <s v="USD"/>
    <n v="1536382800"/>
    <n v="1537074000"/>
    <b v="0"/>
    <b v="0"/>
    <s v="theater/plays"/>
    <x v="3"/>
    <s v="plays"/>
    <x v="18"/>
    <d v="2018-09-16T05:00:00"/>
  </r>
  <r>
    <n v="19"/>
    <s v="Perez-Hess"/>
    <s v="Down-sized cohesive archive"/>
    <x v="15"/>
    <x v="19"/>
    <n v="0.49"/>
    <x v="0"/>
    <x v="18"/>
    <n v="674"/>
    <s v="US"/>
    <s v="USD"/>
    <n v="1551679200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x v="16"/>
    <x v="20"/>
    <n v="1.1200000000000001"/>
    <x v="1"/>
    <x v="19"/>
    <n v="1396"/>
    <s v="US"/>
    <s v="USD"/>
    <n v="140652360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x v="17"/>
    <x v="21"/>
    <n v="0.41"/>
    <x v="0"/>
    <x v="20"/>
    <n v="558"/>
    <s v="US"/>
    <s v="USD"/>
    <n v="1313384400"/>
    <n v="1316322000"/>
    <b v="0"/>
    <b v="0"/>
    <s v="theater/plays"/>
    <x v="3"/>
    <s v="plays"/>
    <x v="21"/>
    <d v="2011-09-18T05:00:00"/>
  </r>
  <r>
    <n v="22"/>
    <s v="Collier Inc"/>
    <s v="Enhanced dynamic definition"/>
    <x v="18"/>
    <x v="22"/>
    <n v="1.28"/>
    <x v="1"/>
    <x v="15"/>
    <n v="890"/>
    <s v="US"/>
    <s v="USD"/>
    <n v="1522731600"/>
    <n v="1524027600"/>
    <b v="0"/>
    <b v="0"/>
    <s v="theater/plays"/>
    <x v="3"/>
    <s v="plays"/>
    <x v="22"/>
    <d v="2018-04-18T05:00:00"/>
  </r>
  <r>
    <n v="23"/>
    <s v="Gray-Jenkins"/>
    <s v="Devolved next generation adapter"/>
    <x v="6"/>
    <x v="23"/>
    <n v="3.32"/>
    <x v="1"/>
    <x v="13"/>
    <n v="142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x v="19"/>
    <x v="24"/>
    <n v="1.1299999999999999"/>
    <x v="1"/>
    <x v="21"/>
    <n v="2673"/>
    <s v="US"/>
    <s v="USD"/>
    <n v="1403326800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x v="20"/>
    <x v="25"/>
    <n v="2.16"/>
    <x v="1"/>
    <x v="9"/>
    <n v="163"/>
    <s v="US"/>
    <s v="USD"/>
    <n v="1305694800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x v="21"/>
    <x v="26"/>
    <n v="0.48"/>
    <x v="3"/>
    <x v="22"/>
    <n v="1480"/>
    <s v="US"/>
    <s v="USD"/>
    <n v="1533013200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x v="22"/>
    <x v="27"/>
    <n v="0.8"/>
    <x v="0"/>
    <x v="23"/>
    <n v="15"/>
    <s v="US"/>
    <s v="USD"/>
    <n v="1443848400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x v="23"/>
    <x v="28"/>
    <n v="1.05"/>
    <x v="1"/>
    <x v="24"/>
    <n v="2220"/>
    <s v="US"/>
    <s v="USD"/>
    <n v="1265695200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x v="24"/>
    <x v="29"/>
    <n v="3.29"/>
    <x v="1"/>
    <x v="14"/>
    <n v="1606"/>
    <s v="CH"/>
    <s v="CHF"/>
    <n v="1532062800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x v="25"/>
    <x v="30"/>
    <n v="1.61"/>
    <x v="1"/>
    <x v="11"/>
    <n v="129"/>
    <s v="US"/>
    <s v="USD"/>
    <n v="155867400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x v="26"/>
    <x v="31"/>
    <n v="3.1"/>
    <x v="1"/>
    <x v="25"/>
    <n v="226"/>
    <s v="GB"/>
    <s v="GBP"/>
    <n v="1451973600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x v="27"/>
    <x v="32"/>
    <n v="0.87"/>
    <x v="0"/>
    <x v="26"/>
    <n v="2307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x v="28"/>
    <x v="33"/>
    <n v="3.78"/>
    <x v="1"/>
    <x v="22"/>
    <n v="5419"/>
    <s v="US"/>
    <s v="USD"/>
    <n v="1412485200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x v="29"/>
    <x v="34"/>
    <n v="1.51"/>
    <x v="1"/>
    <x v="15"/>
    <n v="16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x v="30"/>
    <x v="35"/>
    <n v="1.5"/>
    <x v="1"/>
    <x v="27"/>
    <n v="1965"/>
    <s v="DK"/>
    <s v="DKK"/>
    <n v="1547877600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x v="31"/>
    <x v="36"/>
    <n v="1.57"/>
    <x v="1"/>
    <x v="20"/>
    <n v="16"/>
    <s v="US"/>
    <s v="USD"/>
    <n v="1298700000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x v="32"/>
    <x v="37"/>
    <n v="1.4"/>
    <x v="1"/>
    <x v="19"/>
    <n v="107"/>
    <s v="US"/>
    <s v="USD"/>
    <n v="1570338000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x v="33"/>
    <x v="38"/>
    <n v="3.25"/>
    <x v="1"/>
    <x v="28"/>
    <n v="134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x v="34"/>
    <x v="39"/>
    <n v="0.51"/>
    <x v="0"/>
    <x v="29"/>
    <n v="88"/>
    <s v="DK"/>
    <s v="DKK"/>
    <n v="1361772000"/>
    <n v="1362978000"/>
    <b v="0"/>
    <b v="0"/>
    <s v="theater/plays"/>
    <x v="3"/>
    <s v="plays"/>
    <x v="39"/>
    <d v="2013-03-11T05:00:00"/>
  </r>
  <r>
    <n v="40"/>
    <s v="Garcia, Garcia and Lopez"/>
    <s v="Reduced stable middleware"/>
    <x v="35"/>
    <x v="40"/>
    <n v="1.69"/>
    <x v="1"/>
    <x v="28"/>
    <n v="198"/>
    <s v="US"/>
    <s v="USD"/>
    <n v="127571400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x v="36"/>
    <x v="41"/>
    <n v="2.13"/>
    <x v="1"/>
    <x v="23"/>
    <n v="111"/>
    <s v="IT"/>
    <s v="EUR"/>
    <n v="1346734800"/>
    <n v="1348981200"/>
    <b v="0"/>
    <b v="1"/>
    <s v="music/rock"/>
    <x v="1"/>
    <s v="rock"/>
    <x v="41"/>
    <d v="2012-09-30T05:00:00"/>
  </r>
  <r>
    <n v="42"/>
    <s v="Werner-Bryant"/>
    <s v="Virtual uniform frame"/>
    <x v="37"/>
    <x v="42"/>
    <n v="4.4400000000000004"/>
    <x v="1"/>
    <x v="30"/>
    <n v="222"/>
    <s v="US"/>
    <s v="USD"/>
    <n v="1309755600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x v="38"/>
    <x v="43"/>
    <n v="1.86"/>
    <x v="1"/>
    <x v="31"/>
    <n v="6212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x v="39"/>
    <x v="44"/>
    <n v="6.59"/>
    <x v="1"/>
    <x v="17"/>
    <n v="98"/>
    <s v="DK"/>
    <s v="DKK"/>
    <n v="1552798800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x v="40"/>
    <x v="45"/>
    <n v="0.48"/>
    <x v="0"/>
    <x v="14"/>
    <n v="48"/>
    <s v="US"/>
    <s v="USD"/>
    <n v="1478062800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x v="41"/>
    <x v="46"/>
    <n v="1.1499999999999999"/>
    <x v="1"/>
    <x v="32"/>
    <n v="92"/>
    <s v="US"/>
    <s v="USD"/>
    <n v="1278565200"/>
    <n v="1280552400"/>
    <b v="0"/>
    <b v="0"/>
    <s v="music/rock"/>
    <x v="1"/>
    <s v="rock"/>
    <x v="46"/>
    <d v="2010-07-31T05:00:00"/>
  </r>
  <r>
    <n v="47"/>
    <s v="Bennett and Sons"/>
    <s v="Function-based multi-state software"/>
    <x v="42"/>
    <x v="47"/>
    <n v="4.75"/>
    <x v="1"/>
    <x v="25"/>
    <n v="149"/>
    <s v="US"/>
    <s v="USD"/>
    <n v="1396069200"/>
    <n v="1398661200"/>
    <b v="0"/>
    <b v="0"/>
    <s v="theater/plays"/>
    <x v="3"/>
    <s v="plays"/>
    <x v="47"/>
    <d v="2014-04-28T05:00:00"/>
  </r>
  <r>
    <n v="48"/>
    <s v="Lamb Inc"/>
    <s v="Optimized leadingedge concept"/>
    <x v="43"/>
    <x v="48"/>
    <n v="3.87"/>
    <x v="1"/>
    <x v="33"/>
    <n v="2431"/>
    <s v="US"/>
    <s v="USD"/>
    <n v="1435208400"/>
    <n v="1436245200"/>
    <b v="0"/>
    <b v="0"/>
    <s v="theater/plays"/>
    <x v="3"/>
    <s v="plays"/>
    <x v="48"/>
    <d v="2015-07-07T05:00:00"/>
  </r>
  <r>
    <n v="49"/>
    <s v="Casey-Kelly"/>
    <s v="Sharable holistic interface"/>
    <x v="44"/>
    <x v="49"/>
    <n v="1.9"/>
    <x v="1"/>
    <x v="18"/>
    <n v="303"/>
    <s v="US"/>
    <s v="USD"/>
    <n v="1571547600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x v="0"/>
    <x v="50"/>
    <n v="0.02"/>
    <x v="0"/>
    <x v="34"/>
    <n v="1"/>
    <s v="IT"/>
    <s v="EUR"/>
    <n v="137533320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x v="45"/>
    <x v="51"/>
    <n v="0.92"/>
    <x v="0"/>
    <x v="4"/>
    <n v="1467"/>
    <s v="GB"/>
    <s v="GBP"/>
    <n v="1332824400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x v="44"/>
    <x v="52"/>
    <n v="0.34"/>
    <x v="0"/>
    <x v="35"/>
    <n v="75"/>
    <s v="US"/>
    <s v="USD"/>
    <n v="1284526800"/>
    <n v="1284872400"/>
    <b v="0"/>
    <b v="0"/>
    <s v="theater/plays"/>
    <x v="3"/>
    <s v="plays"/>
    <x v="52"/>
    <d v="2010-09-19T05:00:00"/>
  </r>
  <r>
    <n v="53"/>
    <s v="Smith-Jones"/>
    <s v="Reverse-engineered static concept"/>
    <x v="35"/>
    <x v="53"/>
    <n v="1.4"/>
    <x v="1"/>
    <x v="36"/>
    <n v="209"/>
    <s v="US"/>
    <s v="USD"/>
    <n v="1400562000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x v="46"/>
    <x v="54"/>
    <n v="0.9"/>
    <x v="0"/>
    <x v="18"/>
    <n v="120"/>
    <s v="US"/>
    <s v="USD"/>
    <n v="1520748000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x v="47"/>
    <x v="55"/>
    <n v="1.78"/>
    <x v="1"/>
    <x v="37"/>
    <n v="131"/>
    <s v="US"/>
    <s v="USD"/>
    <n v="1532926800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x v="48"/>
    <x v="56"/>
    <n v="1.44"/>
    <x v="1"/>
    <x v="38"/>
    <n v="164"/>
    <s v="US"/>
    <s v="USD"/>
    <n v="1420869600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x v="49"/>
    <x v="57"/>
    <n v="2.15"/>
    <x v="1"/>
    <x v="8"/>
    <n v="201"/>
    <s v="US"/>
    <s v="USD"/>
    <n v="1504242000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x v="50"/>
    <x v="58"/>
    <n v="2.27"/>
    <x v="1"/>
    <x v="39"/>
    <n v="211"/>
    <s v="US"/>
    <s v="USD"/>
    <n v="1442811600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x v="1"/>
    <x v="59"/>
    <n v="2.75"/>
    <x v="1"/>
    <x v="40"/>
    <n v="128"/>
    <s v="US"/>
    <s v="USD"/>
    <n v="1497243600"/>
    <n v="1498539600"/>
    <b v="0"/>
    <b v="1"/>
    <s v="theater/plays"/>
    <x v="3"/>
    <s v="plays"/>
    <x v="59"/>
    <d v="2017-06-27T05:00:00"/>
  </r>
  <r>
    <n v="60"/>
    <s v="Crawford-Peters"/>
    <s v="User-centric regional database"/>
    <x v="51"/>
    <x v="60"/>
    <n v="1.44"/>
    <x v="1"/>
    <x v="15"/>
    <n v="1600"/>
    <s v="CA"/>
    <s v="CAD"/>
    <n v="134250120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x v="52"/>
    <x v="61"/>
    <n v="0.93"/>
    <x v="0"/>
    <x v="41"/>
    <n v="2253"/>
    <s v="CA"/>
    <s v="CAD"/>
    <n v="1298268000"/>
    <n v="1301720400"/>
    <b v="0"/>
    <b v="0"/>
    <s v="theater/plays"/>
    <x v="3"/>
    <s v="plays"/>
    <x v="61"/>
    <d v="2011-04-02T05:00:00"/>
  </r>
  <r>
    <n v="62"/>
    <s v="Sparks-West"/>
    <s v="Organized incremental standardization"/>
    <x v="22"/>
    <x v="62"/>
    <n v="7.23"/>
    <x v="1"/>
    <x v="42"/>
    <n v="249"/>
    <s v="US"/>
    <s v="USD"/>
    <n v="1433480400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x v="53"/>
    <x v="63"/>
    <n v="0.12"/>
    <x v="0"/>
    <x v="43"/>
    <n v="5"/>
    <s v="US"/>
    <s v="USD"/>
    <n v="1493355600"/>
    <n v="1493874000"/>
    <b v="0"/>
    <b v="0"/>
    <s v="theater/plays"/>
    <x v="3"/>
    <s v="plays"/>
    <x v="63"/>
    <d v="2017-05-04T05:00:00"/>
  </r>
  <r>
    <n v="64"/>
    <s v="Mosley-Gilbert"/>
    <s v="Vision-oriented logistical intranet"/>
    <x v="54"/>
    <x v="64"/>
    <n v="0.98"/>
    <x v="0"/>
    <x v="44"/>
    <n v="38"/>
    <s v="US"/>
    <s v="USD"/>
    <n v="1530507600"/>
    <n v="1531803600"/>
    <b v="0"/>
    <b v="1"/>
    <s v="technology/web"/>
    <x v="2"/>
    <s v="web"/>
    <x v="64"/>
    <d v="2018-07-17T05:00:00"/>
  </r>
  <r>
    <n v="65"/>
    <s v="Berry-Boyer"/>
    <s v="Mandatory incremental projection"/>
    <x v="55"/>
    <x v="65"/>
    <n v="2.36"/>
    <x v="1"/>
    <x v="6"/>
    <n v="236"/>
    <s v="US"/>
    <s v="USD"/>
    <n v="1296108000"/>
    <n v="1296712800"/>
    <b v="0"/>
    <b v="0"/>
    <s v="theater/plays"/>
    <x v="3"/>
    <s v="plays"/>
    <x v="65"/>
    <d v="2011-02-03T06:00:00"/>
  </r>
  <r>
    <n v="66"/>
    <s v="Sanders-Allen"/>
    <s v="Grass-roots needs-based encryption"/>
    <x v="49"/>
    <x v="66"/>
    <n v="0.45"/>
    <x v="0"/>
    <x v="45"/>
    <n v="12"/>
    <s v="US"/>
    <s v="USD"/>
    <n v="1428469200"/>
    <n v="1428901200"/>
    <b v="0"/>
    <b v="1"/>
    <s v="theater/plays"/>
    <x v="3"/>
    <s v="plays"/>
    <x v="66"/>
    <d v="2015-04-13T05:00:00"/>
  </r>
  <r>
    <n v="67"/>
    <s v="Lopez Inc"/>
    <s v="Team-oriented 6thgeneration middleware"/>
    <x v="56"/>
    <x v="67"/>
    <n v="1.62"/>
    <x v="1"/>
    <x v="39"/>
    <n v="4065"/>
    <s v="GB"/>
    <s v="GBP"/>
    <n v="1264399200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x v="57"/>
    <x v="68"/>
    <n v="2.5499999999999998"/>
    <x v="1"/>
    <x v="36"/>
    <n v="246"/>
    <s v="IT"/>
    <s v="EUR"/>
    <n v="1501131600"/>
    <n v="1505192400"/>
    <b v="0"/>
    <b v="1"/>
    <s v="theater/plays"/>
    <x v="3"/>
    <s v="plays"/>
    <x v="68"/>
    <d v="2017-09-12T05:00:00"/>
  </r>
  <r>
    <n v="69"/>
    <s v="Jones-Watson"/>
    <s v="Switchable disintermediate moderator"/>
    <x v="58"/>
    <x v="69"/>
    <n v="0.24"/>
    <x v="3"/>
    <x v="11"/>
    <n v="17"/>
    <s v="US"/>
    <s v="USD"/>
    <n v="1292738400"/>
    <n v="1295676000"/>
    <b v="0"/>
    <b v="0"/>
    <s v="theater/plays"/>
    <x v="3"/>
    <s v="plays"/>
    <x v="69"/>
    <d v="2011-01-22T06:00:00"/>
  </r>
  <r>
    <n v="70"/>
    <s v="Barker Inc"/>
    <s v="Re-engineered 24/7 task-force"/>
    <x v="59"/>
    <x v="70"/>
    <n v="1.24"/>
    <x v="1"/>
    <x v="46"/>
    <n v="2475"/>
    <s v="IT"/>
    <s v="EUR"/>
    <n v="128867400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x v="46"/>
    <x v="71"/>
    <n v="1.08"/>
    <x v="1"/>
    <x v="15"/>
    <n v="76"/>
    <s v="US"/>
    <s v="USD"/>
    <n v="1575093600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x v="60"/>
    <x v="72"/>
    <n v="6.7"/>
    <x v="1"/>
    <x v="47"/>
    <n v="54"/>
    <s v="US"/>
    <s v="USD"/>
    <n v="1435726800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x v="1"/>
    <x v="73"/>
    <n v="6.61"/>
    <x v="1"/>
    <x v="13"/>
    <n v="88"/>
    <s v="US"/>
    <s v="USD"/>
    <n v="1480226400"/>
    <n v="1480485600"/>
    <b v="0"/>
    <b v="0"/>
    <s v="music/jazz"/>
    <x v="1"/>
    <s v="jazz"/>
    <x v="73"/>
    <d v="2016-11-30T06:00:00"/>
  </r>
  <r>
    <n v="74"/>
    <s v="Davis-Michael"/>
    <s v="Progressive tertiary framework"/>
    <x v="61"/>
    <x v="74"/>
    <n v="1.22"/>
    <x v="1"/>
    <x v="48"/>
    <n v="85"/>
    <s v="GB"/>
    <s v="GBP"/>
    <n v="1459054800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x v="62"/>
    <x v="75"/>
    <n v="1.51"/>
    <x v="1"/>
    <x v="49"/>
    <n v="170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x v="63"/>
    <x v="76"/>
    <n v="0.78"/>
    <x v="0"/>
    <x v="29"/>
    <n v="1684"/>
    <s v="US"/>
    <s v="USD"/>
    <n v="1421992800"/>
    <n v="1426222800"/>
    <b v="1"/>
    <b v="1"/>
    <s v="theater/plays"/>
    <x v="3"/>
    <s v="plays"/>
    <x v="76"/>
    <d v="2015-03-13T05:00:00"/>
  </r>
  <r>
    <n v="77"/>
    <s v="Acevedo-Huffman"/>
    <s v="Pre-emptive impactful model"/>
    <x v="40"/>
    <x v="77"/>
    <n v="0.47"/>
    <x v="0"/>
    <x v="50"/>
    <n v="56"/>
    <s v="US"/>
    <s v="USD"/>
    <n v="1285563600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x v="6"/>
    <x v="78"/>
    <n v="3.01"/>
    <x v="1"/>
    <x v="51"/>
    <n v="330"/>
    <s v="US"/>
    <s v="USD"/>
    <n v="1523854800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x v="64"/>
    <x v="79"/>
    <n v="0.7"/>
    <x v="0"/>
    <x v="25"/>
    <n v="838"/>
    <s v="US"/>
    <s v="USD"/>
    <n v="1529125200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x v="65"/>
    <x v="80"/>
    <n v="6.37"/>
    <x v="1"/>
    <x v="52"/>
    <n v="127"/>
    <s v="US"/>
    <s v="USD"/>
    <n v="150398280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x v="66"/>
    <x v="81"/>
    <n v="2.25"/>
    <x v="1"/>
    <x v="1"/>
    <n v="411"/>
    <s v="US"/>
    <s v="USD"/>
    <n v="1511416800"/>
    <n v="1513576800"/>
    <b v="0"/>
    <b v="0"/>
    <s v="music/rock"/>
    <x v="1"/>
    <s v="rock"/>
    <x v="81"/>
    <d v="2017-12-18T06:00:00"/>
  </r>
  <r>
    <n v="82"/>
    <s v="Porter-George"/>
    <s v="Reactive content-based framework"/>
    <x v="67"/>
    <x v="82"/>
    <n v="14.97"/>
    <x v="1"/>
    <x v="53"/>
    <n v="180"/>
    <s v="GB"/>
    <s v="GBP"/>
    <n v="1547704800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x v="68"/>
    <x v="83"/>
    <n v="0.38"/>
    <x v="0"/>
    <x v="54"/>
    <n v="1000"/>
    <s v="US"/>
    <s v="USD"/>
    <n v="1469682000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x v="69"/>
    <x v="84"/>
    <n v="1.32"/>
    <x v="1"/>
    <x v="43"/>
    <n v="374"/>
    <s v="US"/>
    <s v="USD"/>
    <n v="1343451600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x v="70"/>
    <x v="85"/>
    <n v="1.31"/>
    <x v="1"/>
    <x v="55"/>
    <n v="71"/>
    <s v="AU"/>
    <s v="AUD"/>
    <n v="1315717200"/>
    <n v="1316408400"/>
    <b v="0"/>
    <b v="0"/>
    <s v="music/indie rock"/>
    <x v="1"/>
    <s v="indie rock"/>
    <x v="85"/>
    <d v="2011-09-19T05:00:00"/>
  </r>
  <r>
    <n v="86"/>
    <s v="Davis-Smith"/>
    <s v="Organic motivating firmware"/>
    <x v="71"/>
    <x v="86"/>
    <n v="1.68"/>
    <x v="1"/>
    <x v="6"/>
    <n v="203"/>
    <s v="US"/>
    <s v="USD"/>
    <n v="1430715600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x v="72"/>
    <x v="87"/>
    <n v="0.62"/>
    <x v="0"/>
    <x v="53"/>
    <n v="1482"/>
    <s v="AU"/>
    <s v="AUD"/>
    <n v="1299564000"/>
    <n v="1300510800"/>
    <b v="0"/>
    <b v="1"/>
    <s v="music/rock"/>
    <x v="1"/>
    <s v="rock"/>
    <x v="87"/>
    <d v="2011-03-19T05:00:00"/>
  </r>
  <r>
    <n v="88"/>
    <s v="Clark Group"/>
    <s v="Grass-roots fault-tolerant policy"/>
    <x v="73"/>
    <x v="88"/>
    <n v="2.61"/>
    <x v="1"/>
    <x v="43"/>
    <n v="113"/>
    <s v="US"/>
    <s v="USD"/>
    <n v="1429160400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x v="74"/>
    <x v="89"/>
    <n v="2.5299999999999998"/>
    <x v="1"/>
    <x v="56"/>
    <n v="96"/>
    <s v="US"/>
    <s v="USD"/>
    <n v="1271307600"/>
    <n v="1271480400"/>
    <b v="0"/>
    <b v="0"/>
    <s v="theater/plays"/>
    <x v="3"/>
    <s v="plays"/>
    <x v="89"/>
    <d v="2010-04-17T05:00:00"/>
  </r>
  <r>
    <n v="90"/>
    <s v="Kramer Group"/>
    <s v="Synergistic explicit parallelism"/>
    <x v="75"/>
    <x v="58"/>
    <n v="0.79"/>
    <x v="0"/>
    <x v="42"/>
    <n v="106"/>
    <s v="US"/>
    <s v="USD"/>
    <n v="145638000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x v="76"/>
    <x v="90"/>
    <n v="0.48"/>
    <x v="0"/>
    <x v="16"/>
    <n v="679"/>
    <s v="IT"/>
    <s v="EUR"/>
    <n v="1470459600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x v="77"/>
    <x v="91"/>
    <n v="2.59"/>
    <x v="1"/>
    <x v="57"/>
    <n v="498"/>
    <s v="CH"/>
    <s v="CHF"/>
    <n v="1277269200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x v="78"/>
    <x v="92"/>
    <n v="0.61"/>
    <x v="3"/>
    <x v="17"/>
    <n v="610"/>
    <s v="US"/>
    <s v="USD"/>
    <n v="1350709200"/>
    <n v="1351054800"/>
    <b v="0"/>
    <b v="1"/>
    <s v="theater/plays"/>
    <x v="3"/>
    <s v="plays"/>
    <x v="93"/>
    <d v="2012-10-24T05:00:00"/>
  </r>
  <r>
    <n v="94"/>
    <s v="Hanson Inc"/>
    <s v="Grass-roots web-enabled contingency"/>
    <x v="49"/>
    <x v="93"/>
    <n v="3.04"/>
    <x v="1"/>
    <x v="58"/>
    <n v="180"/>
    <s v="GB"/>
    <s v="GBP"/>
    <n v="1554613200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x v="79"/>
    <x v="94"/>
    <n v="1.1299999999999999"/>
    <x v="1"/>
    <x v="26"/>
    <n v="27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x v="80"/>
    <x v="95"/>
    <n v="2.17"/>
    <x v="1"/>
    <x v="7"/>
    <n v="2331"/>
    <s v="US"/>
    <s v="USD"/>
    <n v="1299736800"/>
    <n v="1300856400"/>
    <b v="0"/>
    <b v="0"/>
    <s v="theater/plays"/>
    <x v="3"/>
    <s v="plays"/>
    <x v="96"/>
    <d v="2011-03-23T05:00:00"/>
  </r>
  <r>
    <n v="97"/>
    <s v="Stewart LLC"/>
    <s v="Cloned bi-directional architecture"/>
    <x v="81"/>
    <x v="96"/>
    <n v="9.27"/>
    <x v="1"/>
    <x v="23"/>
    <n v="113"/>
    <s v="US"/>
    <s v="USD"/>
    <n v="1435208400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x v="82"/>
    <x v="97"/>
    <n v="0.34"/>
    <x v="0"/>
    <x v="31"/>
    <n v="1220"/>
    <s v="AU"/>
    <s v="AUD"/>
    <n v="1437973200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x v="4"/>
    <x v="98"/>
    <n v="1.97"/>
    <x v="1"/>
    <x v="55"/>
    <n v="164"/>
    <s v="US"/>
    <s v="USD"/>
    <n v="1416895200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x v="0"/>
    <x v="99"/>
    <n v="0.01"/>
    <x v="0"/>
    <x v="59"/>
    <n v="1"/>
    <s v="US"/>
    <s v="USD"/>
    <n v="1319000400"/>
    <n v="1320555600"/>
    <b v="0"/>
    <b v="0"/>
    <s v="theater/plays"/>
    <x v="3"/>
    <s v="plays"/>
    <x v="99"/>
    <d v="2011-11-06T05:00:00"/>
  </r>
  <r>
    <n v="101"/>
    <s v="Douglas LLC"/>
    <s v="Reduced heuristic moratorium"/>
    <x v="79"/>
    <x v="100"/>
    <n v="10.210000000000001"/>
    <x v="1"/>
    <x v="48"/>
    <n v="164"/>
    <s v="US"/>
    <s v="USD"/>
    <n v="14244984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x v="41"/>
    <x v="101"/>
    <n v="2.82"/>
    <x v="1"/>
    <x v="8"/>
    <n v="336"/>
    <s v="US"/>
    <s v="USD"/>
    <n v="1526274000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x v="83"/>
    <x v="102"/>
    <n v="0.25"/>
    <x v="0"/>
    <x v="60"/>
    <n v="37"/>
    <s v="IT"/>
    <s v="EUR"/>
    <n v="1287896400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x v="84"/>
    <x v="103"/>
    <n v="1.43"/>
    <x v="1"/>
    <x v="56"/>
    <n v="1917"/>
    <s v="US"/>
    <s v="USD"/>
    <n v="1495515600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x v="85"/>
    <x v="104"/>
    <n v="1.45"/>
    <x v="1"/>
    <x v="3"/>
    <n v="95"/>
    <s v="US"/>
    <s v="USD"/>
    <n v="1364878800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x v="61"/>
    <x v="105"/>
    <n v="3.59"/>
    <x v="1"/>
    <x v="61"/>
    <n v="147"/>
    <s v="US"/>
    <s v="USD"/>
    <n v="1567918800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x v="26"/>
    <x v="106"/>
    <n v="1.86"/>
    <x v="1"/>
    <x v="5"/>
    <n v="86"/>
    <s v="US"/>
    <s v="USD"/>
    <n v="1524459600"/>
    <n v="1525928400"/>
    <b v="0"/>
    <b v="1"/>
    <s v="theater/plays"/>
    <x v="3"/>
    <s v="plays"/>
    <x v="106"/>
    <d v="2018-05-10T05:00:00"/>
  </r>
  <r>
    <n v="108"/>
    <s v="Decker Inc"/>
    <s v="Universal encompassing implementation"/>
    <x v="42"/>
    <x v="107"/>
    <n v="5.95"/>
    <x v="1"/>
    <x v="17"/>
    <n v="83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x v="5"/>
    <x v="108"/>
    <n v="0.59"/>
    <x v="0"/>
    <x v="62"/>
    <n v="60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x v="86"/>
    <x v="109"/>
    <n v="0.15"/>
    <x v="0"/>
    <x v="44"/>
    <n v="296"/>
    <s v="US"/>
    <s v="USD"/>
    <n v="1536642000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x v="87"/>
    <x v="110"/>
    <n v="1.2"/>
    <x v="1"/>
    <x v="45"/>
    <n v="676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x v="53"/>
    <x v="111"/>
    <n v="2.69"/>
    <x v="1"/>
    <x v="22"/>
    <n v="361"/>
    <s v="AU"/>
    <s v="AUD"/>
    <n v="1408856400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x v="88"/>
    <x v="112"/>
    <n v="3.77"/>
    <x v="1"/>
    <x v="61"/>
    <n v="131"/>
    <s v="US"/>
    <s v="USD"/>
    <n v="1505192400"/>
    <n v="1505797200"/>
    <b v="0"/>
    <b v="0"/>
    <s v="food/food trucks"/>
    <x v="0"/>
    <s v="food trucks"/>
    <x v="112"/>
    <d v="2017-09-19T05:00:00"/>
  </r>
  <r>
    <n v="114"/>
    <s v="Harper-Davis"/>
    <s v="Robust heuristic encoding"/>
    <x v="89"/>
    <x v="113"/>
    <n v="7.27"/>
    <x v="1"/>
    <x v="16"/>
    <n v="126"/>
    <s v="US"/>
    <s v="USD"/>
    <n v="1554786000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x v="90"/>
    <x v="114"/>
    <n v="0.87"/>
    <x v="0"/>
    <x v="63"/>
    <n v="3304"/>
    <s v="IT"/>
    <s v="EUR"/>
    <n v="1510898400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x v="44"/>
    <x v="115"/>
    <n v="0.88"/>
    <x v="0"/>
    <x v="64"/>
    <n v="73"/>
    <s v="US"/>
    <s v="USD"/>
    <n v="1442552400"/>
    <n v="1442638800"/>
    <b v="0"/>
    <b v="0"/>
    <s v="theater/plays"/>
    <x v="3"/>
    <s v="plays"/>
    <x v="115"/>
    <d v="2015-09-19T05:00:00"/>
  </r>
  <r>
    <n v="117"/>
    <s v="Chaney-Dennis"/>
    <s v="Business-focused 24hour groupware"/>
    <x v="70"/>
    <x v="116"/>
    <n v="1.74"/>
    <x v="1"/>
    <x v="8"/>
    <n v="275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x v="91"/>
    <x v="117"/>
    <n v="1.18"/>
    <x v="1"/>
    <x v="61"/>
    <n v="67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x v="92"/>
    <x v="118"/>
    <n v="2.15"/>
    <x v="1"/>
    <x v="38"/>
    <n v="154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x v="93"/>
    <x v="119"/>
    <n v="1.49"/>
    <x v="1"/>
    <x v="10"/>
    <n v="1782"/>
    <s v="US"/>
    <s v="USD"/>
    <n v="1429246800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x v="94"/>
    <x v="120"/>
    <n v="2.19"/>
    <x v="1"/>
    <x v="16"/>
    <n v="903"/>
    <s v="US"/>
    <s v="USD"/>
    <n v="1412485200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x v="95"/>
    <x v="121"/>
    <n v="0.64"/>
    <x v="0"/>
    <x v="65"/>
    <n v="3387"/>
    <s v="US"/>
    <s v="USD"/>
    <n v="1417068000"/>
    <n v="1419400800"/>
    <b v="0"/>
    <b v="0"/>
    <s v="publishing/fiction"/>
    <x v="5"/>
    <s v="fiction"/>
    <x v="120"/>
    <d v="2014-12-24T06:00:00"/>
  </r>
  <r>
    <n v="123"/>
    <s v="Edwards-Lewis"/>
    <s v="Enhanced scalable concept"/>
    <x v="96"/>
    <x v="122"/>
    <n v="0.19"/>
    <x v="0"/>
    <x v="66"/>
    <n v="662"/>
    <s v="CA"/>
    <s v="CAD"/>
    <n v="1448344800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x v="97"/>
    <x v="123"/>
    <n v="3.68"/>
    <x v="1"/>
    <x v="12"/>
    <n v="94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x v="98"/>
    <x v="124"/>
    <n v="1.6"/>
    <x v="1"/>
    <x v="67"/>
    <n v="180"/>
    <s v="US"/>
    <s v="USD"/>
    <n v="1537333200"/>
    <n v="1537678800"/>
    <b v="0"/>
    <b v="0"/>
    <s v="theater/plays"/>
    <x v="3"/>
    <s v="plays"/>
    <x v="123"/>
    <d v="2018-09-23T05:00:00"/>
  </r>
  <r>
    <n v="126"/>
    <s v="Gross PLC"/>
    <s v="Proactive methodical benchmark"/>
    <x v="99"/>
    <x v="125"/>
    <n v="0.39"/>
    <x v="0"/>
    <x v="37"/>
    <n v="774"/>
    <s v="US"/>
    <s v="USD"/>
    <n v="1471150800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x v="100"/>
    <x v="126"/>
    <n v="0.51"/>
    <x v="0"/>
    <x v="68"/>
    <n v="672"/>
    <s v="CA"/>
    <s v="CAD"/>
    <n v="1273640400"/>
    <n v="1273899600"/>
    <b v="0"/>
    <b v="0"/>
    <s v="theater/plays"/>
    <x v="3"/>
    <s v="plays"/>
    <x v="125"/>
    <d v="2010-05-15T05:00:00"/>
  </r>
  <r>
    <n v="128"/>
    <s v="Allen-Curtis"/>
    <s v="Phased human-resource core"/>
    <x v="101"/>
    <x v="127"/>
    <n v="0.6"/>
    <x v="3"/>
    <x v="50"/>
    <n v="532"/>
    <s v="US"/>
    <s v="USD"/>
    <n v="1282885200"/>
    <n v="1284008400"/>
    <b v="0"/>
    <b v="0"/>
    <s v="music/rock"/>
    <x v="1"/>
    <s v="rock"/>
    <x v="126"/>
    <d v="2010-09-09T05:00:00"/>
  </r>
  <r>
    <n v="129"/>
    <s v="Morgan-Martinez"/>
    <s v="Mandatory tertiary implementation"/>
    <x v="102"/>
    <x v="128"/>
    <n v="0.03"/>
    <x v="3"/>
    <x v="49"/>
    <n v="55"/>
    <s v="AU"/>
    <s v="AUD"/>
    <n v="1422943200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x v="103"/>
    <x v="129"/>
    <n v="1.55"/>
    <x v="1"/>
    <x v="69"/>
    <n v="533"/>
    <s v="DK"/>
    <s v="DKK"/>
    <n v="1319605200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x v="104"/>
    <x v="130"/>
    <n v="1.01"/>
    <x v="1"/>
    <x v="70"/>
    <n v="2443"/>
    <s v="GB"/>
    <s v="GBP"/>
    <n v="1385704800"/>
    <n v="1386828000"/>
    <b v="0"/>
    <b v="0"/>
    <s v="technology/web"/>
    <x v="2"/>
    <s v="web"/>
    <x v="129"/>
    <d v="2013-12-12T06:00:00"/>
  </r>
  <r>
    <n v="132"/>
    <s v="Flowers and Sons"/>
    <s v="Virtual static core"/>
    <x v="88"/>
    <x v="131"/>
    <n v="1.1599999999999999"/>
    <x v="1"/>
    <x v="71"/>
    <n v="89"/>
    <s v="US"/>
    <s v="USD"/>
    <n v="1515736800"/>
    <n v="1517119200"/>
    <b v="0"/>
    <b v="1"/>
    <s v="theater/plays"/>
    <x v="3"/>
    <s v="plays"/>
    <x v="130"/>
    <d v="2018-01-28T06:00:00"/>
  </r>
  <r>
    <n v="133"/>
    <s v="Gates PLC"/>
    <s v="Secured content-based product"/>
    <x v="6"/>
    <x v="132"/>
    <n v="3.11"/>
    <x v="1"/>
    <x v="72"/>
    <n v="159"/>
    <s v="US"/>
    <s v="USD"/>
    <n v="1313125200"/>
    <n v="1315026000"/>
    <b v="0"/>
    <b v="0"/>
    <s v="music/world music"/>
    <x v="1"/>
    <s v="world music"/>
    <x v="131"/>
    <d v="2011-09-03T05:00:00"/>
  </r>
  <r>
    <n v="134"/>
    <s v="Caldwell LLC"/>
    <s v="Secured executive concept"/>
    <x v="105"/>
    <x v="133"/>
    <n v="0.9"/>
    <x v="0"/>
    <x v="61"/>
    <n v="940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x v="106"/>
    <x v="134"/>
    <n v="0.71"/>
    <x v="0"/>
    <x v="67"/>
    <n v="117"/>
    <s v="US"/>
    <s v="USD"/>
    <n v="1362636000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x v="107"/>
    <x v="135"/>
    <n v="0.03"/>
    <x v="3"/>
    <x v="67"/>
    <n v="58"/>
    <s v="US"/>
    <s v="USD"/>
    <n v="1402117200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x v="37"/>
    <x v="136"/>
    <n v="2.62"/>
    <x v="1"/>
    <x v="14"/>
    <n v="50"/>
    <s v="US"/>
    <s v="USD"/>
    <n v="1286341200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x v="103"/>
    <x v="137"/>
    <n v="0.96"/>
    <x v="0"/>
    <x v="50"/>
    <n v="115"/>
    <s v="US"/>
    <s v="USD"/>
    <n v="1348808400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x v="108"/>
    <x v="138"/>
    <n v="0.21"/>
    <x v="0"/>
    <x v="36"/>
    <n v="326"/>
    <s v="US"/>
    <s v="USD"/>
    <n v="1429592400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x v="20"/>
    <x v="139"/>
    <n v="2.23"/>
    <x v="1"/>
    <x v="73"/>
    <n v="186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x v="109"/>
    <x v="140"/>
    <n v="1.02"/>
    <x v="1"/>
    <x v="6"/>
    <n v="1071"/>
    <s v="US"/>
    <s v="USD"/>
    <n v="1434085200"/>
    <n v="1434603600"/>
    <b v="0"/>
    <b v="0"/>
    <s v="technology/web"/>
    <x v="2"/>
    <s v="web"/>
    <x v="139"/>
    <d v="2015-06-18T05:00:00"/>
  </r>
  <r>
    <n v="142"/>
    <s v="Figueroa Ltd"/>
    <s v="Expanded solution-oriented benchmark"/>
    <x v="92"/>
    <x v="141"/>
    <n v="2.2999999999999998"/>
    <x v="1"/>
    <x v="74"/>
    <n v="117"/>
    <s v="US"/>
    <s v="USD"/>
    <n v="1333688400"/>
    <n v="1337230800"/>
    <b v="0"/>
    <b v="0"/>
    <s v="technology/web"/>
    <x v="2"/>
    <s v="web"/>
    <x v="107"/>
    <d v="2012-05-17T05:00:00"/>
  </r>
  <r>
    <n v="143"/>
    <s v="Avila-Jones"/>
    <s v="Implemented discrete secured line"/>
    <x v="91"/>
    <x v="142"/>
    <n v="1.36"/>
    <x v="1"/>
    <x v="13"/>
    <n v="70"/>
    <s v="US"/>
    <s v="USD"/>
    <n v="127770120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x v="25"/>
    <x v="143"/>
    <n v="1.29"/>
    <x v="1"/>
    <x v="49"/>
    <n v="135"/>
    <s v="US"/>
    <s v="USD"/>
    <n v="1560747600"/>
    <n v="1561438800"/>
    <b v="0"/>
    <b v="0"/>
    <s v="theater/plays"/>
    <x v="3"/>
    <s v="plays"/>
    <x v="141"/>
    <d v="2019-06-25T05:00:00"/>
  </r>
  <r>
    <n v="145"/>
    <s v="Fields-Moore"/>
    <s v="Secured reciprocal array"/>
    <x v="110"/>
    <x v="144"/>
    <n v="2.37"/>
    <x v="1"/>
    <x v="75"/>
    <n v="768"/>
    <s v="CH"/>
    <s v="CHF"/>
    <n v="1410066000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x v="35"/>
    <x v="145"/>
    <n v="0.17"/>
    <x v="3"/>
    <x v="40"/>
    <n v="51"/>
    <s v="US"/>
    <s v="USD"/>
    <n v="1320732000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x v="111"/>
    <x v="146"/>
    <n v="1.1200000000000001"/>
    <x v="1"/>
    <x v="67"/>
    <n v="199"/>
    <s v="US"/>
    <s v="USD"/>
    <n v="1465794000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x v="29"/>
    <x v="147"/>
    <n v="1.21"/>
    <x v="1"/>
    <x v="13"/>
    <n v="107"/>
    <s v="US"/>
    <s v="USD"/>
    <n v="1500958800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x v="8"/>
    <x v="148"/>
    <n v="2.2000000000000002"/>
    <x v="1"/>
    <x v="38"/>
    <n v="195"/>
    <s v="US"/>
    <s v="USD"/>
    <n v="1357020000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x v="0"/>
    <x v="99"/>
    <n v="0.01"/>
    <x v="0"/>
    <x v="59"/>
    <n v="1"/>
    <s v="US"/>
    <s v="USD"/>
    <n v="1544940000"/>
    <n v="1545026400"/>
    <b v="0"/>
    <b v="0"/>
    <s v="music/rock"/>
    <x v="1"/>
    <s v="rock"/>
    <x v="147"/>
    <d v="2018-12-17T06:00:00"/>
  </r>
  <r>
    <n v="151"/>
    <s v="Parker LLC"/>
    <s v="Customizable intermediate extranet"/>
    <x v="112"/>
    <x v="149"/>
    <n v="0.64"/>
    <x v="0"/>
    <x v="76"/>
    <n v="1467"/>
    <s v="US"/>
    <s v="USD"/>
    <n v="1402290000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x v="113"/>
    <x v="150"/>
    <n v="4.2300000000000004"/>
    <x v="1"/>
    <x v="77"/>
    <n v="3376"/>
    <s v="US"/>
    <s v="USD"/>
    <n v="1487311200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x v="114"/>
    <x v="151"/>
    <n v="0.93"/>
    <x v="0"/>
    <x v="8"/>
    <n v="5681"/>
    <s v="US"/>
    <s v="USD"/>
    <n v="1350622800"/>
    <n v="1351141200"/>
    <b v="0"/>
    <b v="0"/>
    <s v="theater/plays"/>
    <x v="3"/>
    <s v="plays"/>
    <x v="150"/>
    <d v="2012-10-25T05:00:00"/>
  </r>
  <r>
    <n v="154"/>
    <s v="Rodriguez-Brown"/>
    <s v="Devolved foreground benchmark"/>
    <x v="115"/>
    <x v="152"/>
    <n v="0.59"/>
    <x v="0"/>
    <x v="61"/>
    <n v="1059"/>
    <s v="US"/>
    <s v="USD"/>
    <n v="1463029200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x v="116"/>
    <x v="153"/>
    <n v="0.65"/>
    <x v="0"/>
    <x v="5"/>
    <n v="1194"/>
    <s v="US"/>
    <s v="USD"/>
    <n v="1269493200"/>
    <n v="1270789200"/>
    <b v="0"/>
    <b v="0"/>
    <s v="theater/plays"/>
    <x v="3"/>
    <s v="plays"/>
    <x v="152"/>
    <d v="2010-04-09T05:00:00"/>
  </r>
  <r>
    <n v="156"/>
    <s v="Meza-Rogers"/>
    <s v="Streamlined encompassing encryption"/>
    <x v="117"/>
    <x v="154"/>
    <n v="0.74"/>
    <x v="3"/>
    <x v="78"/>
    <n v="379"/>
    <s v="AU"/>
    <s v="AUD"/>
    <n v="1570251600"/>
    <n v="1572325200"/>
    <b v="0"/>
    <b v="0"/>
    <s v="music/rock"/>
    <x v="1"/>
    <s v="rock"/>
    <x v="153"/>
    <d v="2019-10-29T05:00:00"/>
  </r>
  <r>
    <n v="157"/>
    <s v="Curtis-Curtis"/>
    <s v="User-friendly reciprocal initiative"/>
    <x v="3"/>
    <x v="155"/>
    <n v="0.53"/>
    <x v="0"/>
    <x v="47"/>
    <n v="30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x v="118"/>
    <x v="156"/>
    <n v="2.21"/>
    <x v="1"/>
    <x v="79"/>
    <n v="41"/>
    <s v="US"/>
    <s v="USD"/>
    <n v="1449554400"/>
    <n v="1449640800"/>
    <b v="0"/>
    <b v="0"/>
    <s v="music/rock"/>
    <x v="1"/>
    <s v="rock"/>
    <x v="155"/>
    <d v="2015-12-09T06:00:00"/>
  </r>
  <r>
    <n v="159"/>
    <s v="Clarke, Anderson and Lee"/>
    <s v="Robust explicit hardware"/>
    <x v="119"/>
    <x v="157"/>
    <n v="1"/>
    <x v="1"/>
    <x v="13"/>
    <n v="1821"/>
    <s v="US"/>
    <s v="USD"/>
    <n v="1553662800"/>
    <n v="1555218000"/>
    <b v="0"/>
    <b v="1"/>
    <s v="theater/plays"/>
    <x v="3"/>
    <s v="plays"/>
    <x v="156"/>
    <d v="2019-04-14T05:00:00"/>
  </r>
  <r>
    <n v="160"/>
    <s v="Evans Group"/>
    <s v="Stand-alone actuating support"/>
    <x v="48"/>
    <x v="158"/>
    <n v="1.62"/>
    <x v="1"/>
    <x v="68"/>
    <n v="164"/>
    <s v="US"/>
    <s v="USD"/>
    <n v="1556341200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x v="20"/>
    <x v="159"/>
    <n v="0.78"/>
    <x v="0"/>
    <x v="29"/>
    <n v="75"/>
    <s v="US"/>
    <s v="USD"/>
    <n v="1442984400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x v="55"/>
    <x v="160"/>
    <n v="1.5"/>
    <x v="1"/>
    <x v="42"/>
    <n v="157"/>
    <s v="CH"/>
    <s v="CHF"/>
    <n v="1544248800"/>
    <n v="1546840800"/>
    <b v="0"/>
    <b v="0"/>
    <s v="music/rock"/>
    <x v="1"/>
    <s v="rock"/>
    <x v="159"/>
    <d v="2019-01-07T06:00:00"/>
  </r>
  <r>
    <n v="163"/>
    <s v="Burton-Watkins"/>
    <s v="Extended reciprocal circuit"/>
    <x v="26"/>
    <x v="161"/>
    <n v="2.5299999999999998"/>
    <x v="1"/>
    <x v="30"/>
    <n v="246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x v="120"/>
    <x v="162"/>
    <n v="1"/>
    <x v="1"/>
    <x v="17"/>
    <n v="1396"/>
    <s v="US"/>
    <s v="USD"/>
    <n v="1507438800"/>
    <n v="1507525200"/>
    <b v="0"/>
    <b v="0"/>
    <s v="theater/plays"/>
    <x v="3"/>
    <s v="plays"/>
    <x v="161"/>
    <d v="2017-10-09T05:00:00"/>
  </r>
  <r>
    <n v="165"/>
    <s v="Cordova Ltd"/>
    <s v="Synergized radical product"/>
    <x v="121"/>
    <x v="163"/>
    <n v="1.22"/>
    <x v="1"/>
    <x v="63"/>
    <n v="2506"/>
    <s v="US"/>
    <s v="USD"/>
    <n v="1501563600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x v="122"/>
    <x v="164"/>
    <n v="1.37"/>
    <x v="1"/>
    <x v="52"/>
    <n v="244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x v="97"/>
    <x v="165"/>
    <n v="4.16"/>
    <x v="1"/>
    <x v="47"/>
    <n v="146"/>
    <s v="AU"/>
    <s v="AUD"/>
    <n v="1370840400"/>
    <n v="1371704400"/>
    <b v="0"/>
    <b v="0"/>
    <s v="theater/plays"/>
    <x v="3"/>
    <s v="plays"/>
    <x v="164"/>
    <d v="2013-06-20T05:00:00"/>
  </r>
  <r>
    <n v="168"/>
    <s v="Hernandez Group"/>
    <s v="Ergonomic uniform open system"/>
    <x v="123"/>
    <x v="166"/>
    <n v="0.31"/>
    <x v="0"/>
    <x v="80"/>
    <n v="955"/>
    <s v="DK"/>
    <s v="DKK"/>
    <n v="1550815200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x v="124"/>
    <x v="167"/>
    <n v="4.24"/>
    <x v="1"/>
    <x v="81"/>
    <n v="1267"/>
    <s v="US"/>
    <s v="USD"/>
    <n v="1339909200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x v="125"/>
    <x v="168"/>
    <n v="0.03"/>
    <x v="0"/>
    <x v="53"/>
    <n v="67"/>
    <s v="US"/>
    <s v="USD"/>
    <n v="1501736400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x v="70"/>
    <x v="169"/>
    <n v="0.11"/>
    <x v="0"/>
    <x v="57"/>
    <n v="5"/>
    <s v="US"/>
    <s v="USD"/>
    <n v="1395291600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x v="126"/>
    <x v="170"/>
    <n v="0.83"/>
    <x v="0"/>
    <x v="65"/>
    <n v="26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x v="127"/>
    <x v="171"/>
    <n v="1.63"/>
    <x v="1"/>
    <x v="82"/>
    <n v="1561"/>
    <s v="US"/>
    <s v="USD"/>
    <n v="136885320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x v="60"/>
    <x v="172"/>
    <n v="8.9499999999999993"/>
    <x v="1"/>
    <x v="11"/>
    <n v="48"/>
    <s v="US"/>
    <s v="USD"/>
    <n v="1444021200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x v="128"/>
    <x v="173"/>
    <n v="0.26"/>
    <x v="0"/>
    <x v="80"/>
    <n v="1130"/>
    <s v="US"/>
    <s v="USD"/>
    <n v="1472619600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x v="129"/>
    <x v="174"/>
    <n v="0.75"/>
    <x v="0"/>
    <x v="16"/>
    <n v="782"/>
    <s v="US"/>
    <s v="USD"/>
    <n v="1472878800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x v="130"/>
    <x v="175"/>
    <n v="4.16"/>
    <x v="1"/>
    <x v="36"/>
    <n v="2739"/>
    <s v="US"/>
    <s v="USD"/>
    <n v="1289800800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x v="44"/>
    <x v="176"/>
    <n v="0.96"/>
    <x v="0"/>
    <x v="35"/>
    <n v="210"/>
    <s v="US"/>
    <s v="USD"/>
    <n v="1505970000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x v="131"/>
    <x v="177"/>
    <n v="3.58"/>
    <x v="1"/>
    <x v="18"/>
    <n v="3537"/>
    <s v="CA"/>
    <s v="CAD"/>
    <n v="1363496400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x v="132"/>
    <x v="178"/>
    <n v="3.08"/>
    <x v="1"/>
    <x v="41"/>
    <n v="2107"/>
    <s v="AU"/>
    <s v="AUD"/>
    <n v="1269234000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x v="133"/>
    <x v="179"/>
    <n v="0.62"/>
    <x v="0"/>
    <x v="21"/>
    <n v="136"/>
    <s v="US"/>
    <s v="USD"/>
    <n v="1507093200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x v="134"/>
    <x v="180"/>
    <n v="7.22"/>
    <x v="1"/>
    <x v="36"/>
    <n v="3318"/>
    <s v="DK"/>
    <s v="DKK"/>
    <n v="1560574800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x v="135"/>
    <x v="181"/>
    <n v="0.69"/>
    <x v="0"/>
    <x v="51"/>
    <n v="86"/>
    <s v="CA"/>
    <s v="CAD"/>
    <n v="128400840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x v="136"/>
    <x v="182"/>
    <n v="2.93"/>
    <x v="1"/>
    <x v="8"/>
    <n v="340"/>
    <s v="US"/>
    <s v="USD"/>
    <n v="1556859600"/>
    <n v="1556946000"/>
    <b v="0"/>
    <b v="0"/>
    <s v="theater/plays"/>
    <x v="3"/>
    <s v="plays"/>
    <x v="181"/>
    <d v="2019-05-04T05:00:00"/>
  </r>
  <r>
    <n v="185"/>
    <s v="Bailey PLC"/>
    <s v="Innovative actuating conglomeration"/>
    <x v="67"/>
    <x v="183"/>
    <n v="0.72"/>
    <x v="0"/>
    <x v="26"/>
    <n v="19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x v="137"/>
    <x v="184"/>
    <n v="0.32"/>
    <x v="0"/>
    <x v="83"/>
    <n v="886"/>
    <s v="US"/>
    <s v="USD"/>
    <n v="1400821200"/>
    <n v="1402117200"/>
    <b v="0"/>
    <b v="0"/>
    <s v="theater/plays"/>
    <x v="3"/>
    <s v="plays"/>
    <x v="183"/>
    <d v="2014-06-07T05:00:00"/>
  </r>
  <r>
    <n v="187"/>
    <s v="Fox Group"/>
    <s v="Horizontal transitional paradigm"/>
    <x v="138"/>
    <x v="185"/>
    <n v="2.2999999999999998"/>
    <x v="1"/>
    <x v="27"/>
    <n v="1442"/>
    <s v="CA"/>
    <s v="CAD"/>
    <n v="1361599200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x v="139"/>
    <x v="186"/>
    <n v="0.32"/>
    <x v="0"/>
    <x v="28"/>
    <n v="35"/>
    <s v="IT"/>
    <s v="EUR"/>
    <n v="1417500000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x v="140"/>
    <x v="187"/>
    <n v="0.24"/>
    <x v="3"/>
    <x v="12"/>
    <n v="441"/>
    <s v="US"/>
    <s v="USD"/>
    <n v="1457071200"/>
    <n v="1457071200"/>
    <b v="0"/>
    <b v="0"/>
    <s v="theater/plays"/>
    <x v="3"/>
    <s v="plays"/>
    <x v="186"/>
    <d v="2016-03-04T06:00:00"/>
  </r>
  <r>
    <n v="190"/>
    <s v="Cook LLC"/>
    <s v="Up-sized dynamic throughput"/>
    <x v="41"/>
    <x v="188"/>
    <n v="0.69"/>
    <x v="0"/>
    <x v="19"/>
    <n v="24"/>
    <s v="US"/>
    <s v="USD"/>
    <n v="1370322000"/>
    <n v="1370408400"/>
    <b v="0"/>
    <b v="1"/>
    <s v="theater/plays"/>
    <x v="3"/>
    <s v="plays"/>
    <x v="187"/>
    <d v="2013-06-05T05:00:00"/>
  </r>
  <r>
    <n v="191"/>
    <s v="Sutton PLC"/>
    <s v="Mandatory reciprocal superstructure"/>
    <x v="141"/>
    <x v="189"/>
    <n v="0.38"/>
    <x v="0"/>
    <x v="84"/>
    <n v="86"/>
    <s v="IT"/>
    <s v="EUR"/>
    <n v="1552366800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x v="142"/>
    <x v="190"/>
    <n v="0.2"/>
    <x v="0"/>
    <x v="22"/>
    <n v="243"/>
    <s v="US"/>
    <s v="USD"/>
    <n v="1403845200"/>
    <n v="1404190800"/>
    <b v="0"/>
    <b v="0"/>
    <s v="music/rock"/>
    <x v="1"/>
    <s v="rock"/>
    <x v="189"/>
    <d v="2014-07-01T05:00:00"/>
  </r>
  <r>
    <n v="193"/>
    <s v="Calhoun, Rogers and Long"/>
    <s v="Progressive discrete hub"/>
    <x v="47"/>
    <x v="191"/>
    <n v="0.46"/>
    <x v="0"/>
    <x v="32"/>
    <n v="65"/>
    <s v="US"/>
    <s v="USD"/>
    <n v="152316360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x v="143"/>
    <x v="192"/>
    <n v="1.23"/>
    <x v="1"/>
    <x v="20"/>
    <n v="126"/>
    <s v="US"/>
    <s v="USD"/>
    <n v="1442206800"/>
    <n v="1443589200"/>
    <b v="0"/>
    <b v="0"/>
    <s v="music/metal"/>
    <x v="1"/>
    <s v="metal"/>
    <x v="191"/>
    <d v="2015-09-30T05:00:00"/>
  </r>
  <r>
    <n v="195"/>
    <s v="Smith and Sons"/>
    <s v="Upgradable high-level solution"/>
    <x v="144"/>
    <x v="193"/>
    <n v="3.62"/>
    <x v="1"/>
    <x v="45"/>
    <n v="524"/>
    <s v="US"/>
    <s v="USD"/>
    <n v="1532840400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x v="139"/>
    <x v="194"/>
    <n v="0.63"/>
    <x v="0"/>
    <x v="77"/>
    <n v="100"/>
    <s v="DK"/>
    <s v="DKK"/>
    <n v="1472878800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x v="145"/>
    <x v="195"/>
    <n v="2.98"/>
    <x v="1"/>
    <x v="41"/>
    <n v="1989"/>
    <s v="US"/>
    <s v="USD"/>
    <n v="1498194000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x v="146"/>
    <x v="196"/>
    <n v="0.1"/>
    <x v="0"/>
    <x v="30"/>
    <n v="168"/>
    <s v="US"/>
    <s v="USD"/>
    <n v="1281070800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x v="37"/>
    <x v="197"/>
    <n v="0.54"/>
    <x v="0"/>
    <x v="47"/>
    <n v="13"/>
    <s v="US"/>
    <s v="USD"/>
    <n v="1436245200"/>
    <n v="1436590800"/>
    <b v="0"/>
    <b v="0"/>
    <s v="music/rock"/>
    <x v="1"/>
    <s v="rock"/>
    <x v="195"/>
    <d v="2015-07-11T05:00:00"/>
  </r>
  <r>
    <n v="200"/>
    <s v="Becker, Rice and White"/>
    <s v="Reduced dedicated capability"/>
    <x v="0"/>
    <x v="50"/>
    <n v="0.02"/>
    <x v="0"/>
    <x v="34"/>
    <n v="1"/>
    <s v="CA"/>
    <s v="CAD"/>
    <n v="1269493200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x v="118"/>
    <x v="198"/>
    <n v="6.81"/>
    <x v="1"/>
    <x v="55"/>
    <n v="157"/>
    <s v="US"/>
    <s v="USD"/>
    <n v="1406264400"/>
    <n v="1407819600"/>
    <b v="0"/>
    <b v="0"/>
    <s v="technology/web"/>
    <x v="2"/>
    <s v="web"/>
    <x v="196"/>
    <d v="2014-08-12T05:00:00"/>
  </r>
  <r>
    <n v="202"/>
    <s v="Mcknight-Freeman"/>
    <s v="Upgradable scalable methodology"/>
    <x v="111"/>
    <x v="199"/>
    <n v="0.79"/>
    <x v="3"/>
    <x v="50"/>
    <n v="82"/>
    <s v="US"/>
    <s v="USD"/>
    <n v="1317531600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x v="147"/>
    <x v="200"/>
    <n v="1.34"/>
    <x v="1"/>
    <x v="71"/>
    <n v="4498"/>
    <s v="AU"/>
    <s v="AUD"/>
    <n v="1484632800"/>
    <n v="1484805600"/>
    <b v="0"/>
    <b v="0"/>
    <s v="theater/plays"/>
    <x v="3"/>
    <s v="plays"/>
    <x v="198"/>
    <d v="2017-01-19T06:00:00"/>
  </r>
  <r>
    <n v="204"/>
    <s v="Daniel-Luna"/>
    <s v="Mandatory multimedia leverage"/>
    <x v="148"/>
    <x v="201"/>
    <n v="0.03"/>
    <x v="0"/>
    <x v="10"/>
    <n v="40"/>
    <s v="US"/>
    <s v="USD"/>
    <n v="1301806800"/>
    <n v="1302670800"/>
    <b v="0"/>
    <b v="0"/>
    <s v="music/jazz"/>
    <x v="1"/>
    <s v="jazz"/>
    <x v="199"/>
    <d v="2011-04-13T05:00:00"/>
  </r>
  <r>
    <n v="205"/>
    <s v="Weaver-Marquez"/>
    <s v="Focused analyzing circuit"/>
    <x v="81"/>
    <x v="202"/>
    <n v="4.32"/>
    <x v="1"/>
    <x v="38"/>
    <n v="80"/>
    <s v="US"/>
    <s v="USD"/>
    <n v="15397524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x v="25"/>
    <x v="203"/>
    <n v="0.39"/>
    <x v="3"/>
    <x v="6"/>
    <n v="57"/>
    <s v="US"/>
    <s v="USD"/>
    <n v="1267250400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x v="67"/>
    <x v="204"/>
    <n v="4.26"/>
    <x v="1"/>
    <x v="4"/>
    <n v="43"/>
    <s v="US"/>
    <s v="USD"/>
    <n v="1535432400"/>
    <n v="1537160400"/>
    <b v="0"/>
    <b v="1"/>
    <s v="music/rock"/>
    <x v="1"/>
    <s v="rock"/>
    <x v="202"/>
    <d v="2018-09-17T05:00:00"/>
  </r>
  <r>
    <n v="208"/>
    <s v="Jackson Inc"/>
    <s v="Mandatory multi-tasking encryption"/>
    <x v="149"/>
    <x v="205"/>
    <n v="1.01"/>
    <x v="1"/>
    <x v="85"/>
    <n v="2053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x v="150"/>
    <x v="206"/>
    <n v="0.21"/>
    <x v="2"/>
    <x v="62"/>
    <n v="808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x v="151"/>
    <x v="207"/>
    <n v="0.67"/>
    <x v="0"/>
    <x v="69"/>
    <n v="226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x v="152"/>
    <x v="208"/>
    <n v="0.95"/>
    <x v="0"/>
    <x v="6"/>
    <n v="1625"/>
    <s v="US"/>
    <s v="USD"/>
    <n v="1377579600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x v="32"/>
    <x v="209"/>
    <n v="1.52"/>
    <x v="1"/>
    <x v="9"/>
    <n v="168"/>
    <s v="US"/>
    <s v="USD"/>
    <n v="1576389600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x v="153"/>
    <x v="210"/>
    <n v="1.95"/>
    <x v="1"/>
    <x v="54"/>
    <n v="4289"/>
    <s v="US"/>
    <s v="USD"/>
    <n v="1289019600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x v="1"/>
    <x v="211"/>
    <n v="10.23"/>
    <x v="1"/>
    <x v="64"/>
    <n v="165"/>
    <s v="US"/>
    <s v="USD"/>
    <n v="1282194000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x v="154"/>
    <x v="212"/>
    <n v="0.04"/>
    <x v="0"/>
    <x v="80"/>
    <n v="143"/>
    <s v="US"/>
    <s v="USD"/>
    <n v="155003760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x v="155"/>
    <x v="213"/>
    <n v="1.55"/>
    <x v="1"/>
    <x v="57"/>
    <n v="1815"/>
    <s v="US"/>
    <s v="USD"/>
    <n v="1321941600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x v="156"/>
    <x v="214"/>
    <n v="0.45"/>
    <x v="0"/>
    <x v="24"/>
    <n v="934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x v="57"/>
    <x v="215"/>
    <n v="2.16"/>
    <x v="1"/>
    <x v="8"/>
    <n v="397"/>
    <s v="GB"/>
    <s v="GBP"/>
    <n v="1320991200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x v="157"/>
    <x v="216"/>
    <n v="3.32"/>
    <x v="1"/>
    <x v="37"/>
    <n v="1539"/>
    <s v="US"/>
    <s v="USD"/>
    <n v="1345093200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x v="58"/>
    <x v="217"/>
    <n v="0.08"/>
    <x v="0"/>
    <x v="21"/>
    <n v="17"/>
    <s v="US"/>
    <s v="USD"/>
    <n v="1309496400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x v="158"/>
    <x v="218"/>
    <n v="0.99"/>
    <x v="0"/>
    <x v="52"/>
    <n v="2179"/>
    <s v="US"/>
    <s v="USD"/>
    <n v="1340254800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x v="73"/>
    <x v="219"/>
    <n v="1.38"/>
    <x v="1"/>
    <x v="25"/>
    <n v="138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x v="159"/>
    <x v="220"/>
    <n v="0.94"/>
    <x v="0"/>
    <x v="72"/>
    <n v="931"/>
    <s v="US"/>
    <s v="USD"/>
    <n v="1458104400"/>
    <n v="1459314000"/>
    <b v="0"/>
    <b v="0"/>
    <s v="theater/plays"/>
    <x v="3"/>
    <s v="plays"/>
    <x v="218"/>
    <d v="2016-03-30T05:00:00"/>
  </r>
  <r>
    <n v="224"/>
    <s v="Lester-Moore"/>
    <s v="Diverse analyzing definition"/>
    <x v="160"/>
    <x v="221"/>
    <n v="4.04"/>
    <x v="1"/>
    <x v="77"/>
    <n v="3594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x v="161"/>
    <x v="222"/>
    <n v="2.6"/>
    <x v="1"/>
    <x v="40"/>
    <n v="5880"/>
    <s v="US"/>
    <s v="USD"/>
    <n v="1399093200"/>
    <n v="1399093200"/>
    <b v="1"/>
    <b v="0"/>
    <s v="music/rock"/>
    <x v="1"/>
    <s v="rock"/>
    <x v="220"/>
    <d v="2014-05-03T05:00:00"/>
  </r>
  <r>
    <n v="226"/>
    <s v="Garcia Inc"/>
    <s v="Progressive neutral middleware"/>
    <x v="162"/>
    <x v="223"/>
    <n v="3.67"/>
    <x v="1"/>
    <x v="74"/>
    <n v="112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x v="163"/>
    <x v="224"/>
    <n v="1.69"/>
    <x v="1"/>
    <x v="45"/>
    <n v="943"/>
    <s v="US"/>
    <s v="USD"/>
    <n v="1431666000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x v="164"/>
    <x v="225"/>
    <n v="1.2"/>
    <x v="1"/>
    <x v="60"/>
    <n v="2468"/>
    <s v="US"/>
    <s v="USD"/>
    <n v="1472619600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x v="165"/>
    <x v="226"/>
    <n v="1.94"/>
    <x v="1"/>
    <x v="7"/>
    <n v="2551"/>
    <s v="US"/>
    <s v="USD"/>
    <n v="1496293200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x v="166"/>
    <x v="227"/>
    <n v="4.2"/>
    <x v="1"/>
    <x v="2"/>
    <n v="101"/>
    <s v="US"/>
    <s v="USD"/>
    <n v="1575612000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x v="44"/>
    <x v="228"/>
    <n v="0.77"/>
    <x v="3"/>
    <x v="41"/>
    <n v="67"/>
    <s v="US"/>
    <s v="USD"/>
    <n v="1369112400"/>
    <n v="1374123600"/>
    <b v="0"/>
    <b v="0"/>
    <s v="theater/plays"/>
    <x v="3"/>
    <s v="plays"/>
    <x v="225"/>
    <d v="2013-07-18T05:00:00"/>
  </r>
  <r>
    <n v="232"/>
    <s v="Davis-Rodriguez"/>
    <s v="Progressive secondary portal"/>
    <x v="74"/>
    <x v="229"/>
    <n v="1.71"/>
    <x v="1"/>
    <x v="10"/>
    <n v="92"/>
    <s v="US"/>
    <s v="USD"/>
    <n v="1469422800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x v="167"/>
    <x v="230"/>
    <n v="1.58"/>
    <x v="1"/>
    <x v="85"/>
    <n v="62"/>
    <s v="US"/>
    <s v="USD"/>
    <n v="1307854800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x v="168"/>
    <x v="231"/>
    <n v="1.0900000000000001"/>
    <x v="1"/>
    <x v="52"/>
    <n v="149"/>
    <s v="IT"/>
    <s v="EUR"/>
    <n v="1503378000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x v="133"/>
    <x v="232"/>
    <n v="0.42"/>
    <x v="0"/>
    <x v="21"/>
    <n v="92"/>
    <s v="US"/>
    <s v="USD"/>
    <n v="1486965600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x v="169"/>
    <x v="233"/>
    <n v="0.11"/>
    <x v="0"/>
    <x v="5"/>
    <n v="57"/>
    <s v="AU"/>
    <s v="AUD"/>
    <n v="156143880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x v="29"/>
    <x v="234"/>
    <n v="1.59"/>
    <x v="1"/>
    <x v="18"/>
    <n v="329"/>
    <s v="US"/>
    <s v="USD"/>
    <n v="1398402000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x v="166"/>
    <x v="235"/>
    <n v="4.22"/>
    <x v="1"/>
    <x v="13"/>
    <n v="97"/>
    <s v="DK"/>
    <s v="DKK"/>
    <n v="1513231200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x v="170"/>
    <x v="236"/>
    <n v="0.98"/>
    <x v="0"/>
    <x v="5"/>
    <n v="41"/>
    <s v="US"/>
    <s v="USD"/>
    <n v="1440824400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x v="171"/>
    <x v="237"/>
    <n v="4.1900000000000004"/>
    <x v="1"/>
    <x v="20"/>
    <n v="1784"/>
    <s v="US"/>
    <s v="USD"/>
    <n v="1281070800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x v="172"/>
    <x v="238"/>
    <n v="1.02"/>
    <x v="1"/>
    <x v="12"/>
    <n v="1684"/>
    <s v="AU"/>
    <s v="AUD"/>
    <n v="1397365200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x v="141"/>
    <x v="239"/>
    <n v="1.28"/>
    <x v="1"/>
    <x v="71"/>
    <n v="250"/>
    <s v="US"/>
    <s v="USD"/>
    <n v="1494392400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x v="173"/>
    <x v="240"/>
    <n v="4.45"/>
    <x v="1"/>
    <x v="71"/>
    <n v="238"/>
    <s v="US"/>
    <s v="USD"/>
    <n v="1520143200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x v="31"/>
    <x v="241"/>
    <n v="5.7"/>
    <x v="1"/>
    <x v="28"/>
    <n v="53"/>
    <s v="US"/>
    <s v="USD"/>
    <n v="1405314000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x v="49"/>
    <x v="242"/>
    <n v="5.09"/>
    <x v="1"/>
    <x v="20"/>
    <n v="214"/>
    <s v="US"/>
    <s v="USD"/>
    <n v="1396846800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x v="6"/>
    <x v="243"/>
    <n v="3.26"/>
    <x v="1"/>
    <x v="73"/>
    <n v="222"/>
    <s v="US"/>
    <s v="USD"/>
    <n v="1375678800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x v="174"/>
    <x v="244"/>
    <n v="9.33"/>
    <x v="1"/>
    <x v="74"/>
    <n v="1884"/>
    <s v="US"/>
    <s v="USD"/>
    <n v="148238640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x v="8"/>
    <x v="245"/>
    <n v="2.11"/>
    <x v="1"/>
    <x v="76"/>
    <n v="218"/>
    <s v="AU"/>
    <s v="AUD"/>
    <n v="1420005600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x v="175"/>
    <x v="246"/>
    <n v="2.73"/>
    <x v="1"/>
    <x v="65"/>
    <n v="6465"/>
    <s v="US"/>
    <s v="USD"/>
    <n v="1420178400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x v="0"/>
    <x v="247"/>
    <n v="0.03"/>
    <x v="0"/>
    <x v="86"/>
    <n v="1"/>
    <s v="US"/>
    <s v="USD"/>
    <n v="1264399200"/>
    <n v="1267423200"/>
    <b v="0"/>
    <b v="0"/>
    <s v="music/rock"/>
    <x v="1"/>
    <s v="rock"/>
    <x v="67"/>
    <d v="2010-03-01T06:00:00"/>
  </r>
  <r>
    <n v="251"/>
    <s v="Singleton Ltd"/>
    <s v="Enhanced user-facing function"/>
    <x v="143"/>
    <x v="248"/>
    <n v="0.54"/>
    <x v="0"/>
    <x v="26"/>
    <n v="101"/>
    <s v="US"/>
    <s v="USD"/>
    <n v="1355032800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x v="67"/>
    <x v="249"/>
    <n v="6.26"/>
    <x v="1"/>
    <x v="19"/>
    <n v="59"/>
    <s v="US"/>
    <s v="USD"/>
    <n v="1382677200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x v="158"/>
    <x v="250"/>
    <n v="0.89"/>
    <x v="0"/>
    <x v="87"/>
    <n v="1335"/>
    <s v="CA"/>
    <s v="CAD"/>
    <n v="1302238800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x v="176"/>
    <x v="251"/>
    <n v="1.85"/>
    <x v="1"/>
    <x v="85"/>
    <n v="88"/>
    <s v="US"/>
    <s v="USD"/>
    <n v="1487656800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x v="177"/>
    <x v="252"/>
    <n v="1.2"/>
    <x v="1"/>
    <x v="29"/>
    <n v="1697"/>
    <s v="US"/>
    <s v="USD"/>
    <n v="1297836000"/>
    <n v="1298268000"/>
    <b v="0"/>
    <b v="1"/>
    <s v="music/rock"/>
    <x v="1"/>
    <s v="rock"/>
    <x v="247"/>
    <d v="2011-02-21T06:00:00"/>
  </r>
  <r>
    <n v="256"/>
    <s v="Smith-Reid"/>
    <s v="Optimized actuating toolset"/>
    <x v="178"/>
    <x v="253"/>
    <n v="0.23"/>
    <x v="0"/>
    <x v="46"/>
    <n v="15"/>
    <s v="GB"/>
    <s v="GBP"/>
    <n v="1453615200"/>
    <n v="1456812000"/>
    <b v="0"/>
    <b v="0"/>
    <s v="music/rock"/>
    <x v="1"/>
    <s v="rock"/>
    <x v="248"/>
    <d v="2016-03-01T06:00:00"/>
  </r>
  <r>
    <n v="257"/>
    <s v="Williams Inc"/>
    <s v="Decentralized exuding strategy"/>
    <x v="57"/>
    <x v="254"/>
    <n v="1.46"/>
    <x v="1"/>
    <x v="37"/>
    <n v="92"/>
    <s v="US"/>
    <s v="USD"/>
    <n v="1362463200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x v="92"/>
    <x v="255"/>
    <n v="2.68"/>
    <x v="1"/>
    <x v="44"/>
    <n v="186"/>
    <s v="US"/>
    <s v="USD"/>
    <n v="148117680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x v="37"/>
    <x v="256"/>
    <n v="5.98"/>
    <x v="1"/>
    <x v="81"/>
    <n v="138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x v="9"/>
    <x v="257"/>
    <n v="1.58"/>
    <x v="1"/>
    <x v="26"/>
    <n v="261"/>
    <s v="US"/>
    <s v="USD"/>
    <n v="1348808400"/>
    <n v="1349845200"/>
    <b v="0"/>
    <b v="0"/>
    <s v="music/rock"/>
    <x v="1"/>
    <s v="rock"/>
    <x v="136"/>
    <d v="2012-10-10T05:00:00"/>
  </r>
  <r>
    <n v="261"/>
    <s v="Mason-Smith"/>
    <s v="Reverse-engineered cohesive migration"/>
    <x v="179"/>
    <x v="258"/>
    <n v="0.31"/>
    <x v="0"/>
    <x v="42"/>
    <n v="454"/>
    <s v="US"/>
    <s v="USD"/>
    <n v="1282712400"/>
    <n v="1283058000"/>
    <b v="0"/>
    <b v="1"/>
    <s v="music/rock"/>
    <x v="1"/>
    <s v="rock"/>
    <x v="252"/>
    <d v="2010-08-29T05:00:00"/>
  </r>
  <r>
    <n v="262"/>
    <s v="Lloyd, Kennedy and Davis"/>
    <s v="Compatible multimedia hub"/>
    <x v="12"/>
    <x v="259"/>
    <n v="3.13"/>
    <x v="1"/>
    <x v="66"/>
    <n v="107"/>
    <s v="US"/>
    <s v="USD"/>
    <n v="1301979600"/>
    <n v="1304226000"/>
    <b v="0"/>
    <b v="1"/>
    <s v="music/indie rock"/>
    <x v="1"/>
    <s v="indie rock"/>
    <x v="253"/>
    <d v="2011-05-01T05:00:00"/>
  </r>
  <r>
    <n v="263"/>
    <s v="Walker Ltd"/>
    <s v="Organic eco-centric success"/>
    <x v="49"/>
    <x v="260"/>
    <n v="3.71"/>
    <x v="1"/>
    <x v="88"/>
    <n v="199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x v="180"/>
    <x v="261"/>
    <n v="3.63"/>
    <x v="1"/>
    <x v="40"/>
    <n v="5512"/>
    <s v="US"/>
    <s v="USD"/>
    <n v="1360648800"/>
    <n v="1362031200"/>
    <b v="0"/>
    <b v="0"/>
    <s v="theater/plays"/>
    <x v="3"/>
    <s v="plays"/>
    <x v="255"/>
    <d v="2013-02-28T06:00:00"/>
  </r>
  <r>
    <n v="265"/>
    <s v="Lee and Sons"/>
    <s v="Persevering interactive emulation"/>
    <x v="70"/>
    <x v="262"/>
    <n v="1.23"/>
    <x v="1"/>
    <x v="38"/>
    <n v="86"/>
    <s v="US"/>
    <s v="USD"/>
    <n v="1451800800"/>
    <n v="1455602400"/>
    <b v="0"/>
    <b v="0"/>
    <s v="theater/plays"/>
    <x v="3"/>
    <s v="plays"/>
    <x v="256"/>
    <d v="2016-02-16T06:00:00"/>
  </r>
  <r>
    <n v="266"/>
    <s v="Cole LLC"/>
    <s v="Proactive responsive emulation"/>
    <x v="181"/>
    <x v="263"/>
    <n v="0.77"/>
    <x v="0"/>
    <x v="31"/>
    <n v="3182"/>
    <s v="IT"/>
    <s v="EUR"/>
    <n v="1415340000"/>
    <n v="1418191200"/>
    <b v="0"/>
    <b v="1"/>
    <s v="music/jazz"/>
    <x v="1"/>
    <s v="jazz"/>
    <x v="257"/>
    <d v="2014-12-10T06:00:00"/>
  </r>
  <r>
    <n v="267"/>
    <s v="Acosta PLC"/>
    <s v="Extended eco-centric function"/>
    <x v="182"/>
    <x v="264"/>
    <n v="2.34"/>
    <x v="1"/>
    <x v="77"/>
    <n v="2768"/>
    <s v="AU"/>
    <s v="AUD"/>
    <n v="1351054800"/>
    <n v="1352440800"/>
    <b v="0"/>
    <b v="0"/>
    <s v="theater/plays"/>
    <x v="3"/>
    <s v="plays"/>
    <x v="258"/>
    <d v="2012-11-09T06:00:00"/>
  </r>
  <r>
    <n v="268"/>
    <s v="Brown-Mckee"/>
    <s v="Networked optimal productivity"/>
    <x v="42"/>
    <x v="265"/>
    <n v="1.81"/>
    <x v="1"/>
    <x v="48"/>
    <n v="48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x v="26"/>
    <x v="266"/>
    <n v="2.5299999999999998"/>
    <x v="1"/>
    <x v="12"/>
    <n v="87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x v="183"/>
    <x v="267"/>
    <n v="0.27"/>
    <x v="3"/>
    <x v="89"/>
    <n v="1890"/>
    <s v="US"/>
    <s v="USD"/>
    <n v="1291269600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x v="184"/>
    <x v="268"/>
    <n v="0.01"/>
    <x v="2"/>
    <x v="83"/>
    <n v="61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x v="185"/>
    <x v="269"/>
    <n v="3.04"/>
    <x v="1"/>
    <x v="41"/>
    <n v="1894"/>
    <s v="US"/>
    <s v="USD"/>
    <n v="1562734800"/>
    <n v="1564894800"/>
    <b v="0"/>
    <b v="1"/>
    <s v="theater/plays"/>
    <x v="3"/>
    <s v="plays"/>
    <x v="263"/>
    <d v="2019-08-04T05:00:00"/>
  </r>
  <r>
    <n v="273"/>
    <s v="Thomas and Sons"/>
    <s v="Re-engineered heuristic forecast"/>
    <x v="75"/>
    <x v="270"/>
    <n v="1.37"/>
    <x v="1"/>
    <x v="26"/>
    <n v="282"/>
    <s v="CA"/>
    <s v="CAD"/>
    <n v="1505624400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x v="166"/>
    <x v="271"/>
    <n v="0.32"/>
    <x v="0"/>
    <x v="77"/>
    <n v="15"/>
    <s v="US"/>
    <s v="USD"/>
    <n v="1509948000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x v="61"/>
    <x v="272"/>
    <n v="2.42"/>
    <x v="1"/>
    <x v="87"/>
    <n v="116"/>
    <s v="US"/>
    <s v="USD"/>
    <n v="1554526800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x v="20"/>
    <x v="273"/>
    <n v="0.97"/>
    <x v="0"/>
    <x v="54"/>
    <n v="133"/>
    <s v="US"/>
    <s v="USD"/>
    <n v="1334811600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x v="31"/>
    <x v="274"/>
    <n v="10.66"/>
    <x v="1"/>
    <x v="37"/>
    <n v="83"/>
    <s v="US"/>
    <s v="USD"/>
    <n v="1279515600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x v="50"/>
    <x v="275"/>
    <n v="3.26"/>
    <x v="1"/>
    <x v="85"/>
    <n v="91"/>
    <s v="US"/>
    <s v="USD"/>
    <n v="1353909600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x v="48"/>
    <x v="276"/>
    <n v="1.71"/>
    <x v="1"/>
    <x v="89"/>
    <n v="546"/>
    <s v="US"/>
    <s v="USD"/>
    <n v="153595080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x v="186"/>
    <x v="277"/>
    <n v="5.81"/>
    <x v="1"/>
    <x v="84"/>
    <n v="393"/>
    <s v="US"/>
    <s v="USD"/>
    <n v="1511244000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x v="187"/>
    <x v="278"/>
    <n v="0.92"/>
    <x v="0"/>
    <x v="9"/>
    <n v="2062"/>
    <s v="US"/>
    <s v="USD"/>
    <n v="1331445600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x v="141"/>
    <x v="279"/>
    <n v="1.08"/>
    <x v="1"/>
    <x v="70"/>
    <n v="133"/>
    <s v="US"/>
    <s v="USD"/>
    <n v="1480226400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x v="32"/>
    <x v="280"/>
    <n v="0.19"/>
    <x v="0"/>
    <x v="77"/>
    <n v="29"/>
    <s v="DK"/>
    <s v="DKK"/>
    <n v="1464584400"/>
    <n v="1465016400"/>
    <b v="0"/>
    <b v="0"/>
    <s v="music/rock"/>
    <x v="1"/>
    <s v="rock"/>
    <x v="273"/>
    <d v="2016-06-04T05:00:00"/>
  </r>
  <r>
    <n v="284"/>
    <s v="Tran LLC"/>
    <s v="Ameliorated fresh-thinking protocol"/>
    <x v="122"/>
    <x v="281"/>
    <n v="0.83"/>
    <x v="0"/>
    <x v="24"/>
    <n v="132"/>
    <s v="US"/>
    <s v="USD"/>
    <n v="1335848400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x v="79"/>
    <x v="282"/>
    <n v="7.06"/>
    <x v="1"/>
    <x v="89"/>
    <n v="254"/>
    <s v="US"/>
    <s v="USD"/>
    <n v="1473483600"/>
    <n v="1476766800"/>
    <b v="0"/>
    <b v="0"/>
    <s v="theater/plays"/>
    <x v="3"/>
    <s v="plays"/>
    <x v="275"/>
    <d v="2016-10-18T05:00:00"/>
  </r>
  <r>
    <n v="286"/>
    <s v="Obrien-Aguirre"/>
    <s v="Devolved uniform complexity"/>
    <x v="188"/>
    <x v="283"/>
    <n v="0.17"/>
    <x v="3"/>
    <x v="19"/>
    <n v="184"/>
    <s v="US"/>
    <s v="USD"/>
    <n v="1479880800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x v="9"/>
    <x v="284"/>
    <n v="2.1"/>
    <x v="1"/>
    <x v="28"/>
    <n v="176"/>
    <s v="US"/>
    <s v="USD"/>
    <n v="1430197200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x v="36"/>
    <x v="285"/>
    <n v="0.98"/>
    <x v="0"/>
    <x v="54"/>
    <n v="137"/>
    <s v="DK"/>
    <s v="DKK"/>
    <n v="1331701200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x v="126"/>
    <x v="286"/>
    <n v="16.84"/>
    <x v="1"/>
    <x v="54"/>
    <n v="337"/>
    <s v="CA"/>
    <s v="CAD"/>
    <n v="1438578000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x v="189"/>
    <x v="287"/>
    <n v="0.54"/>
    <x v="0"/>
    <x v="82"/>
    <n v="908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x v="37"/>
    <x v="288"/>
    <n v="4.57"/>
    <x v="1"/>
    <x v="75"/>
    <n v="107"/>
    <s v="US"/>
    <s v="USD"/>
    <n v="1318654800"/>
    <n v="1319000400"/>
    <b v="1"/>
    <b v="0"/>
    <s v="technology/web"/>
    <x v="2"/>
    <s v="web"/>
    <x v="281"/>
    <d v="2011-10-19T05:00:00"/>
  </r>
  <r>
    <n v="292"/>
    <s v="Ho-Harris"/>
    <s v="Versatile cohesive encoding"/>
    <x v="190"/>
    <x v="289"/>
    <n v="0.1"/>
    <x v="0"/>
    <x v="44"/>
    <n v="10"/>
    <s v="US"/>
    <s v="USD"/>
    <n v="1331874000"/>
    <n v="1333429200"/>
    <b v="0"/>
    <b v="0"/>
    <s v="food/food trucks"/>
    <x v="0"/>
    <s v="food trucks"/>
    <x v="282"/>
    <d v="2012-04-03T05:00:00"/>
  </r>
  <r>
    <n v="293"/>
    <s v="Ross Group"/>
    <s v="Organized executive solution"/>
    <x v="191"/>
    <x v="290"/>
    <n v="0.16"/>
    <x v="3"/>
    <x v="35"/>
    <n v="32"/>
    <s v="IT"/>
    <s v="EUR"/>
    <n v="1286254800"/>
    <n v="1287032400"/>
    <b v="0"/>
    <b v="0"/>
    <s v="theater/plays"/>
    <x v="3"/>
    <s v="plays"/>
    <x v="283"/>
    <d v="2010-10-14T05:00:00"/>
  </r>
  <r>
    <n v="294"/>
    <s v="Turner-Davis"/>
    <s v="Automated local emulation"/>
    <x v="60"/>
    <x v="291"/>
    <n v="13.4"/>
    <x v="1"/>
    <x v="63"/>
    <n v="183"/>
    <s v="US"/>
    <s v="USD"/>
    <n v="1540530000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x v="192"/>
    <x v="292"/>
    <n v="0.36"/>
    <x v="0"/>
    <x v="30"/>
    <n v="1910"/>
    <s v="CH"/>
    <s v="CHF"/>
    <n v="1381813200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x v="55"/>
    <x v="293"/>
    <n v="0.55000000000000004"/>
    <x v="0"/>
    <x v="72"/>
    <n v="38"/>
    <s v="AU"/>
    <s v="AUD"/>
    <n v="1548655200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x v="44"/>
    <x v="294"/>
    <n v="0.94"/>
    <x v="0"/>
    <x v="7"/>
    <n v="104"/>
    <s v="AU"/>
    <s v="AUD"/>
    <n v="1389679200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x v="26"/>
    <x v="295"/>
    <n v="1.44"/>
    <x v="1"/>
    <x v="38"/>
    <n v="72"/>
    <s v="US"/>
    <s v="USD"/>
    <n v="1456466400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x v="167"/>
    <x v="296"/>
    <n v="0.51"/>
    <x v="0"/>
    <x v="54"/>
    <n v="49"/>
    <s v="US"/>
    <s v="USD"/>
    <n v="1456984800"/>
    <n v="1461819600"/>
    <b v="0"/>
    <b v="0"/>
    <s v="food/food trucks"/>
    <x v="0"/>
    <s v="food trucks"/>
    <x v="289"/>
    <d v="2016-04-28T05:00:00"/>
  </r>
  <r>
    <n v="300"/>
    <s v="Cooke PLC"/>
    <s v="Focused executive core"/>
    <x v="0"/>
    <x v="297"/>
    <n v="0.05"/>
    <x v="0"/>
    <x v="90"/>
    <n v="1"/>
    <s v="DK"/>
    <s v="DKK"/>
    <n v="150406920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x v="79"/>
    <x v="298"/>
    <n v="13.45"/>
    <x v="1"/>
    <x v="51"/>
    <n v="295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x v="193"/>
    <x v="299"/>
    <n v="0.32"/>
    <x v="0"/>
    <x v="4"/>
    <n v="245"/>
    <s v="US"/>
    <s v="USD"/>
    <n v="1535864400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x v="74"/>
    <x v="300"/>
    <n v="0.83"/>
    <x v="0"/>
    <x v="72"/>
    <n v="32"/>
    <s v="US"/>
    <s v="USD"/>
    <n v="1452146400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x v="118"/>
    <x v="301"/>
    <n v="5.46"/>
    <x v="1"/>
    <x v="87"/>
    <n v="142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x v="54"/>
    <x v="302"/>
    <n v="2.86"/>
    <x v="1"/>
    <x v="14"/>
    <n v="85"/>
    <s v="US"/>
    <s v="USD"/>
    <n v="1458363600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x v="191"/>
    <x v="303"/>
    <n v="0.08"/>
    <x v="0"/>
    <x v="9"/>
    <n v="7"/>
    <s v="US"/>
    <s v="USD"/>
    <n v="1500008400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x v="194"/>
    <x v="304"/>
    <n v="1.32"/>
    <x v="1"/>
    <x v="73"/>
    <n v="659"/>
    <s v="DK"/>
    <s v="DKK"/>
    <n v="1338958800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x v="195"/>
    <x v="305"/>
    <n v="0.74"/>
    <x v="0"/>
    <x v="45"/>
    <n v="803"/>
    <s v="US"/>
    <s v="USD"/>
    <n v="1303102800"/>
    <n v="1303189200"/>
    <b v="0"/>
    <b v="0"/>
    <s v="theater/plays"/>
    <x v="3"/>
    <s v="plays"/>
    <x v="298"/>
    <d v="2011-04-19T05:00:00"/>
  </r>
  <r>
    <n v="309"/>
    <s v="Harris-Perry"/>
    <s v="User-centric 6thgeneration attitude"/>
    <x v="178"/>
    <x v="306"/>
    <n v="0.75"/>
    <x v="3"/>
    <x v="51"/>
    <n v="75"/>
    <s v="US"/>
    <s v="USD"/>
    <n v="1316581200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x v="75"/>
    <x v="307"/>
    <n v="0.2"/>
    <x v="0"/>
    <x v="4"/>
    <n v="16"/>
    <s v="US"/>
    <s v="USD"/>
    <n v="12707892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x v="9"/>
    <x v="308"/>
    <n v="2.0299999999999998"/>
    <x v="1"/>
    <x v="19"/>
    <n v="121"/>
    <s v="US"/>
    <s v="USD"/>
    <n v="1297836000"/>
    <n v="1298872800"/>
    <b v="0"/>
    <b v="0"/>
    <s v="theater/plays"/>
    <x v="3"/>
    <s v="plays"/>
    <x v="247"/>
    <d v="2011-02-28T06:00:00"/>
  </r>
  <r>
    <n v="312"/>
    <s v="Martinez LLC"/>
    <s v="Robust impactful approach"/>
    <x v="18"/>
    <x v="309"/>
    <n v="3.1"/>
    <x v="1"/>
    <x v="58"/>
    <n v="3742"/>
    <s v="US"/>
    <s v="USD"/>
    <n v="1382677200"/>
    <n v="1383282000"/>
    <b v="0"/>
    <b v="0"/>
    <s v="theater/plays"/>
    <x v="3"/>
    <s v="plays"/>
    <x v="244"/>
    <d v="2013-11-01T05:00:00"/>
  </r>
  <r>
    <n v="313"/>
    <s v="Miller-Irwin"/>
    <s v="Secured maximized policy"/>
    <x v="196"/>
    <x v="310"/>
    <n v="3.95"/>
    <x v="1"/>
    <x v="21"/>
    <n v="223"/>
    <s v="US"/>
    <s v="USD"/>
    <n v="1330322400"/>
    <n v="1330495200"/>
    <b v="0"/>
    <b v="0"/>
    <s v="music/rock"/>
    <x v="1"/>
    <s v="rock"/>
    <x v="301"/>
    <d v="2012-02-29T06:00:00"/>
  </r>
  <r>
    <n v="314"/>
    <s v="Sanchez-Morgan"/>
    <s v="Realigned upward-trending strategy"/>
    <x v="1"/>
    <x v="311"/>
    <n v="2.95"/>
    <x v="1"/>
    <x v="8"/>
    <n v="133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x v="40"/>
    <x v="312"/>
    <n v="0.34"/>
    <x v="0"/>
    <x v="57"/>
    <n v="31"/>
    <s v="US"/>
    <s v="USD"/>
    <n v="1400907600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x v="103"/>
    <x v="313"/>
    <n v="0.67"/>
    <x v="0"/>
    <x v="36"/>
    <n v="108"/>
    <s v="IT"/>
    <s v="EUR"/>
    <n v="1574143200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x v="47"/>
    <x v="314"/>
    <n v="0.19"/>
    <x v="0"/>
    <x v="80"/>
    <n v="30"/>
    <s v="US"/>
    <s v="USD"/>
    <n v="1494738000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x v="57"/>
    <x v="315"/>
    <n v="0.16"/>
    <x v="0"/>
    <x v="33"/>
    <n v="17"/>
    <s v="US"/>
    <s v="USD"/>
    <n v="1392357600"/>
    <n v="1392530400"/>
    <b v="0"/>
    <b v="0"/>
    <s v="music/rock"/>
    <x v="1"/>
    <s v="rock"/>
    <x v="305"/>
    <d v="2014-02-16T06:00:00"/>
  </r>
  <r>
    <n v="319"/>
    <s v="Mills Group"/>
    <s v="Advanced empowering matrix"/>
    <x v="141"/>
    <x v="316"/>
    <n v="0.39"/>
    <x v="3"/>
    <x v="62"/>
    <n v="64"/>
    <s v="US"/>
    <s v="USD"/>
    <n v="1281589200"/>
    <n v="1283662800"/>
    <b v="0"/>
    <b v="0"/>
    <s v="technology/web"/>
    <x v="2"/>
    <s v="web"/>
    <x v="306"/>
    <d v="2010-09-05T05:00:00"/>
  </r>
  <r>
    <n v="320"/>
    <s v="Sandoval-Powell"/>
    <s v="Phased holistic implementation"/>
    <x v="197"/>
    <x v="317"/>
    <n v="0.1"/>
    <x v="0"/>
    <x v="82"/>
    <n v="80"/>
    <s v="US"/>
    <s v="USD"/>
    <n v="1305003600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x v="198"/>
    <x v="318"/>
    <n v="0.94"/>
    <x v="0"/>
    <x v="7"/>
    <n v="2468"/>
    <s v="US"/>
    <s v="USD"/>
    <n v="1301634000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x v="199"/>
    <x v="319"/>
    <n v="1.67"/>
    <x v="1"/>
    <x v="26"/>
    <n v="5168"/>
    <s v="US"/>
    <s v="USD"/>
    <n v="1290664800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x v="200"/>
    <x v="320"/>
    <n v="0.24"/>
    <x v="0"/>
    <x v="53"/>
    <n v="26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x v="143"/>
    <x v="321"/>
    <n v="1.64"/>
    <x v="1"/>
    <x v="26"/>
    <n v="307"/>
    <s v="US"/>
    <s v="USD"/>
    <n v="1434862800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x v="191"/>
    <x v="322"/>
    <n v="0.91"/>
    <x v="0"/>
    <x v="87"/>
    <n v="73"/>
    <s v="US"/>
    <s v="USD"/>
    <n v="1529125200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x v="44"/>
    <x v="323"/>
    <n v="0.46"/>
    <x v="0"/>
    <x v="65"/>
    <n v="128"/>
    <s v="US"/>
    <s v="USD"/>
    <n v="1451109600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x v="97"/>
    <x v="324"/>
    <n v="0.39"/>
    <x v="0"/>
    <x v="40"/>
    <n v="33"/>
    <s v="US"/>
    <s v="USD"/>
    <n v="1566968400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x v="201"/>
    <x v="325"/>
    <n v="1.34"/>
    <x v="1"/>
    <x v="88"/>
    <n v="2441"/>
    <s v="US"/>
    <s v="USD"/>
    <n v="1543557600"/>
    <n v="1544508000"/>
    <b v="0"/>
    <b v="0"/>
    <s v="music/rock"/>
    <x v="1"/>
    <s v="rock"/>
    <x v="314"/>
    <d v="2018-12-11T06:00:00"/>
  </r>
  <r>
    <n v="329"/>
    <s v="Willis and Sons"/>
    <s v="Fundamental incremental database"/>
    <x v="202"/>
    <x v="326"/>
    <n v="0.23"/>
    <x v="2"/>
    <x v="12"/>
    <n v="211"/>
    <s v="US"/>
    <s v="USD"/>
    <n v="1481522400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x v="203"/>
    <x v="327"/>
    <n v="1.85"/>
    <x v="1"/>
    <x v="18"/>
    <n v="1385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x v="88"/>
    <x v="328"/>
    <n v="4.4400000000000004"/>
    <x v="1"/>
    <x v="75"/>
    <n v="190"/>
    <s v="US"/>
    <s v="USD"/>
    <n v="1324274400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x v="204"/>
    <x v="329"/>
    <n v="2"/>
    <x v="1"/>
    <x v="72"/>
    <n v="470"/>
    <s v="US"/>
    <s v="USD"/>
    <n v="1364446800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x v="103"/>
    <x v="330"/>
    <n v="1.24"/>
    <x v="1"/>
    <x v="67"/>
    <n v="253"/>
    <s v="US"/>
    <s v="USD"/>
    <n v="1542693600"/>
    <n v="1545112800"/>
    <b v="0"/>
    <b v="0"/>
    <s v="theater/plays"/>
    <x v="3"/>
    <s v="plays"/>
    <x v="319"/>
    <d v="2018-12-18T06:00:00"/>
  </r>
  <r>
    <n v="334"/>
    <s v="Mcgee Group"/>
    <s v="Assimilated discrete algorithm"/>
    <x v="205"/>
    <x v="331"/>
    <n v="1.87"/>
    <x v="1"/>
    <x v="43"/>
    <n v="1113"/>
    <s v="US"/>
    <s v="USD"/>
    <n v="1515564000"/>
    <n v="1516168800"/>
    <b v="0"/>
    <b v="0"/>
    <s v="music/rock"/>
    <x v="1"/>
    <s v="rock"/>
    <x v="32"/>
    <d v="2018-01-17T06:00:00"/>
  </r>
  <r>
    <n v="335"/>
    <s v="Jordan-Acosta"/>
    <s v="Operative uniform hub"/>
    <x v="206"/>
    <x v="332"/>
    <n v="1.1399999999999999"/>
    <x v="1"/>
    <x v="64"/>
    <n v="2283"/>
    <s v="US"/>
    <s v="USD"/>
    <n v="1573797600"/>
    <n v="1574920800"/>
    <b v="0"/>
    <b v="0"/>
    <s v="music/rock"/>
    <x v="1"/>
    <s v="rock"/>
    <x v="320"/>
    <d v="2019-11-28T06:00:00"/>
  </r>
  <r>
    <n v="336"/>
    <s v="Nunez Inc"/>
    <s v="Customizable intangible capability"/>
    <x v="207"/>
    <x v="333"/>
    <n v="0.97"/>
    <x v="0"/>
    <x v="46"/>
    <n v="1072"/>
    <s v="US"/>
    <s v="USD"/>
    <n v="1292392800"/>
    <n v="1292479200"/>
    <b v="0"/>
    <b v="1"/>
    <s v="music/rock"/>
    <x v="1"/>
    <s v="rock"/>
    <x v="321"/>
    <d v="2010-12-16T06:00:00"/>
  </r>
  <r>
    <n v="337"/>
    <s v="Hayden Ltd"/>
    <s v="Innovative didactic analyzer"/>
    <x v="208"/>
    <x v="334"/>
    <n v="1.23"/>
    <x v="1"/>
    <x v="19"/>
    <n v="1095"/>
    <s v="US"/>
    <s v="USD"/>
    <n v="1573452000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x v="209"/>
    <x v="335"/>
    <n v="1.79"/>
    <x v="1"/>
    <x v="47"/>
    <n v="1690"/>
    <s v="US"/>
    <s v="USD"/>
    <n v="1317790800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x v="210"/>
    <x v="336"/>
    <n v="0.8"/>
    <x v="3"/>
    <x v="91"/>
    <n v="1297"/>
    <s v="CA"/>
    <s v="CAD"/>
    <n v="1501650000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x v="211"/>
    <x v="337"/>
    <n v="0.94"/>
    <x v="0"/>
    <x v="56"/>
    <n v="393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x v="212"/>
    <x v="338"/>
    <n v="0.85"/>
    <x v="0"/>
    <x v="75"/>
    <n v="1257"/>
    <s v="US"/>
    <s v="USD"/>
    <n v="1440738000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x v="213"/>
    <x v="339"/>
    <n v="0.67"/>
    <x v="0"/>
    <x v="85"/>
    <n v="328"/>
    <s v="US"/>
    <s v="USD"/>
    <n v="1374296400"/>
    <n v="1375333200"/>
    <b v="0"/>
    <b v="0"/>
    <s v="theater/plays"/>
    <x v="3"/>
    <s v="plays"/>
    <x v="327"/>
    <d v="2013-08-01T05:00:00"/>
  </r>
  <r>
    <n v="343"/>
    <s v="Spencer-Weber"/>
    <s v="Optional zero-defect task-force"/>
    <x v="25"/>
    <x v="340"/>
    <n v="0.54"/>
    <x v="0"/>
    <x v="35"/>
    <n v="147"/>
    <s v="US"/>
    <s v="USD"/>
    <n v="1384840800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x v="214"/>
    <x v="341"/>
    <n v="0.42"/>
    <x v="0"/>
    <x v="2"/>
    <n v="830"/>
    <s v="US"/>
    <s v="USD"/>
    <n v="1516600800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x v="215"/>
    <x v="342"/>
    <n v="0.15"/>
    <x v="0"/>
    <x v="38"/>
    <n v="331"/>
    <s v="GB"/>
    <s v="GBP"/>
    <n v="143641800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x v="48"/>
    <x v="343"/>
    <n v="0.34"/>
    <x v="0"/>
    <x v="16"/>
    <n v="25"/>
    <s v="US"/>
    <s v="USD"/>
    <n v="1503550800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x v="79"/>
    <x v="344"/>
    <n v="14.01"/>
    <x v="1"/>
    <x v="73"/>
    <n v="191"/>
    <s v="US"/>
    <s v="USD"/>
    <n v="1423634400"/>
    <n v="1425708000"/>
    <b v="0"/>
    <b v="0"/>
    <s v="technology/web"/>
    <x v="2"/>
    <s v="web"/>
    <x v="332"/>
    <d v="2015-03-07T06:00:00"/>
  </r>
  <r>
    <n v="348"/>
    <s v="Hensley Ltd"/>
    <s v="Versatile cohesive open system"/>
    <x v="216"/>
    <x v="345"/>
    <n v="0.72"/>
    <x v="0"/>
    <x v="51"/>
    <n v="3483"/>
    <s v="US"/>
    <s v="USD"/>
    <n v="1487224800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x v="217"/>
    <x v="346"/>
    <n v="0.53"/>
    <x v="0"/>
    <x v="57"/>
    <n v="923"/>
    <s v="US"/>
    <s v="USD"/>
    <n v="1500008400"/>
    <n v="1502600400"/>
    <b v="0"/>
    <b v="0"/>
    <s v="theater/plays"/>
    <x v="3"/>
    <s v="plays"/>
    <x v="296"/>
    <d v="2017-08-13T05:00:00"/>
  </r>
  <r>
    <n v="350"/>
    <s v="Shannon Ltd"/>
    <s v="Pre-emptive neutral capacity"/>
    <x v="0"/>
    <x v="297"/>
    <n v="0.05"/>
    <x v="0"/>
    <x v="90"/>
    <n v="1"/>
    <s v="US"/>
    <s v="USD"/>
    <n v="1432098000"/>
    <n v="1433653200"/>
    <b v="0"/>
    <b v="1"/>
    <s v="music/jazz"/>
    <x v="1"/>
    <s v="jazz"/>
    <x v="334"/>
    <d v="2015-06-07T05:00:00"/>
  </r>
  <r>
    <n v="351"/>
    <s v="Young LLC"/>
    <s v="Universal maximized methodology"/>
    <x v="218"/>
    <x v="347"/>
    <n v="1.28"/>
    <x v="1"/>
    <x v="67"/>
    <n v="2013"/>
    <s v="US"/>
    <s v="USD"/>
    <n v="1440392400"/>
    <n v="1441602000"/>
    <b v="0"/>
    <b v="0"/>
    <s v="music/rock"/>
    <x v="1"/>
    <s v="rock"/>
    <x v="335"/>
    <d v="2015-09-07T05:00:00"/>
  </r>
  <r>
    <n v="352"/>
    <s v="Adams, Willis and Sanchez"/>
    <s v="Expanded hybrid hardware"/>
    <x v="54"/>
    <x v="348"/>
    <n v="0.35"/>
    <x v="0"/>
    <x v="40"/>
    <n v="33"/>
    <s v="CA"/>
    <s v="CAD"/>
    <n v="1446876000"/>
    <n v="1447567200"/>
    <b v="0"/>
    <b v="0"/>
    <s v="theater/plays"/>
    <x v="3"/>
    <s v="plays"/>
    <x v="336"/>
    <d v="2015-11-15T06:00:00"/>
  </r>
  <r>
    <n v="353"/>
    <s v="Mills-Roy"/>
    <s v="Profit-focused multi-tasking access"/>
    <x v="219"/>
    <x v="349"/>
    <n v="4.1100000000000003"/>
    <x v="1"/>
    <x v="87"/>
    <n v="1703"/>
    <s v="US"/>
    <s v="USD"/>
    <n v="1562302800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x v="55"/>
    <x v="350"/>
    <n v="1.24"/>
    <x v="1"/>
    <x v="14"/>
    <n v="80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x v="167"/>
    <x v="351"/>
    <n v="0.59"/>
    <x v="2"/>
    <x v="65"/>
    <n v="86"/>
    <s v="US"/>
    <s v="USD"/>
    <n v="1485064800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x v="29"/>
    <x v="352"/>
    <n v="0.37"/>
    <x v="0"/>
    <x v="49"/>
    <n v="40"/>
    <s v="IT"/>
    <s v="EUR"/>
    <n v="132652080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x v="173"/>
    <x v="353"/>
    <n v="1.85"/>
    <x v="1"/>
    <x v="57"/>
    <n v="41"/>
    <s v="US"/>
    <s v="USD"/>
    <n v="1441256400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x v="62"/>
    <x v="354"/>
    <n v="0.12"/>
    <x v="0"/>
    <x v="66"/>
    <n v="23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x v="220"/>
    <x v="355"/>
    <n v="2.99"/>
    <x v="1"/>
    <x v="46"/>
    <n v="187"/>
    <s v="US"/>
    <s v="USD"/>
    <n v="1314421200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x v="221"/>
    <x v="356"/>
    <n v="2.2599999999999998"/>
    <x v="1"/>
    <x v="67"/>
    <n v="2875"/>
    <s v="GB"/>
    <s v="GBP"/>
    <n v="1293861600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x v="20"/>
    <x v="357"/>
    <n v="1.74"/>
    <x v="1"/>
    <x v="17"/>
    <n v="88"/>
    <s v="US"/>
    <s v="USD"/>
    <n v="1507352400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x v="41"/>
    <x v="358"/>
    <n v="3.72"/>
    <x v="1"/>
    <x v="44"/>
    <n v="191"/>
    <s v="US"/>
    <s v="USD"/>
    <n v="1296108000"/>
    <n v="1299391200"/>
    <b v="0"/>
    <b v="0"/>
    <s v="music/rock"/>
    <x v="1"/>
    <s v="rock"/>
    <x v="65"/>
    <d v="2011-03-06T06:00:00"/>
  </r>
  <r>
    <n v="363"/>
    <s v="Gray-Davis"/>
    <s v="Re-contextualized local initiative"/>
    <x v="5"/>
    <x v="359"/>
    <n v="1.6"/>
    <x v="1"/>
    <x v="76"/>
    <n v="139"/>
    <s v="US"/>
    <s v="USD"/>
    <n v="1324965600"/>
    <n v="1325052000"/>
    <b v="0"/>
    <b v="0"/>
    <s v="music/rock"/>
    <x v="1"/>
    <s v="rock"/>
    <x v="346"/>
    <d v="2011-12-28T06:00:00"/>
  </r>
  <r>
    <n v="364"/>
    <s v="Ramirez-Myers"/>
    <s v="Switchable intangible definition"/>
    <x v="79"/>
    <x v="360"/>
    <n v="16.16"/>
    <x v="1"/>
    <x v="81"/>
    <n v="186"/>
    <s v="US"/>
    <s v="USD"/>
    <n v="1520229600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x v="39"/>
    <x v="361"/>
    <n v="7.33"/>
    <x v="1"/>
    <x v="13"/>
    <n v="112"/>
    <s v="AU"/>
    <s v="AUD"/>
    <n v="1482991200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x v="37"/>
    <x v="362"/>
    <n v="5.92"/>
    <x v="1"/>
    <x v="19"/>
    <n v="101"/>
    <s v="US"/>
    <s v="USD"/>
    <n v="1294034400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x v="34"/>
    <x v="363"/>
    <n v="0.19"/>
    <x v="0"/>
    <x v="89"/>
    <n v="75"/>
    <s v="US"/>
    <s v="USD"/>
    <n v="141360840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x v="5"/>
    <x v="364"/>
    <n v="2.77"/>
    <x v="1"/>
    <x v="38"/>
    <n v="206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x v="91"/>
    <x v="365"/>
    <n v="2.73"/>
    <x v="1"/>
    <x v="27"/>
    <n v="154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x v="222"/>
    <x v="366"/>
    <n v="1.59"/>
    <x v="1"/>
    <x v="40"/>
    <n v="5966"/>
    <s v="US"/>
    <s v="USD"/>
    <n v="1555304400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x v="223"/>
    <x v="367"/>
    <n v="0.68"/>
    <x v="0"/>
    <x v="36"/>
    <n v="2176"/>
    <s v="US"/>
    <s v="USD"/>
    <n v="1423375200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x v="79"/>
    <x v="211"/>
    <n v="15.92"/>
    <x v="1"/>
    <x v="15"/>
    <n v="169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x v="224"/>
    <x v="368"/>
    <n v="7.3"/>
    <x v="1"/>
    <x v="81"/>
    <n v="2106"/>
    <s v="US"/>
    <s v="USD"/>
    <n v="1502946000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x v="225"/>
    <x v="369"/>
    <n v="0.13"/>
    <x v="0"/>
    <x v="66"/>
    <n v="441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x v="50"/>
    <x v="370"/>
    <n v="0.55000000000000004"/>
    <x v="0"/>
    <x v="36"/>
    <n v="25"/>
    <s v="US"/>
    <s v="USD"/>
    <n v="1444971600"/>
    <n v="1449900000"/>
    <b v="0"/>
    <b v="0"/>
    <s v="music/indie rock"/>
    <x v="1"/>
    <s v="indie rock"/>
    <x v="358"/>
    <d v="2015-12-12T06:00:00"/>
  </r>
  <r>
    <n v="376"/>
    <s v="Perry PLC"/>
    <s v="Mandatory uniform matrix"/>
    <x v="74"/>
    <x v="371"/>
    <n v="3.61"/>
    <x v="1"/>
    <x v="14"/>
    <n v="131"/>
    <s v="US"/>
    <s v="USD"/>
    <n v="1404622800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x v="226"/>
    <x v="372"/>
    <n v="0.1"/>
    <x v="0"/>
    <x v="54"/>
    <n v="127"/>
    <s v="US"/>
    <s v="USD"/>
    <n v="1571720400"/>
    <n v="1572933600"/>
    <b v="0"/>
    <b v="0"/>
    <s v="theater/plays"/>
    <x v="3"/>
    <s v="plays"/>
    <x v="12"/>
    <d v="2019-11-05T06:00:00"/>
  </r>
  <r>
    <n v="378"/>
    <s v="Fleming-Oliver"/>
    <s v="Managed stable function"/>
    <x v="227"/>
    <x v="373"/>
    <n v="0.14000000000000001"/>
    <x v="0"/>
    <x v="38"/>
    <n v="355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x v="44"/>
    <x v="374"/>
    <n v="0.4"/>
    <x v="0"/>
    <x v="73"/>
    <n v="44"/>
    <s v="GB"/>
    <s v="GBP"/>
    <n v="1319691600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x v="186"/>
    <x v="375"/>
    <n v="1.6"/>
    <x v="1"/>
    <x v="25"/>
    <n v="84"/>
    <s v="US"/>
    <s v="USD"/>
    <n v="1371963600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x v="98"/>
    <x v="376"/>
    <n v="1.84"/>
    <x v="1"/>
    <x v="10"/>
    <n v="155"/>
    <s v="US"/>
    <s v="USD"/>
    <n v="1433739600"/>
    <n v="1437714000"/>
    <b v="0"/>
    <b v="0"/>
    <s v="theater/plays"/>
    <x v="3"/>
    <s v="plays"/>
    <x v="363"/>
    <d v="2015-07-24T05:00:00"/>
  </r>
  <r>
    <n v="382"/>
    <s v="King Ltd"/>
    <s v="Visionary systemic process improvement"/>
    <x v="14"/>
    <x v="377"/>
    <n v="0.64"/>
    <x v="0"/>
    <x v="64"/>
    <n v="67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x v="9"/>
    <x v="378"/>
    <n v="2.25"/>
    <x v="1"/>
    <x v="28"/>
    <n v="189"/>
    <s v="US"/>
    <s v="USD"/>
    <n v="155003760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x v="228"/>
    <x v="379"/>
    <n v="1.72"/>
    <x v="1"/>
    <x v="51"/>
    <n v="4799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x v="229"/>
    <x v="380"/>
    <n v="1.46"/>
    <x v="1"/>
    <x v="66"/>
    <n v="1137"/>
    <s v="US"/>
    <s v="USD"/>
    <n v="1553835600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x v="230"/>
    <x v="381"/>
    <n v="0.76"/>
    <x v="0"/>
    <x v="85"/>
    <n v="1068"/>
    <s v="US"/>
    <s v="USD"/>
    <n v="1277528400"/>
    <n v="1278565200"/>
    <b v="0"/>
    <b v="0"/>
    <s v="theater/plays"/>
    <x v="3"/>
    <s v="plays"/>
    <x v="367"/>
    <d v="2010-07-08T05:00:00"/>
  </r>
  <r>
    <n v="387"/>
    <s v="Flores-Lambert"/>
    <s v="Triple-buffered logistical frame"/>
    <x v="231"/>
    <x v="382"/>
    <n v="0.39"/>
    <x v="0"/>
    <x v="82"/>
    <n v="424"/>
    <s v="US"/>
    <s v="USD"/>
    <n v="1339477200"/>
    <n v="1339909200"/>
    <b v="0"/>
    <b v="0"/>
    <s v="technology/wearables"/>
    <x v="2"/>
    <s v="wearables"/>
    <x v="368"/>
    <d v="2012-06-17T05:00:00"/>
  </r>
  <r>
    <n v="388"/>
    <s v="Cruz Ltd"/>
    <s v="Exclusive dynamic adapter"/>
    <x v="232"/>
    <x v="383"/>
    <n v="0.11"/>
    <x v="3"/>
    <x v="56"/>
    <n v="145"/>
    <s v="CH"/>
    <s v="CHF"/>
    <n v="1325656800"/>
    <n v="1325829600"/>
    <b v="0"/>
    <b v="0"/>
    <s v="music/indie rock"/>
    <x v="1"/>
    <s v="indie rock"/>
    <x v="369"/>
    <d v="2012-01-06T06:00:00"/>
  </r>
  <r>
    <n v="389"/>
    <s v="Knox-Garner"/>
    <s v="Automated systemic hierarchy"/>
    <x v="233"/>
    <x v="384"/>
    <n v="1.22"/>
    <x v="1"/>
    <x v="72"/>
    <n v="1152"/>
    <s v="US"/>
    <s v="USD"/>
    <n v="1288242000"/>
    <n v="1290578400"/>
    <b v="0"/>
    <b v="0"/>
    <s v="theater/plays"/>
    <x v="3"/>
    <s v="plays"/>
    <x v="370"/>
    <d v="2010-11-24T06:00:00"/>
  </r>
  <r>
    <n v="390"/>
    <s v="Davis-Allen"/>
    <s v="Digitized eco-centric core"/>
    <x v="166"/>
    <x v="385"/>
    <n v="1.87"/>
    <x v="1"/>
    <x v="37"/>
    <n v="50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x v="234"/>
    <x v="386"/>
    <n v="7.0000000000000007E-2"/>
    <x v="0"/>
    <x v="39"/>
    <n v="151"/>
    <s v="US"/>
    <s v="USD"/>
    <n v="1389679200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x v="235"/>
    <x v="387"/>
    <n v="0.66"/>
    <x v="0"/>
    <x v="80"/>
    <n v="1608"/>
    <s v="US"/>
    <s v="USD"/>
    <n v="1294293600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x v="236"/>
    <x v="388"/>
    <n v="2.29"/>
    <x v="1"/>
    <x v="67"/>
    <n v="3059"/>
    <s v="CA"/>
    <s v="CAD"/>
    <n v="1500267600"/>
    <n v="1500354000"/>
    <b v="0"/>
    <b v="0"/>
    <s v="music/jazz"/>
    <x v="1"/>
    <s v="jazz"/>
    <x v="373"/>
    <d v="2017-07-18T05:00:00"/>
  </r>
  <r>
    <n v="394"/>
    <s v="Noble-Bailey"/>
    <s v="Customizable dynamic info-mediaries"/>
    <x v="126"/>
    <x v="389"/>
    <n v="4.6900000000000004"/>
    <x v="1"/>
    <x v="16"/>
    <n v="34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x v="143"/>
    <x v="390"/>
    <n v="1.3"/>
    <x v="1"/>
    <x v="80"/>
    <n v="220"/>
    <s v="US"/>
    <s v="USD"/>
    <n v="1323324000"/>
    <n v="1323410400"/>
    <b v="1"/>
    <b v="0"/>
    <s v="theater/plays"/>
    <x v="3"/>
    <s v="plays"/>
    <x v="375"/>
    <d v="2011-12-09T06:00:00"/>
  </r>
  <r>
    <n v="396"/>
    <s v="Holmes PLC"/>
    <s v="Digitized local info-mediaries"/>
    <x v="237"/>
    <x v="391"/>
    <n v="1.67"/>
    <x v="1"/>
    <x v="25"/>
    <n v="1604"/>
    <s v="AU"/>
    <s v="AUD"/>
    <n v="1538715600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x v="32"/>
    <x v="392"/>
    <n v="1.74"/>
    <x v="1"/>
    <x v="8"/>
    <n v="454"/>
    <s v="US"/>
    <s v="USD"/>
    <n v="1369285200"/>
    <n v="1369803600"/>
    <b v="0"/>
    <b v="0"/>
    <s v="music/rock"/>
    <x v="1"/>
    <s v="rock"/>
    <x v="377"/>
    <d v="2013-05-29T05:00:00"/>
  </r>
  <r>
    <n v="398"/>
    <s v="Myers LLC"/>
    <s v="Reactive bottom-line open architecture"/>
    <x v="12"/>
    <x v="393"/>
    <n v="7.18"/>
    <x v="1"/>
    <x v="4"/>
    <n v="123"/>
    <s v="IT"/>
    <s v="EUR"/>
    <n v="1525755600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x v="238"/>
    <x v="394"/>
    <n v="0.64"/>
    <x v="0"/>
    <x v="73"/>
    <n v="941"/>
    <s v="US"/>
    <s v="USD"/>
    <n v="1296626400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x v="0"/>
    <x v="50"/>
    <n v="0.02"/>
    <x v="0"/>
    <x v="34"/>
    <n v="1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x v="79"/>
    <x v="395"/>
    <n v="15.3"/>
    <x v="1"/>
    <x v="32"/>
    <n v="299"/>
    <s v="US"/>
    <s v="USD"/>
    <n v="1572152400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x v="190"/>
    <x v="396"/>
    <n v="0.4"/>
    <x v="0"/>
    <x v="47"/>
    <n v="40"/>
    <s v="US"/>
    <s v="USD"/>
    <n v="1325829600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x v="239"/>
    <x v="397"/>
    <n v="0.86"/>
    <x v="0"/>
    <x v="48"/>
    <n v="3015"/>
    <s v="CA"/>
    <s v="CAD"/>
    <n v="1273640400"/>
    <n v="1276750800"/>
    <b v="0"/>
    <b v="1"/>
    <s v="theater/plays"/>
    <x v="3"/>
    <s v="plays"/>
    <x v="125"/>
    <d v="2010-06-17T05:00:00"/>
  </r>
  <r>
    <n v="404"/>
    <s v="Bailey-Boyer"/>
    <s v="Visionary exuding Internet solution"/>
    <x v="240"/>
    <x v="398"/>
    <n v="3.16"/>
    <x v="1"/>
    <x v="20"/>
    <n v="2237"/>
    <s v="US"/>
    <s v="USD"/>
    <n v="1510639200"/>
    <n v="1510898400"/>
    <b v="0"/>
    <b v="0"/>
    <s v="theater/plays"/>
    <x v="3"/>
    <s v="plays"/>
    <x v="383"/>
    <d v="2017-11-17T06:00:00"/>
  </r>
  <r>
    <n v="405"/>
    <s v="Lee LLC"/>
    <s v="Synchronized secondary analyzer"/>
    <x v="241"/>
    <x v="399"/>
    <n v="0.9"/>
    <x v="0"/>
    <x v="6"/>
    <n v="435"/>
    <s v="US"/>
    <s v="USD"/>
    <n v="1528088400"/>
    <n v="1532408400"/>
    <b v="0"/>
    <b v="0"/>
    <s v="theater/plays"/>
    <x v="3"/>
    <s v="plays"/>
    <x v="384"/>
    <d v="2018-07-24T05:00:00"/>
  </r>
  <r>
    <n v="406"/>
    <s v="Lyons Inc"/>
    <s v="Balanced attitude-oriented parallelism"/>
    <x v="242"/>
    <x v="400"/>
    <n v="1.82"/>
    <x v="1"/>
    <x v="43"/>
    <n v="645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x v="74"/>
    <x v="401"/>
    <n v="3.56"/>
    <x v="1"/>
    <x v="89"/>
    <n v="484"/>
    <s v="DK"/>
    <s v="DKK"/>
    <n v="1570942800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x v="243"/>
    <x v="402"/>
    <n v="1.32"/>
    <x v="1"/>
    <x v="68"/>
    <n v="154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x v="244"/>
    <x v="403"/>
    <n v="0.46"/>
    <x v="0"/>
    <x v="72"/>
    <n v="714"/>
    <s v="US"/>
    <s v="USD"/>
    <n v="1492491600"/>
    <n v="1492837200"/>
    <b v="0"/>
    <b v="0"/>
    <s v="music/rock"/>
    <x v="1"/>
    <s v="rock"/>
    <x v="388"/>
    <d v="2017-04-22T05:00:00"/>
  </r>
  <r>
    <n v="410"/>
    <s v="Mcmillan Group"/>
    <s v="Advanced cohesive Graphic Interface"/>
    <x v="184"/>
    <x v="404"/>
    <n v="0.36"/>
    <x v="2"/>
    <x v="66"/>
    <n v="1111"/>
    <s v="US"/>
    <s v="USD"/>
    <n v="1430197200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x v="75"/>
    <x v="405"/>
    <n v="1.05"/>
    <x v="1"/>
    <x v="2"/>
    <n v="82"/>
    <s v="US"/>
    <s v="USD"/>
    <n v="1496034000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x v="118"/>
    <x v="406"/>
    <n v="6.69"/>
    <x v="1"/>
    <x v="13"/>
    <n v="134"/>
    <s v="US"/>
    <s v="USD"/>
    <n v="138872880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x v="245"/>
    <x v="407"/>
    <n v="0.62"/>
    <x v="2"/>
    <x v="17"/>
    <n v="1089"/>
    <s v="US"/>
    <s v="USD"/>
    <n v="1543298400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x v="246"/>
    <x v="408"/>
    <n v="0.85"/>
    <x v="0"/>
    <x v="39"/>
    <n v="5497"/>
    <s v="US"/>
    <s v="USD"/>
    <n v="1271739600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x v="247"/>
    <x v="409"/>
    <n v="0.11"/>
    <x v="0"/>
    <x v="40"/>
    <n v="418"/>
    <s v="US"/>
    <s v="USD"/>
    <n v="1326434400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x v="248"/>
    <x v="410"/>
    <n v="0.44"/>
    <x v="0"/>
    <x v="51"/>
    <n v="1439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x v="12"/>
    <x v="411"/>
    <n v="0.55000000000000004"/>
    <x v="0"/>
    <x v="10"/>
    <n v="15"/>
    <s v="US"/>
    <s v="USD"/>
    <n v="1541221200"/>
    <n v="1543298400"/>
    <b v="0"/>
    <b v="0"/>
    <s v="theater/plays"/>
    <x v="3"/>
    <s v="plays"/>
    <x v="395"/>
    <d v="2018-11-27T06:00:00"/>
  </r>
  <r>
    <n v="418"/>
    <s v="Jackson PLC"/>
    <s v="Quality-focused client-server core"/>
    <x v="249"/>
    <x v="412"/>
    <n v="0.56999999999999995"/>
    <x v="0"/>
    <x v="67"/>
    <n v="1999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x v="250"/>
    <x v="413"/>
    <n v="1.23"/>
    <x v="1"/>
    <x v="31"/>
    <n v="5203"/>
    <s v="US"/>
    <s v="USD"/>
    <n v="1324533600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x v="92"/>
    <x v="414"/>
    <n v="1.28"/>
    <x v="1"/>
    <x v="70"/>
    <n v="94"/>
    <s v="US"/>
    <s v="USD"/>
    <n v="1498366800"/>
    <n v="1499576400"/>
    <b v="0"/>
    <b v="0"/>
    <s v="theater/plays"/>
    <x v="3"/>
    <s v="plays"/>
    <x v="398"/>
    <d v="2017-07-09T05:00:00"/>
  </r>
  <r>
    <n v="421"/>
    <s v="Thomas-Lopez"/>
    <s v="User-centric fault-tolerant archive"/>
    <x v="151"/>
    <x v="415"/>
    <n v="0.64"/>
    <x v="0"/>
    <x v="62"/>
    <n v="118"/>
    <s v="US"/>
    <s v="USD"/>
    <n v="1498712400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x v="251"/>
    <x v="416"/>
    <n v="1.27"/>
    <x v="1"/>
    <x v="88"/>
    <n v="205"/>
    <s v="US"/>
    <s v="USD"/>
    <n v="1271480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x v="252"/>
    <x v="417"/>
    <n v="0.11"/>
    <x v="0"/>
    <x v="85"/>
    <n v="162"/>
    <s v="US"/>
    <s v="USD"/>
    <n v="1316667600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x v="135"/>
    <x v="418"/>
    <n v="0.4"/>
    <x v="0"/>
    <x v="89"/>
    <n v="83"/>
    <s v="US"/>
    <s v="USD"/>
    <n v="1524027600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x v="50"/>
    <x v="419"/>
    <n v="2.88"/>
    <x v="1"/>
    <x v="91"/>
    <n v="92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x v="37"/>
    <x v="420"/>
    <n v="5.73"/>
    <x v="1"/>
    <x v="67"/>
    <n v="219"/>
    <s v="US"/>
    <s v="USD"/>
    <n v="1361944800"/>
    <n v="1362549600"/>
    <b v="0"/>
    <b v="0"/>
    <s v="theater/plays"/>
    <x v="3"/>
    <s v="plays"/>
    <x v="403"/>
    <d v="2013-03-06T06:00:00"/>
  </r>
  <r>
    <n v="427"/>
    <s v="Hicks, Wall and Webb"/>
    <s v="Managed discrete framework"/>
    <x v="253"/>
    <x v="421"/>
    <n v="1.1299999999999999"/>
    <x v="1"/>
    <x v="81"/>
    <n v="2526"/>
    <s v="US"/>
    <s v="USD"/>
    <n v="1410584400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x v="254"/>
    <x v="422"/>
    <n v="0.46"/>
    <x v="0"/>
    <x v="10"/>
    <n v="747"/>
    <s v="US"/>
    <s v="USD"/>
    <n v="1297404000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x v="255"/>
    <x v="423"/>
    <n v="0.91"/>
    <x v="3"/>
    <x v="87"/>
    <n v="2138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x v="32"/>
    <x v="424"/>
    <n v="0.68"/>
    <x v="0"/>
    <x v="7"/>
    <n v="84"/>
    <s v="US"/>
    <s v="USD"/>
    <n v="1569733200"/>
    <n v="1572670800"/>
    <b v="0"/>
    <b v="0"/>
    <s v="theater/plays"/>
    <x v="3"/>
    <s v="plays"/>
    <x v="407"/>
    <d v="2019-11-02T05:00:00"/>
  </r>
  <r>
    <n v="431"/>
    <s v="Rosales LLC"/>
    <s v="Compatible multimedia utilization"/>
    <x v="135"/>
    <x v="425"/>
    <n v="1.92"/>
    <x v="1"/>
    <x v="57"/>
    <n v="94"/>
    <s v="US"/>
    <s v="USD"/>
    <n v="1529643600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x v="106"/>
    <x v="426"/>
    <n v="0.83"/>
    <x v="0"/>
    <x v="38"/>
    <n v="91"/>
    <s v="US"/>
    <s v="USD"/>
    <n v="1399006800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x v="256"/>
    <x v="427"/>
    <n v="0.54"/>
    <x v="0"/>
    <x v="53"/>
    <n v="792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x v="91"/>
    <x v="315"/>
    <n v="0.17"/>
    <x v="3"/>
    <x v="37"/>
    <n v="10"/>
    <s v="CA"/>
    <s v="CAD"/>
    <n v="1480572000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x v="257"/>
    <x v="428"/>
    <n v="1.17"/>
    <x v="1"/>
    <x v="57"/>
    <n v="1713"/>
    <s v="IT"/>
    <s v="EUR"/>
    <n v="1418623200"/>
    <n v="1419660000"/>
    <b v="0"/>
    <b v="1"/>
    <s v="theater/plays"/>
    <x v="3"/>
    <s v="plays"/>
    <x v="412"/>
    <d v="2014-12-27T06:00:00"/>
  </r>
  <r>
    <n v="436"/>
    <s v="King-Nguyen"/>
    <s v="Open-source incremental throughput"/>
    <x v="81"/>
    <x v="429"/>
    <n v="10.52"/>
    <x v="1"/>
    <x v="52"/>
    <n v="249"/>
    <s v="US"/>
    <s v="USD"/>
    <n v="1555736400"/>
    <n v="1555822800"/>
    <b v="0"/>
    <b v="0"/>
    <s v="music/jazz"/>
    <x v="1"/>
    <s v="jazz"/>
    <x v="413"/>
    <d v="2019-04-21T05:00:00"/>
  </r>
  <r>
    <n v="437"/>
    <s v="Hansen Group"/>
    <s v="Centralized regional interface"/>
    <x v="32"/>
    <x v="430"/>
    <n v="1.23"/>
    <x v="1"/>
    <x v="77"/>
    <n v="192"/>
    <s v="US"/>
    <s v="USD"/>
    <n v="1442120400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x v="111"/>
    <x v="431"/>
    <n v="1.79"/>
    <x v="1"/>
    <x v="76"/>
    <n v="247"/>
    <s v="US"/>
    <s v="USD"/>
    <n v="1362376800"/>
    <n v="1364965200"/>
    <b v="0"/>
    <b v="0"/>
    <s v="theater/plays"/>
    <x v="3"/>
    <s v="plays"/>
    <x v="415"/>
    <d v="2013-04-03T05:00:00"/>
  </r>
  <r>
    <n v="439"/>
    <s v="Cummings Inc"/>
    <s v="Digitized transitional monitoring"/>
    <x v="258"/>
    <x v="432"/>
    <n v="3.55"/>
    <x v="1"/>
    <x v="63"/>
    <n v="2293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x v="259"/>
    <x v="433"/>
    <n v="1.62"/>
    <x v="1"/>
    <x v="33"/>
    <n v="3131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x v="260"/>
    <x v="434"/>
    <n v="0.25"/>
    <x v="0"/>
    <x v="52"/>
    <n v="32"/>
    <s v="US"/>
    <s v="USD"/>
    <n v="1335416400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x v="91"/>
    <x v="435"/>
    <n v="1.99"/>
    <x v="1"/>
    <x v="28"/>
    <n v="143"/>
    <s v="IT"/>
    <s v="EUR"/>
    <n v="1504328400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x v="29"/>
    <x v="436"/>
    <n v="0.35"/>
    <x v="3"/>
    <x v="30"/>
    <n v="90"/>
    <s v="US"/>
    <s v="USD"/>
    <n v="1285822800"/>
    <n v="1287464400"/>
    <b v="0"/>
    <b v="0"/>
    <s v="theater/plays"/>
    <x v="3"/>
    <s v="plays"/>
    <x v="420"/>
    <d v="2010-10-19T05:00:00"/>
  </r>
  <r>
    <n v="444"/>
    <s v="Hensley Ltd"/>
    <s v="Versatile global attitude"/>
    <x v="8"/>
    <x v="437"/>
    <n v="1.76"/>
    <x v="1"/>
    <x v="84"/>
    <n v="296"/>
    <s v="US"/>
    <s v="USD"/>
    <n v="1311483600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x v="118"/>
    <x v="438"/>
    <n v="5.1100000000000003"/>
    <x v="1"/>
    <x v="10"/>
    <n v="170"/>
    <s v="US"/>
    <s v="USD"/>
    <n v="1291356000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x v="85"/>
    <x v="439"/>
    <n v="0.82"/>
    <x v="0"/>
    <x v="40"/>
    <n v="186"/>
    <s v="US"/>
    <s v="USD"/>
    <n v="1355810400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x v="261"/>
    <x v="440"/>
    <n v="0.24"/>
    <x v="3"/>
    <x v="49"/>
    <n v="439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x v="262"/>
    <x v="441"/>
    <n v="0.5"/>
    <x v="0"/>
    <x v="28"/>
    <n v="605"/>
    <s v="US"/>
    <s v="USD"/>
    <n v="1365915600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x v="79"/>
    <x v="442"/>
    <n v="9.67"/>
    <x v="1"/>
    <x v="82"/>
    <n v="86"/>
    <s v="DK"/>
    <s v="DKK"/>
    <n v="1551852000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x v="0"/>
    <x v="443"/>
    <n v="0.04"/>
    <x v="0"/>
    <x v="92"/>
    <n v="1"/>
    <s v="CA"/>
    <s v="CAD"/>
    <n v="1540098000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x v="263"/>
    <x v="444"/>
    <n v="1.23"/>
    <x v="1"/>
    <x v="39"/>
    <n v="6286"/>
    <s v="US"/>
    <s v="USD"/>
    <n v="1500440400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x v="73"/>
    <x v="445"/>
    <n v="0.63"/>
    <x v="0"/>
    <x v="74"/>
    <n v="31"/>
    <s v="US"/>
    <s v="USD"/>
    <n v="1278392400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x v="264"/>
    <x v="446"/>
    <n v="0.56000000000000005"/>
    <x v="0"/>
    <x v="64"/>
    <n v="1181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x v="220"/>
    <x v="447"/>
    <n v="0.44"/>
    <x v="0"/>
    <x v="18"/>
    <n v="39"/>
    <s v="US"/>
    <s v="USD"/>
    <n v="138233160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x v="265"/>
    <x v="448"/>
    <n v="1.18"/>
    <x v="1"/>
    <x v="84"/>
    <n v="3727"/>
    <s v="US"/>
    <s v="USD"/>
    <n v="1316754000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x v="266"/>
    <x v="449"/>
    <n v="1.04"/>
    <x v="1"/>
    <x v="61"/>
    <n v="1605"/>
    <s v="US"/>
    <s v="USD"/>
    <n v="1518242400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x v="92"/>
    <x v="450"/>
    <n v="0.27"/>
    <x v="0"/>
    <x v="39"/>
    <n v="46"/>
    <s v="US"/>
    <s v="USD"/>
    <n v="1476421200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x v="267"/>
    <x v="451"/>
    <n v="3.51"/>
    <x v="1"/>
    <x v="48"/>
    <n v="2120"/>
    <s v="US"/>
    <s v="USD"/>
    <n v="1269752400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x v="9"/>
    <x v="452"/>
    <n v="0.9"/>
    <x v="0"/>
    <x v="88"/>
    <n v="105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x v="166"/>
    <x v="453"/>
    <n v="1.72"/>
    <x v="1"/>
    <x v="41"/>
    <n v="50"/>
    <s v="US"/>
    <s v="USD"/>
    <n v="1281330000"/>
    <n v="1281589200"/>
    <b v="0"/>
    <b v="0"/>
    <s v="theater/plays"/>
    <x v="3"/>
    <s v="plays"/>
    <x v="8"/>
    <d v="2010-08-12T05:00:00"/>
  </r>
  <r>
    <n v="461"/>
    <s v="Terry-Salinas"/>
    <s v="Networked secondary structure"/>
    <x v="268"/>
    <x v="454"/>
    <n v="1.41"/>
    <x v="1"/>
    <x v="60"/>
    <n v="2080"/>
    <s v="US"/>
    <s v="USD"/>
    <n v="1398661200"/>
    <n v="1400389200"/>
    <b v="0"/>
    <b v="0"/>
    <s v="film &amp; video/drama"/>
    <x v="4"/>
    <s v="drama"/>
    <x v="436"/>
    <d v="2014-05-18T05:00:00"/>
  </r>
  <r>
    <n v="462"/>
    <s v="Wang-Rodriguez"/>
    <s v="Total multimedia website"/>
    <x v="269"/>
    <x v="455"/>
    <n v="0.31"/>
    <x v="0"/>
    <x v="17"/>
    <n v="535"/>
    <s v="US"/>
    <s v="USD"/>
    <n v="1359525600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x v="270"/>
    <x v="456"/>
    <n v="1.08"/>
    <x v="1"/>
    <x v="20"/>
    <n v="2105"/>
    <s v="US"/>
    <s v="USD"/>
    <n v="1388469600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x v="271"/>
    <x v="457"/>
    <n v="1.33"/>
    <x v="1"/>
    <x v="21"/>
    <n v="2436"/>
    <s v="US"/>
    <s v="USD"/>
    <n v="1518328800"/>
    <n v="1519538400"/>
    <b v="0"/>
    <b v="0"/>
    <s v="theater/plays"/>
    <x v="3"/>
    <s v="plays"/>
    <x v="438"/>
    <d v="2018-02-25T06:00:00"/>
  </r>
  <r>
    <n v="465"/>
    <s v="Gonzalez-Robbins"/>
    <s v="Up-sized responsive protocol"/>
    <x v="53"/>
    <x v="458"/>
    <n v="1.88"/>
    <x v="1"/>
    <x v="16"/>
    <n v="80"/>
    <s v="US"/>
    <s v="USD"/>
    <n v="1517032800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x v="272"/>
    <x v="459"/>
    <n v="3.32"/>
    <x v="1"/>
    <x v="61"/>
    <n v="42"/>
    <s v="US"/>
    <s v="USD"/>
    <n v="136859400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x v="1"/>
    <x v="460"/>
    <n v="5.75"/>
    <x v="1"/>
    <x v="42"/>
    <n v="139"/>
    <s v="CA"/>
    <s v="CAD"/>
    <n v="1448258400"/>
    <n v="1448863200"/>
    <b v="0"/>
    <b v="1"/>
    <s v="technology/web"/>
    <x v="2"/>
    <s v="web"/>
    <x v="441"/>
    <d v="2015-11-30T06:00:00"/>
  </r>
  <r>
    <n v="468"/>
    <s v="Hughes Inc"/>
    <s v="Streamlined neutral analyzer"/>
    <x v="220"/>
    <x v="461"/>
    <n v="0.41"/>
    <x v="0"/>
    <x v="82"/>
    <n v="16"/>
    <s v="US"/>
    <s v="USD"/>
    <n v="1555218000"/>
    <n v="1556600400"/>
    <b v="0"/>
    <b v="0"/>
    <s v="theater/plays"/>
    <x v="3"/>
    <s v="plays"/>
    <x v="442"/>
    <d v="2019-04-30T05:00:00"/>
  </r>
  <r>
    <n v="469"/>
    <s v="Olsen-Ryan"/>
    <s v="Assimilated neutral utilization"/>
    <x v="36"/>
    <x v="462"/>
    <n v="1.84"/>
    <x v="1"/>
    <x v="7"/>
    <n v="159"/>
    <s v="US"/>
    <s v="USD"/>
    <n v="1431925200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x v="136"/>
    <x v="463"/>
    <n v="2.86"/>
    <x v="1"/>
    <x v="31"/>
    <n v="381"/>
    <s v="US"/>
    <s v="USD"/>
    <n v="1481522400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x v="33"/>
    <x v="464"/>
    <n v="3.19"/>
    <x v="1"/>
    <x v="62"/>
    <n v="194"/>
    <s v="GB"/>
    <s v="GBP"/>
    <n v="1335934800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x v="273"/>
    <x v="465"/>
    <n v="0.39"/>
    <x v="0"/>
    <x v="13"/>
    <n v="575"/>
    <s v="US"/>
    <s v="USD"/>
    <n v="1552280400"/>
    <n v="1556946000"/>
    <b v="0"/>
    <b v="0"/>
    <s v="music/rock"/>
    <x v="1"/>
    <s v="rock"/>
    <x v="445"/>
    <d v="2019-05-04T05:00:00"/>
  </r>
  <r>
    <n v="473"/>
    <s v="Richardson Inc"/>
    <s v="Assimilated fault-tolerant capacity"/>
    <x v="92"/>
    <x v="466"/>
    <n v="1.78"/>
    <x v="1"/>
    <x v="91"/>
    <n v="106"/>
    <s v="US"/>
    <s v="USD"/>
    <n v="1529989200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x v="220"/>
    <x v="75"/>
    <n v="3.65"/>
    <x v="1"/>
    <x v="3"/>
    <n v="142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x v="71"/>
    <x v="467"/>
    <n v="1.1399999999999999"/>
    <x v="1"/>
    <x v="54"/>
    <n v="211"/>
    <s v="US"/>
    <s v="USD"/>
    <n v="1372136400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x v="274"/>
    <x v="468"/>
    <n v="0.3"/>
    <x v="0"/>
    <x v="62"/>
    <n v="1120"/>
    <s v="US"/>
    <s v="USD"/>
    <n v="1533877200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x v="275"/>
    <x v="469"/>
    <n v="0.54"/>
    <x v="0"/>
    <x v="51"/>
    <n v="113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x v="276"/>
    <x v="470"/>
    <n v="2.36"/>
    <x v="1"/>
    <x v="36"/>
    <n v="2756"/>
    <s v="US"/>
    <s v="USD"/>
    <n v="142587720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x v="166"/>
    <x v="471"/>
    <n v="5.13"/>
    <x v="1"/>
    <x v="78"/>
    <n v="173"/>
    <s v="GB"/>
    <s v="GBP"/>
    <n v="1501304400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x v="133"/>
    <x v="472"/>
    <n v="1.01"/>
    <x v="1"/>
    <x v="4"/>
    <n v="87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x v="277"/>
    <x v="473"/>
    <n v="0.81"/>
    <x v="0"/>
    <x v="57"/>
    <n v="1538"/>
    <s v="US"/>
    <s v="USD"/>
    <n v="1412139600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x v="3"/>
    <x v="474"/>
    <n v="0.16"/>
    <x v="0"/>
    <x v="75"/>
    <n v="9"/>
    <s v="US"/>
    <s v="USD"/>
    <n v="1330063200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x v="278"/>
    <x v="475"/>
    <n v="0.53"/>
    <x v="0"/>
    <x v="64"/>
    <n v="554"/>
    <s v="US"/>
    <s v="USD"/>
    <n v="1576130400"/>
    <n v="1576735200"/>
    <b v="0"/>
    <b v="0"/>
    <s v="theater/plays"/>
    <x v="3"/>
    <s v="plays"/>
    <x v="455"/>
    <d v="2019-12-19T06:00:00"/>
  </r>
  <r>
    <n v="484"/>
    <s v="Landry Inc"/>
    <s v="Synergistic cohesive adapter"/>
    <x v="241"/>
    <x v="476"/>
    <n v="2.6"/>
    <x v="1"/>
    <x v="58"/>
    <n v="1572"/>
    <s v="GB"/>
    <s v="GBP"/>
    <n v="1407128400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x v="279"/>
    <x v="477"/>
    <n v="0.31"/>
    <x v="0"/>
    <x v="71"/>
    <n v="648"/>
    <s v="GB"/>
    <s v="GBP"/>
    <n v="1560142800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x v="5"/>
    <x v="478"/>
    <n v="0.14000000000000001"/>
    <x v="0"/>
    <x v="35"/>
    <n v="21"/>
    <s v="GB"/>
    <s v="GBP"/>
    <n v="1520575200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x v="280"/>
    <x v="479"/>
    <n v="1.79"/>
    <x v="1"/>
    <x v="91"/>
    <n v="2346"/>
    <s v="US"/>
    <s v="USD"/>
    <n v="1492664400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x v="98"/>
    <x v="480"/>
    <n v="2.2000000000000002"/>
    <x v="1"/>
    <x v="82"/>
    <n v="115"/>
    <s v="US"/>
    <s v="USD"/>
    <n v="1454479200"/>
    <n v="1455948000"/>
    <b v="0"/>
    <b v="0"/>
    <s v="theater/plays"/>
    <x v="3"/>
    <s v="plays"/>
    <x v="460"/>
    <d v="2016-02-20T06:00:00"/>
  </r>
  <r>
    <n v="489"/>
    <s v="Clark Inc"/>
    <s v="Down-sized mobile time-frame"/>
    <x v="243"/>
    <x v="481"/>
    <n v="1.02"/>
    <x v="1"/>
    <x v="16"/>
    <n v="85"/>
    <s v="IT"/>
    <s v="EUR"/>
    <n v="1281934800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x v="166"/>
    <x v="482"/>
    <n v="1.92"/>
    <x v="1"/>
    <x v="83"/>
    <n v="144"/>
    <s v="US"/>
    <s v="USD"/>
    <n v="1573970400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x v="281"/>
    <x v="483"/>
    <n v="3.05"/>
    <x v="1"/>
    <x v="78"/>
    <n v="2443"/>
    <s v="US"/>
    <s v="USD"/>
    <n v="1372654800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x v="255"/>
    <x v="484"/>
    <n v="0.24"/>
    <x v="3"/>
    <x v="75"/>
    <n v="595"/>
    <s v="US"/>
    <s v="USD"/>
    <n v="1275886800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x v="79"/>
    <x v="485"/>
    <n v="7.24"/>
    <x v="1"/>
    <x v="12"/>
    <n v="64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x v="186"/>
    <x v="486"/>
    <n v="5.47"/>
    <x v="1"/>
    <x v="62"/>
    <n v="268"/>
    <s v="US"/>
    <s v="USD"/>
    <n v="1332392400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x v="170"/>
    <x v="487"/>
    <n v="4.1500000000000004"/>
    <x v="1"/>
    <x v="70"/>
    <n v="195"/>
    <s v="DK"/>
    <s v="DKK"/>
    <n v="1402376400"/>
    <n v="1402722000"/>
    <b v="0"/>
    <b v="0"/>
    <s v="theater/plays"/>
    <x v="3"/>
    <s v="plays"/>
    <x v="467"/>
    <d v="2014-06-14T05:00:00"/>
  </r>
  <r>
    <n v="496"/>
    <s v="Morales Group"/>
    <s v="Optimized bi-directional extranet"/>
    <x v="282"/>
    <x v="488"/>
    <n v="0.01"/>
    <x v="0"/>
    <x v="8"/>
    <n v="54"/>
    <s v="US"/>
    <s v="USD"/>
    <n v="1495342800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x v="122"/>
    <x v="489"/>
    <n v="0.34"/>
    <x v="0"/>
    <x v="69"/>
    <n v="120"/>
    <s v="US"/>
    <s v="USD"/>
    <n v="1482213600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x v="283"/>
    <x v="490"/>
    <n v="0.24"/>
    <x v="0"/>
    <x v="50"/>
    <n v="579"/>
    <s v="DK"/>
    <s v="DKK"/>
    <n v="142009200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x v="284"/>
    <x v="491"/>
    <n v="0.48"/>
    <x v="0"/>
    <x v="26"/>
    <n v="2072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x v="0"/>
    <x v="0"/>
    <n v="0"/>
    <x v="0"/>
    <x v="0"/>
    <n v="0"/>
    <s v="US"/>
    <s v="USD"/>
    <n v="1367384400"/>
    <n v="1369803600"/>
    <b v="0"/>
    <b v="1"/>
    <s v="theater/plays"/>
    <x v="3"/>
    <s v="plays"/>
    <x v="472"/>
    <d v="2013-05-29T05:00:00"/>
  </r>
  <r>
    <n v="501"/>
    <s v="Mccann-Le"/>
    <s v="Focused coherent methodology"/>
    <x v="285"/>
    <x v="492"/>
    <n v="0.7"/>
    <x v="0"/>
    <x v="76"/>
    <n v="1796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x v="81"/>
    <x v="493"/>
    <n v="5.3"/>
    <x v="1"/>
    <x v="84"/>
    <n v="186"/>
    <s v="AU"/>
    <s v="AUD"/>
    <n v="1343365200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x v="286"/>
    <x v="494"/>
    <n v="1.8"/>
    <x v="1"/>
    <x v="2"/>
    <n v="460"/>
    <s v="US"/>
    <s v="USD"/>
    <n v="1435726800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x v="168"/>
    <x v="495"/>
    <n v="0.92"/>
    <x v="0"/>
    <x v="11"/>
    <n v="62"/>
    <s v="IT"/>
    <s v="EUR"/>
    <n v="1431925200"/>
    <n v="1432011600"/>
    <b v="0"/>
    <b v="0"/>
    <s v="music/rock"/>
    <x v="1"/>
    <s v="rock"/>
    <x v="443"/>
    <d v="2015-05-19T05:00:00"/>
  </r>
  <r>
    <n v="505"/>
    <s v="Jensen-Vargas"/>
    <s v="Ameliorated explicit parallelism"/>
    <x v="262"/>
    <x v="496"/>
    <n v="0.14000000000000001"/>
    <x v="0"/>
    <x v="30"/>
    <n v="347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x v="287"/>
    <x v="497"/>
    <n v="9.27"/>
    <x v="1"/>
    <x v="73"/>
    <n v="2528"/>
    <s v="US"/>
    <s v="USD"/>
    <n v="1511416800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x v="118"/>
    <x v="498"/>
    <n v="0.4"/>
    <x v="0"/>
    <x v="63"/>
    <n v="19"/>
    <s v="US"/>
    <s v="USD"/>
    <n v="1365483600"/>
    <n v="1369717200"/>
    <b v="0"/>
    <b v="1"/>
    <s v="technology/web"/>
    <x v="2"/>
    <s v="web"/>
    <x v="476"/>
    <d v="2013-05-28T05:00:00"/>
  </r>
  <r>
    <n v="508"/>
    <s v="Roberts Group"/>
    <s v="Up-sized radical pricing structure"/>
    <x v="288"/>
    <x v="499"/>
    <n v="1.1200000000000001"/>
    <x v="1"/>
    <x v="33"/>
    <n v="3657"/>
    <s v="US"/>
    <s v="USD"/>
    <n v="1532840400"/>
    <n v="1534654800"/>
    <b v="0"/>
    <b v="0"/>
    <s v="theater/plays"/>
    <x v="3"/>
    <s v="plays"/>
    <x v="192"/>
    <d v="2018-08-19T05:00:00"/>
  </r>
  <r>
    <n v="509"/>
    <s v="White LLC"/>
    <s v="Robust zero-defect project"/>
    <x v="172"/>
    <x v="500"/>
    <n v="0.71"/>
    <x v="0"/>
    <x v="61"/>
    <n v="1258"/>
    <s v="US"/>
    <s v="USD"/>
    <n v="1336194000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x v="75"/>
    <x v="501"/>
    <n v="1.19"/>
    <x v="1"/>
    <x v="78"/>
    <n v="131"/>
    <s v="AU"/>
    <s v="AUD"/>
    <n v="1527742800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x v="252"/>
    <x v="502"/>
    <n v="0.24"/>
    <x v="0"/>
    <x v="74"/>
    <n v="362"/>
    <s v="US"/>
    <s v="USD"/>
    <n v="1564030800"/>
    <n v="1564894800"/>
    <b v="0"/>
    <b v="0"/>
    <s v="theater/plays"/>
    <x v="3"/>
    <s v="plays"/>
    <x v="479"/>
    <d v="2019-08-04T05:00:00"/>
  </r>
  <r>
    <n v="512"/>
    <s v="Williams-Walsh"/>
    <s v="Organized explicit core"/>
    <x v="14"/>
    <x v="503"/>
    <n v="1.39"/>
    <x v="1"/>
    <x v="33"/>
    <n v="239"/>
    <s v="US"/>
    <s v="USD"/>
    <n v="140453640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x v="111"/>
    <x v="504"/>
    <n v="0.39"/>
    <x v="3"/>
    <x v="93"/>
    <n v="35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x v="289"/>
    <x v="505"/>
    <n v="0.22"/>
    <x v="3"/>
    <x v="36"/>
    <n v="528"/>
    <s v="CH"/>
    <s v="CHF"/>
    <n v="1386309600"/>
    <n v="1386741600"/>
    <b v="0"/>
    <b v="1"/>
    <s v="music/rock"/>
    <x v="1"/>
    <s v="rock"/>
    <x v="481"/>
    <d v="2013-12-11T06:00:00"/>
  </r>
  <r>
    <n v="515"/>
    <s v="Cox LLC"/>
    <s v="Phased 24hour flexibility"/>
    <x v="133"/>
    <x v="506"/>
    <n v="0.56000000000000005"/>
    <x v="0"/>
    <x v="30"/>
    <n v="133"/>
    <s v="CA"/>
    <s v="CAD"/>
    <n v="1324620000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x v="290"/>
    <x v="507"/>
    <n v="0.43"/>
    <x v="0"/>
    <x v="10"/>
    <n v="846"/>
    <s v="US"/>
    <s v="USD"/>
    <n v="1281070800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x v="291"/>
    <x v="508"/>
    <n v="1.1200000000000001"/>
    <x v="1"/>
    <x v="15"/>
    <n v="78"/>
    <s v="US"/>
    <s v="USD"/>
    <n v="1493960400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x v="35"/>
    <x v="509"/>
    <n v="7.0000000000000007E-2"/>
    <x v="0"/>
    <x v="24"/>
    <n v="10"/>
    <s v="US"/>
    <s v="USD"/>
    <n v="1519365600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x v="96"/>
    <x v="510"/>
    <n v="1.02"/>
    <x v="1"/>
    <x v="12"/>
    <n v="1773"/>
    <s v="US"/>
    <s v="USD"/>
    <n v="1420696800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x v="126"/>
    <x v="511"/>
    <n v="4.26"/>
    <x v="1"/>
    <x v="19"/>
    <n v="32"/>
    <s v="US"/>
    <s v="USD"/>
    <n v="1555650000"/>
    <n v="1555909200"/>
    <b v="0"/>
    <b v="0"/>
    <s v="theater/plays"/>
    <x v="3"/>
    <s v="plays"/>
    <x v="485"/>
    <d v="2019-04-22T05:00:00"/>
  </r>
  <r>
    <n v="521"/>
    <s v="Wilson Ltd"/>
    <s v="Function-based multi-state software"/>
    <x v="4"/>
    <x v="512"/>
    <n v="1.46"/>
    <x v="1"/>
    <x v="40"/>
    <n v="369"/>
    <s v="US"/>
    <s v="USD"/>
    <n v="1471928400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x v="292"/>
    <x v="513"/>
    <n v="0.32"/>
    <x v="0"/>
    <x v="49"/>
    <n v="191"/>
    <s v="US"/>
    <s v="USD"/>
    <n v="1341291600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x v="79"/>
    <x v="514"/>
    <n v="7"/>
    <x v="1"/>
    <x v="78"/>
    <n v="89"/>
    <s v="US"/>
    <s v="USD"/>
    <n v="1267682400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x v="127"/>
    <x v="515"/>
    <n v="0.84"/>
    <x v="0"/>
    <x v="51"/>
    <n v="1979"/>
    <s v="US"/>
    <s v="USD"/>
    <n v="1272258000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x v="118"/>
    <x v="516"/>
    <n v="0.84"/>
    <x v="0"/>
    <x v="69"/>
    <n v="63"/>
    <s v="US"/>
    <s v="USD"/>
    <n v="129049200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x v="111"/>
    <x v="517"/>
    <n v="1.56"/>
    <x v="1"/>
    <x v="72"/>
    <n v="147"/>
    <s v="US"/>
    <s v="USD"/>
    <n v="1451109600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x v="223"/>
    <x v="518"/>
    <n v="1"/>
    <x v="0"/>
    <x v="8"/>
    <n v="6080"/>
    <s v="CA"/>
    <s v="CAD"/>
    <n v="1454652000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x v="25"/>
    <x v="519"/>
    <n v="0.8"/>
    <x v="0"/>
    <x v="37"/>
    <n v="80"/>
    <s v="GB"/>
    <s v="GBP"/>
    <n v="1385186400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x v="135"/>
    <x v="520"/>
    <n v="0.11"/>
    <x v="0"/>
    <x v="46"/>
    <n v="9"/>
    <s v="US"/>
    <s v="USD"/>
    <n v="1399698000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x v="293"/>
    <x v="521"/>
    <n v="0.92"/>
    <x v="0"/>
    <x v="88"/>
    <n v="1784"/>
    <s v="US"/>
    <s v="USD"/>
    <n v="1283230800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x v="294"/>
    <x v="522"/>
    <n v="0.96"/>
    <x v="2"/>
    <x v="58"/>
    <n v="3640"/>
    <s v="CH"/>
    <s v="CHF"/>
    <n v="1384149600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x v="39"/>
    <x v="523"/>
    <n v="5.03"/>
    <x v="1"/>
    <x v="46"/>
    <n v="126"/>
    <s v="CA"/>
    <s v="CAD"/>
    <n v="1516860000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x v="295"/>
    <x v="524"/>
    <n v="1.59"/>
    <x v="1"/>
    <x v="53"/>
    <n v="2218"/>
    <s v="GB"/>
    <s v="GBP"/>
    <n v="1374642000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x v="296"/>
    <x v="525"/>
    <n v="0.15"/>
    <x v="0"/>
    <x v="52"/>
    <n v="243"/>
    <s v="US"/>
    <s v="USD"/>
    <n v="1534482000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x v="97"/>
    <x v="526"/>
    <n v="4.82"/>
    <x v="1"/>
    <x v="24"/>
    <n v="202"/>
    <s v="IT"/>
    <s v="EUR"/>
    <n v="1528434000"/>
    <n v="1528606800"/>
    <b v="0"/>
    <b v="1"/>
    <s v="theater/plays"/>
    <x v="3"/>
    <s v="plays"/>
    <x v="499"/>
    <d v="2018-06-10T05:00:00"/>
  </r>
  <r>
    <n v="536"/>
    <s v="Shannon-Olson"/>
    <s v="Enhanced methodical middleware"/>
    <x v="122"/>
    <x v="527"/>
    <n v="1.5"/>
    <x v="1"/>
    <x v="13"/>
    <n v="140"/>
    <s v="IT"/>
    <s v="EUR"/>
    <n v="12826260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x v="197"/>
    <x v="528"/>
    <n v="1.17"/>
    <x v="1"/>
    <x v="14"/>
    <n v="1052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x v="297"/>
    <x v="529"/>
    <n v="0.38"/>
    <x v="0"/>
    <x v="63"/>
    <n v="1296"/>
    <s v="US"/>
    <s v="USD"/>
    <n v="1379826000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x v="122"/>
    <x v="530"/>
    <n v="0.73"/>
    <x v="0"/>
    <x v="1"/>
    <n v="77"/>
    <s v="US"/>
    <s v="USD"/>
    <n v="1561957200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x v="98"/>
    <x v="531"/>
    <n v="2.66"/>
    <x v="1"/>
    <x v="29"/>
    <n v="247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x v="298"/>
    <x v="532"/>
    <n v="0.24"/>
    <x v="0"/>
    <x v="45"/>
    <n v="395"/>
    <s v="IT"/>
    <s v="EUR"/>
    <n v="1433912400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x v="299"/>
    <x v="533"/>
    <n v="0.03"/>
    <x v="0"/>
    <x v="21"/>
    <n v="49"/>
    <s v="GB"/>
    <s v="GBP"/>
    <n v="1453442400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x v="300"/>
    <x v="534"/>
    <n v="0.16"/>
    <x v="0"/>
    <x v="75"/>
    <n v="180"/>
    <s v="US"/>
    <s v="USD"/>
    <n v="1378875600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x v="54"/>
    <x v="535"/>
    <n v="2.77"/>
    <x v="1"/>
    <x v="1"/>
    <n v="84"/>
    <s v="US"/>
    <s v="USD"/>
    <n v="1452232800"/>
    <n v="1453356000"/>
    <b v="0"/>
    <b v="0"/>
    <s v="music/rock"/>
    <x v="1"/>
    <s v="rock"/>
    <x v="508"/>
    <d v="2016-01-21T06:00:00"/>
  </r>
  <r>
    <n v="545"/>
    <s v="Deleon and Sons"/>
    <s v="Organized value-added access"/>
    <x v="301"/>
    <x v="536"/>
    <n v="0.89"/>
    <x v="0"/>
    <x v="6"/>
    <n v="2690"/>
    <s v="US"/>
    <s v="USD"/>
    <n v="1577253600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x v="3"/>
    <x v="537"/>
    <n v="1.64"/>
    <x v="1"/>
    <x v="81"/>
    <n v="88"/>
    <s v="US"/>
    <s v="USD"/>
    <n v="1537160400"/>
    <n v="1537419600"/>
    <b v="0"/>
    <b v="1"/>
    <s v="theater/plays"/>
    <x v="3"/>
    <s v="plays"/>
    <x v="510"/>
    <d v="2018-09-20T05:00:00"/>
  </r>
  <r>
    <n v="547"/>
    <s v="Hardin-Dixon"/>
    <s v="Focused solution-oriented matrix"/>
    <x v="81"/>
    <x v="538"/>
    <n v="9.69"/>
    <x v="1"/>
    <x v="87"/>
    <n v="156"/>
    <s v="US"/>
    <s v="USD"/>
    <n v="1422165600"/>
    <n v="1423202400"/>
    <b v="0"/>
    <b v="0"/>
    <s v="film &amp; video/drama"/>
    <x v="4"/>
    <s v="drama"/>
    <x v="511"/>
    <d v="2015-02-06T06:00:00"/>
  </r>
  <r>
    <n v="548"/>
    <s v="York-Pitts"/>
    <s v="Monitored discrete toolset"/>
    <x v="302"/>
    <x v="539"/>
    <n v="2.71"/>
    <x v="1"/>
    <x v="76"/>
    <n v="2985"/>
    <s v="US"/>
    <s v="USD"/>
    <n v="1459486800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x v="303"/>
    <x v="540"/>
    <n v="2.84"/>
    <x v="1"/>
    <x v="16"/>
    <n v="762"/>
    <s v="US"/>
    <s v="USD"/>
    <n v="1369717200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x v="0"/>
    <x v="443"/>
    <n v="0.04"/>
    <x v="3"/>
    <x v="92"/>
    <n v="1"/>
    <s v="CH"/>
    <s v="CHF"/>
    <n v="1330495200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x v="304"/>
    <x v="541"/>
    <n v="0.59"/>
    <x v="0"/>
    <x v="26"/>
    <n v="2779"/>
    <s v="AU"/>
    <s v="AUD"/>
    <n v="1419055200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x v="25"/>
    <x v="542"/>
    <n v="0.99"/>
    <x v="0"/>
    <x v="27"/>
    <n v="92"/>
    <s v="US"/>
    <s v="USD"/>
    <n v="1480140000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x v="305"/>
    <x v="543"/>
    <n v="0.44"/>
    <x v="0"/>
    <x v="9"/>
    <n v="1028"/>
    <s v="US"/>
    <s v="USD"/>
    <n v="1293948000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x v="40"/>
    <x v="544"/>
    <n v="1.52"/>
    <x v="1"/>
    <x v="65"/>
    <n v="554"/>
    <s v="CA"/>
    <s v="CAD"/>
    <n v="1482127200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x v="9"/>
    <x v="545"/>
    <n v="2.2400000000000002"/>
    <x v="1"/>
    <x v="57"/>
    <n v="135"/>
    <s v="DK"/>
    <s v="DKK"/>
    <n v="1396414800"/>
    <n v="1399093200"/>
    <b v="0"/>
    <b v="0"/>
    <s v="music/rock"/>
    <x v="1"/>
    <s v="rock"/>
    <x v="519"/>
    <d v="2014-05-03T05:00:00"/>
  </r>
  <r>
    <n v="556"/>
    <s v="Smith and Sons"/>
    <s v="Grass-roots 24/7 attitude"/>
    <x v="5"/>
    <x v="546"/>
    <n v="2.4"/>
    <x v="1"/>
    <x v="12"/>
    <n v="122"/>
    <s v="US"/>
    <s v="USD"/>
    <n v="131528520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x v="46"/>
    <x v="547"/>
    <n v="1.99"/>
    <x v="1"/>
    <x v="88"/>
    <n v="221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x v="306"/>
    <x v="548"/>
    <n v="1.37"/>
    <x v="1"/>
    <x v="10"/>
    <n v="126"/>
    <s v="US"/>
    <s v="USD"/>
    <n v="1456293600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x v="307"/>
    <x v="549"/>
    <n v="1.01"/>
    <x v="1"/>
    <x v="57"/>
    <n v="1022"/>
    <s v="US"/>
    <s v="USD"/>
    <n v="1470114000"/>
    <n v="1470718800"/>
    <b v="0"/>
    <b v="0"/>
    <s v="theater/plays"/>
    <x v="3"/>
    <s v="plays"/>
    <x v="523"/>
    <d v="2016-08-09T05:00:00"/>
  </r>
  <r>
    <n v="560"/>
    <s v="Hunt LLC"/>
    <s v="Re-engineered radical policy"/>
    <x v="77"/>
    <x v="550"/>
    <n v="7.94"/>
    <x v="1"/>
    <x v="66"/>
    <n v="3177"/>
    <s v="US"/>
    <s v="USD"/>
    <n v="1321596000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x v="162"/>
    <x v="551"/>
    <n v="3.7"/>
    <x v="1"/>
    <x v="48"/>
    <n v="198"/>
    <s v="CH"/>
    <s v="CHF"/>
    <n v="1318827600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x v="34"/>
    <x v="314"/>
    <n v="0.13"/>
    <x v="0"/>
    <x v="58"/>
    <n v="26"/>
    <s v="CH"/>
    <s v="CHF"/>
    <n v="1552366800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x v="41"/>
    <x v="552"/>
    <n v="1.38"/>
    <x v="1"/>
    <x v="76"/>
    <n v="85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x v="308"/>
    <x v="553"/>
    <n v="0.84"/>
    <x v="0"/>
    <x v="68"/>
    <n v="1790"/>
    <s v="US"/>
    <s v="USD"/>
    <n v="1426395600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x v="309"/>
    <x v="554"/>
    <n v="2.0499999999999998"/>
    <x v="1"/>
    <x v="88"/>
    <n v="3596"/>
    <s v="US"/>
    <s v="USD"/>
    <n v="1321336800"/>
    <n v="1323064800"/>
    <b v="0"/>
    <b v="0"/>
    <s v="theater/plays"/>
    <x v="3"/>
    <s v="plays"/>
    <x v="528"/>
    <d v="2011-12-05T06:00:00"/>
  </r>
  <r>
    <n v="566"/>
    <s v="Webb-Smith"/>
    <s v="Advanced content-based installation"/>
    <x v="29"/>
    <x v="555"/>
    <n v="0.44"/>
    <x v="0"/>
    <x v="43"/>
    <n v="37"/>
    <s v="US"/>
    <s v="USD"/>
    <n v="1456293600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x v="85"/>
    <x v="556"/>
    <n v="2.19"/>
    <x v="1"/>
    <x v="6"/>
    <n v="244"/>
    <s v="US"/>
    <s v="USD"/>
    <n v="1404968400"/>
    <n v="1405141200"/>
    <b v="0"/>
    <b v="0"/>
    <s v="music/rock"/>
    <x v="1"/>
    <s v="rock"/>
    <x v="529"/>
    <d v="2014-07-12T05:00:00"/>
  </r>
  <r>
    <n v="568"/>
    <s v="Hardin-Foley"/>
    <s v="Synergized zero tolerance help-desk"/>
    <x v="310"/>
    <x v="557"/>
    <n v="1.86"/>
    <x v="1"/>
    <x v="65"/>
    <n v="5180"/>
    <s v="US"/>
    <s v="USD"/>
    <n v="127917000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x v="311"/>
    <x v="558"/>
    <n v="2.37"/>
    <x v="1"/>
    <x v="87"/>
    <n v="589"/>
    <s v="IT"/>
    <s v="EUR"/>
    <n v="1294725600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x v="312"/>
    <x v="559"/>
    <n v="3.06"/>
    <x v="1"/>
    <x v="22"/>
    <n v="2725"/>
    <s v="US"/>
    <s v="USD"/>
    <n v="1419055200"/>
    <n v="1419573600"/>
    <b v="0"/>
    <b v="1"/>
    <s v="music/rock"/>
    <x v="1"/>
    <s v="rock"/>
    <x v="515"/>
    <d v="2014-12-26T06:00:00"/>
  </r>
  <r>
    <n v="571"/>
    <s v="Wilson and Sons"/>
    <s v="Monitored grid-enabled model"/>
    <x v="26"/>
    <x v="560"/>
    <n v="0.94"/>
    <x v="0"/>
    <x v="14"/>
    <n v="35"/>
    <s v="IT"/>
    <s v="EUR"/>
    <n v="1434690000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x v="25"/>
    <x v="561"/>
    <n v="0.54"/>
    <x v="3"/>
    <x v="77"/>
    <n v="94"/>
    <s v="US"/>
    <s v="USD"/>
    <n v="1443416400"/>
    <n v="1444798800"/>
    <b v="0"/>
    <b v="1"/>
    <s v="music/rock"/>
    <x v="1"/>
    <s v="rock"/>
    <x v="533"/>
    <d v="2015-10-14T05:00:00"/>
  </r>
  <r>
    <n v="573"/>
    <s v="Valenzuela-Cook"/>
    <s v="Total incremental productivity"/>
    <x v="313"/>
    <x v="562"/>
    <n v="1.1200000000000001"/>
    <x v="1"/>
    <x v="89"/>
    <n v="300"/>
    <s v="US"/>
    <s v="USD"/>
    <n v="1399006800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x v="50"/>
    <x v="563"/>
    <n v="3.69"/>
    <x v="1"/>
    <x v="20"/>
    <n v="144"/>
    <s v="US"/>
    <s v="USD"/>
    <n v="1575698400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x v="314"/>
    <x v="564"/>
    <n v="0.63"/>
    <x v="0"/>
    <x v="14"/>
    <n v="558"/>
    <s v="US"/>
    <s v="USD"/>
    <n v="1400562000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x v="62"/>
    <x v="565"/>
    <n v="0.65"/>
    <x v="0"/>
    <x v="74"/>
    <n v="64"/>
    <s v="US"/>
    <s v="USD"/>
    <n v="1509512400"/>
    <n v="1510984800"/>
    <b v="0"/>
    <b v="0"/>
    <s v="theater/plays"/>
    <x v="3"/>
    <s v="plays"/>
    <x v="535"/>
    <d v="2017-11-18T06:00:00"/>
  </r>
  <r>
    <n v="577"/>
    <s v="Stevens Inc"/>
    <s v="Adaptive 24hour projection"/>
    <x v="139"/>
    <x v="566"/>
    <n v="0.19"/>
    <x v="3"/>
    <x v="80"/>
    <n v="37"/>
    <s v="US"/>
    <s v="USD"/>
    <n v="1299823200"/>
    <n v="1302066000"/>
    <b v="0"/>
    <b v="0"/>
    <s v="music/jazz"/>
    <x v="1"/>
    <s v="jazz"/>
    <x v="536"/>
    <d v="2011-04-06T05:00:00"/>
  </r>
  <r>
    <n v="578"/>
    <s v="Martinez-Johnson"/>
    <s v="Sharable radical toolset"/>
    <x v="315"/>
    <x v="567"/>
    <n v="0.17"/>
    <x v="0"/>
    <x v="73"/>
    <n v="245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x v="8"/>
    <x v="568"/>
    <n v="1.01"/>
    <x v="1"/>
    <x v="44"/>
    <n v="87"/>
    <s v="US"/>
    <s v="USD"/>
    <n v="1312693200"/>
    <n v="1313730000"/>
    <b v="0"/>
    <b v="0"/>
    <s v="music/jazz"/>
    <x v="1"/>
    <s v="jazz"/>
    <x v="538"/>
    <d v="2011-08-19T05:00:00"/>
  </r>
  <r>
    <n v="580"/>
    <s v="Perez PLC"/>
    <s v="Seamless 6thgeneration extranet"/>
    <x v="316"/>
    <x v="569"/>
    <n v="3.42"/>
    <x v="1"/>
    <x v="25"/>
    <n v="3116"/>
    <s v="US"/>
    <s v="USD"/>
    <n v="1393394400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x v="46"/>
    <x v="570"/>
    <n v="0.64"/>
    <x v="0"/>
    <x v="88"/>
    <n v="71"/>
    <s v="US"/>
    <s v="USD"/>
    <n v="1304053200"/>
    <n v="1305349200"/>
    <b v="0"/>
    <b v="0"/>
    <s v="technology/web"/>
    <x v="2"/>
    <s v="web"/>
    <x v="540"/>
    <d v="2011-05-14T05:00:00"/>
  </r>
  <r>
    <n v="582"/>
    <s v="Pineda Ltd"/>
    <s v="Cross-group global system engine"/>
    <x v="251"/>
    <x v="571"/>
    <n v="0.52"/>
    <x v="0"/>
    <x v="17"/>
    <n v="42"/>
    <s v="US"/>
    <s v="USD"/>
    <n v="1433912400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x v="317"/>
    <x v="572"/>
    <n v="3.22"/>
    <x v="1"/>
    <x v="60"/>
    <n v="909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x v="318"/>
    <x v="573"/>
    <n v="1.2"/>
    <x v="1"/>
    <x v="46"/>
    <n v="1613"/>
    <s v="US"/>
    <s v="USD"/>
    <n v="1335330000"/>
    <n v="1336539600"/>
    <b v="0"/>
    <b v="0"/>
    <s v="technology/web"/>
    <x v="2"/>
    <s v="web"/>
    <x v="542"/>
    <d v="2012-05-09T05:00:00"/>
  </r>
  <r>
    <n v="585"/>
    <s v="Pugh LLC"/>
    <s v="Reactive analyzing function"/>
    <x v="200"/>
    <x v="574"/>
    <n v="1.47"/>
    <x v="1"/>
    <x v="27"/>
    <n v="136"/>
    <s v="US"/>
    <s v="USD"/>
    <n v="1268888400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x v="31"/>
    <x v="575"/>
    <n v="9.51"/>
    <x v="1"/>
    <x v="62"/>
    <n v="130"/>
    <s v="US"/>
    <s v="USD"/>
    <n v="1289973600"/>
    <n v="1291615200"/>
    <b v="0"/>
    <b v="0"/>
    <s v="music/rock"/>
    <x v="1"/>
    <s v="rock"/>
    <x v="544"/>
    <d v="2010-12-06T06:00:00"/>
  </r>
  <r>
    <n v="587"/>
    <s v="Williams-Santos"/>
    <s v="Open-source analyzing monitoring"/>
    <x v="151"/>
    <x v="576"/>
    <n v="0.73"/>
    <x v="0"/>
    <x v="63"/>
    <n v="156"/>
    <s v="CA"/>
    <s v="CAD"/>
    <n v="1547877600"/>
    <n v="1552366800"/>
    <b v="0"/>
    <b v="1"/>
    <s v="food/food trucks"/>
    <x v="0"/>
    <s v="food trucks"/>
    <x v="35"/>
    <d v="2019-03-12T05:00:00"/>
  </r>
  <r>
    <n v="588"/>
    <s v="Weber Inc"/>
    <s v="Up-sized discrete firmware"/>
    <x v="215"/>
    <x v="577"/>
    <n v="0.79"/>
    <x v="0"/>
    <x v="55"/>
    <n v="1368"/>
    <s v="GB"/>
    <s v="GBP"/>
    <n v="1269493200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x v="58"/>
    <x v="578"/>
    <n v="0.65"/>
    <x v="0"/>
    <x v="66"/>
    <n v="102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x v="143"/>
    <x v="579"/>
    <n v="0.82"/>
    <x v="0"/>
    <x v="70"/>
    <n v="86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x v="60"/>
    <x v="580"/>
    <n v="10.38"/>
    <x v="1"/>
    <x v="6"/>
    <n v="102"/>
    <s v="US"/>
    <s v="USD"/>
    <n v="1279083600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x v="154"/>
    <x v="581"/>
    <n v="0.13"/>
    <x v="0"/>
    <x v="50"/>
    <n v="253"/>
    <s v="US"/>
    <s v="USD"/>
    <n v="1401426000"/>
    <n v="1402203600"/>
    <b v="0"/>
    <b v="0"/>
    <s v="theater/plays"/>
    <x v="3"/>
    <s v="plays"/>
    <x v="548"/>
    <d v="2014-06-08T05:00:00"/>
  </r>
  <r>
    <n v="593"/>
    <s v="Hale-Hayes"/>
    <s v="Ameliorated client-driven open system"/>
    <x v="319"/>
    <x v="582"/>
    <n v="1.55"/>
    <x v="1"/>
    <x v="67"/>
    <n v="4006"/>
    <s v="US"/>
    <s v="USD"/>
    <n v="1395810000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x v="320"/>
    <x v="583"/>
    <n v="7.0000000000000007E-2"/>
    <x v="0"/>
    <x v="78"/>
    <n v="157"/>
    <s v="US"/>
    <s v="USD"/>
    <n v="146700360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x v="321"/>
    <x v="584"/>
    <n v="2.09"/>
    <x v="1"/>
    <x v="37"/>
    <n v="1629"/>
    <s v="US"/>
    <s v="USD"/>
    <n v="1268715600"/>
    <n v="1270530000"/>
    <b v="0"/>
    <b v="1"/>
    <s v="theater/plays"/>
    <x v="3"/>
    <s v="plays"/>
    <x v="551"/>
    <d v="2010-04-06T05:00:00"/>
  </r>
  <r>
    <n v="596"/>
    <s v="Becker-Scott"/>
    <s v="Managed optimizing archive"/>
    <x v="58"/>
    <x v="585"/>
    <n v="1"/>
    <x v="0"/>
    <x v="71"/>
    <n v="183"/>
    <s v="US"/>
    <s v="USD"/>
    <n v="1457157600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x v="322"/>
    <x v="586"/>
    <n v="2.02"/>
    <x v="1"/>
    <x v="70"/>
    <n v="2188"/>
    <s v="US"/>
    <s v="USD"/>
    <n v="1573970400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x v="323"/>
    <x v="587"/>
    <n v="1.62"/>
    <x v="1"/>
    <x v="9"/>
    <n v="2409"/>
    <s v="IT"/>
    <s v="EUR"/>
    <n v="1276578000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x v="324"/>
    <x v="588"/>
    <n v="0.04"/>
    <x v="0"/>
    <x v="24"/>
    <n v="82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x v="0"/>
    <x v="297"/>
    <n v="0.05"/>
    <x v="0"/>
    <x v="90"/>
    <n v="1"/>
    <s v="GB"/>
    <s v="GBP"/>
    <n v="1375160400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x v="9"/>
    <x v="589"/>
    <n v="2.0699999999999998"/>
    <x v="1"/>
    <x v="60"/>
    <n v="194"/>
    <s v="US"/>
    <s v="USD"/>
    <n v="1401426000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x v="325"/>
    <x v="590"/>
    <n v="1.28"/>
    <x v="1"/>
    <x v="50"/>
    <n v="1140"/>
    <s v="US"/>
    <s v="USD"/>
    <n v="1433480400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x v="98"/>
    <x v="591"/>
    <n v="1.2"/>
    <x v="1"/>
    <x v="24"/>
    <n v="102"/>
    <s v="US"/>
    <s v="USD"/>
    <n v="1555563600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x v="326"/>
    <x v="592"/>
    <n v="1.71"/>
    <x v="1"/>
    <x v="33"/>
    <n v="2857"/>
    <s v="US"/>
    <s v="USD"/>
    <n v="1295676000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x v="88"/>
    <x v="593"/>
    <n v="1.87"/>
    <x v="1"/>
    <x v="42"/>
    <n v="107"/>
    <s v="US"/>
    <s v="USD"/>
    <n v="1443848400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x v="74"/>
    <x v="594"/>
    <n v="1.88"/>
    <x v="1"/>
    <x v="54"/>
    <n v="160"/>
    <s v="GB"/>
    <s v="GBP"/>
    <n v="1457330400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x v="327"/>
    <x v="595"/>
    <n v="1.31"/>
    <x v="1"/>
    <x v="87"/>
    <n v="2230"/>
    <s v="US"/>
    <s v="USD"/>
    <n v="1395550800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x v="61"/>
    <x v="416"/>
    <n v="2.84"/>
    <x v="1"/>
    <x v="22"/>
    <n v="316"/>
    <s v="US"/>
    <s v="USD"/>
    <n v="1551852000"/>
    <n v="1552197600"/>
    <b v="0"/>
    <b v="1"/>
    <s v="music/jazz"/>
    <x v="1"/>
    <s v="jazz"/>
    <x v="426"/>
    <d v="2019-03-10T06:00:00"/>
  </r>
  <r>
    <n v="609"/>
    <s v="Rose-Fuller"/>
    <s v="Upgradable holistic system engine"/>
    <x v="83"/>
    <x v="596"/>
    <n v="1.2"/>
    <x v="1"/>
    <x v="3"/>
    <n v="117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x v="328"/>
    <x v="597"/>
    <n v="4.1900000000000004"/>
    <x v="1"/>
    <x v="69"/>
    <n v="6406"/>
    <s v="US"/>
    <s v="USD"/>
    <n v="1355637600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x v="139"/>
    <x v="598"/>
    <n v="0.14000000000000001"/>
    <x v="3"/>
    <x v="5"/>
    <n v="15"/>
    <s v="US"/>
    <s v="USD"/>
    <n v="1374728400"/>
    <n v="1375765200"/>
    <b v="0"/>
    <b v="0"/>
    <s v="theater/plays"/>
    <x v="3"/>
    <s v="plays"/>
    <x v="562"/>
    <d v="2013-08-06T05:00:00"/>
  </r>
  <r>
    <n v="612"/>
    <s v="Wang, Nguyen and Horton"/>
    <s v="Innovative holistic hub"/>
    <x v="8"/>
    <x v="599"/>
    <n v="1.39"/>
    <x v="1"/>
    <x v="18"/>
    <n v="192"/>
    <s v="US"/>
    <s v="USD"/>
    <n v="1287810000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x v="65"/>
    <x v="600"/>
    <n v="1.74"/>
    <x v="1"/>
    <x v="47"/>
    <n v="26"/>
    <s v="CA"/>
    <s v="CAD"/>
    <n v="1503723600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x v="329"/>
    <x v="601"/>
    <n v="1.55"/>
    <x v="1"/>
    <x v="29"/>
    <n v="723"/>
    <s v="US"/>
    <s v="USD"/>
    <n v="1484114400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x v="275"/>
    <x v="602"/>
    <n v="1.7"/>
    <x v="1"/>
    <x v="15"/>
    <n v="170"/>
    <s v="IT"/>
    <s v="EUR"/>
    <n v="1461906000"/>
    <n v="1462770000"/>
    <b v="0"/>
    <b v="0"/>
    <s v="theater/plays"/>
    <x v="3"/>
    <s v="plays"/>
    <x v="566"/>
    <d v="2016-05-09T05:00:00"/>
  </r>
  <r>
    <n v="616"/>
    <s v="Burnett-Mora"/>
    <s v="Quality-focused 24/7 superstructure"/>
    <x v="330"/>
    <x v="402"/>
    <n v="1.9"/>
    <x v="1"/>
    <x v="62"/>
    <n v="238"/>
    <s v="GB"/>
    <s v="GBP"/>
    <n v="1379653200"/>
    <n v="1379739600"/>
    <b v="0"/>
    <b v="1"/>
    <s v="music/indie rock"/>
    <x v="1"/>
    <s v="indie rock"/>
    <x v="567"/>
    <d v="2013-09-21T05:00:00"/>
  </r>
  <r>
    <n v="617"/>
    <s v="King LLC"/>
    <s v="Multi-channeled local intranet"/>
    <x v="1"/>
    <x v="203"/>
    <n v="2.5"/>
    <x v="1"/>
    <x v="46"/>
    <n v="55"/>
    <s v="US"/>
    <s v="USD"/>
    <n v="1401858000"/>
    <n v="1402722000"/>
    <b v="0"/>
    <b v="0"/>
    <s v="theater/plays"/>
    <x v="3"/>
    <s v="plays"/>
    <x v="568"/>
    <d v="2014-06-14T05:00:00"/>
  </r>
  <r>
    <n v="618"/>
    <s v="Miller Ltd"/>
    <s v="Open-architected mobile emulation"/>
    <x v="331"/>
    <x v="603"/>
    <n v="0.49"/>
    <x v="0"/>
    <x v="87"/>
    <n v="1198"/>
    <s v="US"/>
    <s v="USD"/>
    <n v="1367470800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x v="332"/>
    <x v="604"/>
    <n v="0.28000000000000003"/>
    <x v="0"/>
    <x v="49"/>
    <n v="648"/>
    <s v="US"/>
    <s v="USD"/>
    <n v="130465800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x v="333"/>
    <x v="605"/>
    <n v="2.68"/>
    <x v="1"/>
    <x v="37"/>
    <n v="128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x v="334"/>
    <x v="606"/>
    <n v="6.2"/>
    <x v="1"/>
    <x v="47"/>
    <n v="2144"/>
    <s v="US"/>
    <s v="USD"/>
    <n v="1473742800"/>
    <n v="1474174800"/>
    <b v="0"/>
    <b v="0"/>
    <s v="theater/plays"/>
    <x v="3"/>
    <s v="plays"/>
    <x v="572"/>
    <d v="2016-09-18T05:00:00"/>
  </r>
  <r>
    <n v="622"/>
    <s v="Smith-Smith"/>
    <s v="Total leadingedge neural-net"/>
    <x v="335"/>
    <x v="607"/>
    <n v="0.03"/>
    <x v="0"/>
    <x v="1"/>
    <n v="64"/>
    <s v="US"/>
    <s v="USD"/>
    <n v="1523768400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x v="336"/>
    <x v="608"/>
    <n v="1.6"/>
    <x v="1"/>
    <x v="48"/>
    <n v="2693"/>
    <s v="GB"/>
    <s v="GBP"/>
    <n v="1437022800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x v="135"/>
    <x v="609"/>
    <n v="2.79"/>
    <x v="1"/>
    <x v="35"/>
    <n v="432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x v="168"/>
    <x v="377"/>
    <n v="0.77"/>
    <x v="0"/>
    <x v="14"/>
    <n v="62"/>
    <s v="US"/>
    <s v="USD"/>
    <n v="1580104800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x v="330"/>
    <x v="610"/>
    <n v="2.06"/>
    <x v="1"/>
    <x v="38"/>
    <n v="189"/>
    <s v="US"/>
    <s v="USD"/>
    <n v="1285650000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x v="39"/>
    <x v="611"/>
    <n v="6.94"/>
    <x v="1"/>
    <x v="44"/>
    <n v="154"/>
    <s v="GB"/>
    <s v="GBP"/>
    <n v="1276664400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x v="89"/>
    <x v="612"/>
    <n v="1.52"/>
    <x v="1"/>
    <x v="40"/>
    <n v="96"/>
    <s v="US"/>
    <s v="USD"/>
    <n v="1286168400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x v="337"/>
    <x v="613"/>
    <n v="0.65"/>
    <x v="0"/>
    <x v="47"/>
    <n v="750"/>
    <s v="US"/>
    <s v="USD"/>
    <n v="1467781200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x v="40"/>
    <x v="614"/>
    <n v="0.63"/>
    <x v="3"/>
    <x v="20"/>
    <n v="87"/>
    <s v="US"/>
    <s v="USD"/>
    <n v="155668680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x v="338"/>
    <x v="615"/>
    <n v="3.1"/>
    <x v="1"/>
    <x v="76"/>
    <n v="3063"/>
    <s v="US"/>
    <s v="USD"/>
    <n v="1553576400"/>
    <n v="1553922000"/>
    <b v="0"/>
    <b v="0"/>
    <s v="theater/plays"/>
    <x v="3"/>
    <s v="plays"/>
    <x v="581"/>
    <d v="2019-03-30T05:00:00"/>
  </r>
  <r>
    <n v="632"/>
    <s v="Parker PLC"/>
    <s v="Reduced interactive matrix"/>
    <x v="339"/>
    <x v="616"/>
    <n v="0.43"/>
    <x v="2"/>
    <x v="43"/>
    <n v="278"/>
    <s v="US"/>
    <s v="USD"/>
    <n v="1414904400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x v="313"/>
    <x v="617"/>
    <n v="0.83"/>
    <x v="0"/>
    <x v="33"/>
    <n v="105"/>
    <s v="US"/>
    <s v="USD"/>
    <n v="1446876000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x v="195"/>
    <x v="618"/>
    <n v="0.79"/>
    <x v="3"/>
    <x v="48"/>
    <n v="1658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x v="340"/>
    <x v="619"/>
    <n v="1.1399999999999999"/>
    <x v="1"/>
    <x v="38"/>
    <n v="2266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x v="341"/>
    <x v="620"/>
    <n v="0.65"/>
    <x v="0"/>
    <x v="58"/>
    <n v="2604"/>
    <s v="DK"/>
    <s v="DKK"/>
    <n v="1326866400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x v="275"/>
    <x v="621"/>
    <n v="0.79"/>
    <x v="0"/>
    <x v="57"/>
    <n v="65"/>
    <s v="US"/>
    <s v="USD"/>
    <n v="1479103200"/>
    <n v="1479794400"/>
    <b v="0"/>
    <b v="0"/>
    <s v="theater/plays"/>
    <x v="3"/>
    <s v="plays"/>
    <x v="586"/>
    <d v="2016-11-22T06:00:00"/>
  </r>
  <r>
    <n v="638"/>
    <s v="Weaver Ltd"/>
    <s v="Monitored 24/7 approach"/>
    <x v="342"/>
    <x v="622"/>
    <n v="0.11"/>
    <x v="0"/>
    <x v="4"/>
    <n v="94"/>
    <s v="US"/>
    <s v="USD"/>
    <n v="1280206800"/>
    <n v="1281243600"/>
    <b v="0"/>
    <b v="1"/>
    <s v="theater/plays"/>
    <x v="3"/>
    <s v="plays"/>
    <x v="587"/>
    <d v="2010-08-08T05:00:00"/>
  </r>
  <r>
    <n v="639"/>
    <s v="Barnes-Williams"/>
    <s v="Upgradable explicit forecast"/>
    <x v="133"/>
    <x v="623"/>
    <n v="0.56000000000000005"/>
    <x v="2"/>
    <x v="23"/>
    <n v="45"/>
    <s v="US"/>
    <s v="USD"/>
    <n v="1532754000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x v="343"/>
    <x v="624"/>
    <n v="0.17"/>
    <x v="0"/>
    <x v="75"/>
    <n v="257"/>
    <s v="US"/>
    <s v="USD"/>
    <n v="1453096800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x v="151"/>
    <x v="625"/>
    <n v="1.2"/>
    <x v="1"/>
    <x v="42"/>
    <n v="194"/>
    <s v="CH"/>
    <s v="CHF"/>
    <n v="148757040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x v="243"/>
    <x v="626"/>
    <n v="1.45"/>
    <x v="1"/>
    <x v="57"/>
    <n v="129"/>
    <s v="CA"/>
    <s v="CAD"/>
    <n v="1545026400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x v="344"/>
    <x v="627"/>
    <n v="2.21"/>
    <x v="1"/>
    <x v="72"/>
    <n v="375"/>
    <s v="US"/>
    <s v="USD"/>
    <n v="1488348000"/>
    <n v="1489899600"/>
    <b v="0"/>
    <b v="0"/>
    <s v="theater/plays"/>
    <x v="3"/>
    <s v="plays"/>
    <x v="592"/>
    <d v="2017-03-19T05:00:00"/>
  </r>
  <r>
    <n v="644"/>
    <s v="Peters-Nelson"/>
    <s v="Distributed real-time algorithm"/>
    <x v="345"/>
    <x v="628"/>
    <n v="0.48"/>
    <x v="0"/>
    <x v="69"/>
    <n v="2928"/>
    <s v="CA"/>
    <s v="CAD"/>
    <n v="1545112800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x v="346"/>
    <x v="629"/>
    <n v="0.93"/>
    <x v="0"/>
    <x v="26"/>
    <n v="4697"/>
    <s v="US"/>
    <s v="USD"/>
    <n v="1537938000"/>
    <n v="1539752400"/>
    <b v="0"/>
    <b v="1"/>
    <s v="music/rock"/>
    <x v="1"/>
    <s v="rock"/>
    <x v="594"/>
    <d v="2018-10-17T05:00:00"/>
  </r>
  <r>
    <n v="646"/>
    <s v="Robinson Group"/>
    <s v="Switchable reciprocal middleware"/>
    <x v="201"/>
    <x v="630"/>
    <n v="0.89"/>
    <x v="0"/>
    <x v="40"/>
    <n v="2915"/>
    <s v="US"/>
    <s v="USD"/>
    <n v="1363150800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x v="6"/>
    <x v="631"/>
    <n v="0.41"/>
    <x v="0"/>
    <x v="57"/>
    <n v="18"/>
    <s v="US"/>
    <s v="USD"/>
    <n v="1523250000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x v="347"/>
    <x v="632"/>
    <n v="0.63"/>
    <x v="3"/>
    <x v="49"/>
    <n v="723"/>
    <s v="US"/>
    <s v="USD"/>
    <n v="1499317200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x v="155"/>
    <x v="633"/>
    <n v="0.48"/>
    <x v="0"/>
    <x v="74"/>
    <n v="602"/>
    <s v="CH"/>
    <s v="CHF"/>
    <n v="1287550800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x v="0"/>
    <x v="50"/>
    <n v="0.02"/>
    <x v="0"/>
    <x v="34"/>
    <n v="1"/>
    <s v="US"/>
    <s v="USD"/>
    <n v="1404795600"/>
    <n v="1407128400"/>
    <b v="0"/>
    <b v="0"/>
    <s v="music/jazz"/>
    <x v="1"/>
    <s v="jazz"/>
    <x v="599"/>
    <d v="2014-08-04T05:00:00"/>
  </r>
  <r>
    <n v="651"/>
    <s v="Wang, Koch and Weaver"/>
    <s v="Digitized analyzing capacity"/>
    <x v="348"/>
    <x v="634"/>
    <n v="0.88"/>
    <x v="0"/>
    <x v="18"/>
    <n v="3868"/>
    <s v="IT"/>
    <s v="EUR"/>
    <n v="13930488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x v="83"/>
    <x v="635"/>
    <n v="1.27"/>
    <x v="1"/>
    <x v="8"/>
    <n v="409"/>
    <s v="US"/>
    <s v="USD"/>
    <n v="1470373200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x v="60"/>
    <x v="636"/>
    <n v="23.39"/>
    <x v="1"/>
    <x v="76"/>
    <n v="234"/>
    <s v="US"/>
    <s v="USD"/>
    <n v="1460091600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x v="349"/>
    <x v="637"/>
    <n v="5.08"/>
    <x v="1"/>
    <x v="36"/>
    <n v="3016"/>
    <s v="US"/>
    <s v="USD"/>
    <n v="1440392400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x v="350"/>
    <x v="638"/>
    <n v="1.91"/>
    <x v="1"/>
    <x v="66"/>
    <n v="264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x v="351"/>
    <x v="639"/>
    <n v="0.42"/>
    <x v="0"/>
    <x v="4"/>
    <n v="504"/>
    <s v="AU"/>
    <s v="AUD"/>
    <n v="1514440800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x v="83"/>
    <x v="640"/>
    <n v="0.08"/>
    <x v="0"/>
    <x v="36"/>
    <n v="14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x v="352"/>
    <x v="641"/>
    <n v="0.6"/>
    <x v="3"/>
    <x v="87"/>
    <n v="390"/>
    <s v="US"/>
    <s v="USD"/>
    <n v="1440910800"/>
    <n v="1442898000"/>
    <b v="0"/>
    <b v="0"/>
    <s v="music/rock"/>
    <x v="1"/>
    <s v="rock"/>
    <x v="606"/>
    <d v="2015-09-22T05:00:00"/>
  </r>
  <r>
    <n v="659"/>
    <s v="Bailey and Sons"/>
    <s v="Grass-roots dynamic emulation"/>
    <x v="353"/>
    <x v="642"/>
    <n v="0.47"/>
    <x v="0"/>
    <x v="5"/>
    <n v="750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x v="14"/>
    <x v="643"/>
    <n v="0.82"/>
    <x v="0"/>
    <x v="85"/>
    <n v="77"/>
    <s v="US"/>
    <s v="USD"/>
    <n v="1440133200"/>
    <n v="1440910800"/>
    <b v="1"/>
    <b v="0"/>
    <s v="theater/plays"/>
    <x v="3"/>
    <s v="plays"/>
    <x v="607"/>
    <d v="2015-08-30T05:00:00"/>
  </r>
  <r>
    <n v="661"/>
    <s v="Smith Group"/>
    <s v="Right-sized secondary challenge"/>
    <x v="354"/>
    <x v="644"/>
    <n v="0.54"/>
    <x v="0"/>
    <x v="75"/>
    <n v="752"/>
    <s v="DK"/>
    <s v="DKK"/>
    <n v="1332910800"/>
    <n v="1335502800"/>
    <b v="0"/>
    <b v="0"/>
    <s v="music/jazz"/>
    <x v="1"/>
    <s v="jazz"/>
    <x v="608"/>
    <d v="2012-04-27T05:00:00"/>
  </r>
  <r>
    <n v="662"/>
    <s v="Murphy-Farrell"/>
    <s v="Implemented exuding software"/>
    <x v="14"/>
    <x v="645"/>
    <n v="0.98"/>
    <x v="0"/>
    <x v="70"/>
    <n v="131"/>
    <s v="US"/>
    <s v="USD"/>
    <n v="1544335200"/>
    <n v="1544680800"/>
    <b v="0"/>
    <b v="0"/>
    <s v="theater/plays"/>
    <x v="3"/>
    <s v="plays"/>
    <x v="609"/>
    <d v="2018-12-13T06:00:00"/>
  </r>
  <r>
    <n v="663"/>
    <s v="Everett-Wolfe"/>
    <s v="Total optimizing software"/>
    <x v="83"/>
    <x v="646"/>
    <n v="0.77"/>
    <x v="0"/>
    <x v="56"/>
    <n v="87"/>
    <s v="US"/>
    <s v="USD"/>
    <n v="1286427600"/>
    <n v="1288414800"/>
    <b v="0"/>
    <b v="0"/>
    <s v="theater/plays"/>
    <x v="3"/>
    <s v="plays"/>
    <x v="610"/>
    <d v="2010-10-30T05:00:00"/>
  </r>
  <r>
    <n v="664"/>
    <s v="Young PLC"/>
    <s v="Optional maximized attitude"/>
    <x v="355"/>
    <x v="647"/>
    <n v="0.33"/>
    <x v="0"/>
    <x v="89"/>
    <n v="1063"/>
    <s v="US"/>
    <s v="USD"/>
    <n v="1329717600"/>
    <n v="1330581600"/>
    <b v="0"/>
    <b v="0"/>
    <s v="music/jazz"/>
    <x v="1"/>
    <s v="jazz"/>
    <x v="541"/>
    <d v="2012-03-01T06:00:00"/>
  </r>
  <r>
    <n v="665"/>
    <s v="Park-Goodman"/>
    <s v="Customer-focused impactful extranet"/>
    <x v="135"/>
    <x v="648"/>
    <n v="2.4"/>
    <x v="1"/>
    <x v="18"/>
    <n v="272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x v="33"/>
    <x v="649"/>
    <n v="0.64"/>
    <x v="3"/>
    <x v="68"/>
    <n v="25"/>
    <s v="US"/>
    <s v="USD"/>
    <n v="1377838800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x v="350"/>
    <x v="650"/>
    <n v="1.76"/>
    <x v="1"/>
    <x v="39"/>
    <n v="419"/>
    <s v="US"/>
    <s v="USD"/>
    <n v="1410325200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x v="356"/>
    <x v="651"/>
    <n v="0.2"/>
    <x v="0"/>
    <x v="47"/>
    <n v="76"/>
    <s v="US"/>
    <s v="USD"/>
    <n v="1343797200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x v="357"/>
    <x v="652"/>
    <n v="3.59"/>
    <x v="1"/>
    <x v="17"/>
    <n v="1621"/>
    <s v="IT"/>
    <s v="EUR"/>
    <n v="1498453200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x v="358"/>
    <x v="653"/>
    <n v="4.6900000000000004"/>
    <x v="1"/>
    <x v="20"/>
    <n v="1101"/>
    <s v="US"/>
    <s v="USD"/>
    <n v="145638000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x v="359"/>
    <x v="654"/>
    <n v="1.22"/>
    <x v="1"/>
    <x v="43"/>
    <n v="1073"/>
    <s v="US"/>
    <s v="USD"/>
    <n v="1280552400"/>
    <n v="1280898000"/>
    <b v="0"/>
    <b v="1"/>
    <s v="theater/plays"/>
    <x v="3"/>
    <s v="plays"/>
    <x v="616"/>
    <d v="2010-08-04T05:00:00"/>
  </r>
  <r>
    <n v="672"/>
    <s v="Kelly-Colon"/>
    <s v="Stand-alone grid-enabled leverage"/>
    <x v="360"/>
    <x v="655"/>
    <n v="0.56000000000000005"/>
    <x v="0"/>
    <x v="89"/>
    <n v="4428"/>
    <s v="AU"/>
    <s v="AUD"/>
    <n v="1521608400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x v="36"/>
    <x v="656"/>
    <n v="0.44"/>
    <x v="0"/>
    <x v="80"/>
    <n v="58"/>
    <s v="IT"/>
    <s v="EUR"/>
    <n v="1460696400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x v="361"/>
    <x v="657"/>
    <n v="0.34"/>
    <x v="3"/>
    <x v="67"/>
    <n v="1218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x v="62"/>
    <x v="658"/>
    <n v="1.23"/>
    <x v="1"/>
    <x v="30"/>
    <n v="331"/>
    <s v="US"/>
    <s v="USD"/>
    <n v="156817800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x v="362"/>
    <x v="659"/>
    <n v="1.9"/>
    <x v="1"/>
    <x v="82"/>
    <n v="1170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x v="98"/>
    <x v="660"/>
    <n v="0.84"/>
    <x v="0"/>
    <x v="54"/>
    <n v="111"/>
    <s v="US"/>
    <s v="USD"/>
    <n v="1468126800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x v="105"/>
    <x v="661"/>
    <n v="0.18"/>
    <x v="3"/>
    <x v="53"/>
    <n v="215"/>
    <s v="US"/>
    <s v="USD"/>
    <n v="1547877600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x v="1"/>
    <x v="662"/>
    <n v="10.37"/>
    <x v="1"/>
    <x v="54"/>
    <n v="363"/>
    <s v="US"/>
    <s v="USD"/>
    <n v="1571374800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x v="363"/>
    <x v="663"/>
    <n v="0.97"/>
    <x v="0"/>
    <x v="25"/>
    <n v="2955"/>
    <s v="US"/>
    <s v="USD"/>
    <n v="1576303200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x v="364"/>
    <x v="664"/>
    <n v="0.86"/>
    <x v="0"/>
    <x v="27"/>
    <n v="1657"/>
    <s v="US"/>
    <s v="USD"/>
    <n v="1324447200"/>
    <n v="1324965600"/>
    <b v="0"/>
    <b v="0"/>
    <s v="theater/plays"/>
    <x v="3"/>
    <s v="plays"/>
    <x v="625"/>
    <d v="2011-12-27T06:00:00"/>
  </r>
  <r>
    <n v="682"/>
    <s v="Nguyen and Sons"/>
    <s v="Compatible 5thgeneration concept"/>
    <x v="91"/>
    <x v="665"/>
    <n v="1.5"/>
    <x v="1"/>
    <x v="68"/>
    <n v="103"/>
    <s v="US"/>
    <s v="USD"/>
    <n v="1386741600"/>
    <n v="1387519200"/>
    <b v="0"/>
    <b v="0"/>
    <s v="theater/plays"/>
    <x v="3"/>
    <s v="plays"/>
    <x v="626"/>
    <d v="2013-12-20T06:00:00"/>
  </r>
  <r>
    <n v="683"/>
    <s v="Jones PLC"/>
    <s v="Virtual systemic intranet"/>
    <x v="173"/>
    <x v="666"/>
    <n v="3.58"/>
    <x v="1"/>
    <x v="48"/>
    <n v="147"/>
    <s v="US"/>
    <s v="USD"/>
    <n v="1537074000"/>
    <n v="1537246800"/>
    <b v="0"/>
    <b v="0"/>
    <s v="theater/plays"/>
    <x v="3"/>
    <s v="plays"/>
    <x v="627"/>
    <d v="2018-09-18T05:00:00"/>
  </r>
  <r>
    <n v="684"/>
    <s v="Gilmore LLC"/>
    <s v="Optimized systemic algorithm"/>
    <x v="1"/>
    <x v="667"/>
    <n v="5.43"/>
    <x v="1"/>
    <x v="20"/>
    <n v="110"/>
    <s v="CA"/>
    <s v="CAD"/>
    <n v="1277787600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x v="365"/>
    <x v="668"/>
    <n v="0.68"/>
    <x v="0"/>
    <x v="12"/>
    <n v="926"/>
    <s v="CA"/>
    <s v="CAD"/>
    <n v="1440306000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x v="168"/>
    <x v="669"/>
    <n v="1.92"/>
    <x v="1"/>
    <x v="23"/>
    <n v="134"/>
    <s v="US"/>
    <s v="USD"/>
    <n v="152212680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x v="42"/>
    <x v="670"/>
    <n v="9.32"/>
    <x v="1"/>
    <x v="77"/>
    <n v="269"/>
    <s v="US"/>
    <s v="USD"/>
    <n v="1489298400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x v="49"/>
    <x v="671"/>
    <n v="4.29"/>
    <x v="1"/>
    <x v="78"/>
    <n v="175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x v="190"/>
    <x v="672"/>
    <n v="1.01"/>
    <x v="1"/>
    <x v="19"/>
    <n v="69"/>
    <s v="US"/>
    <s v="USD"/>
    <n v="1383022800"/>
    <n v="1384063200"/>
    <b v="0"/>
    <b v="0"/>
    <s v="technology/web"/>
    <x v="2"/>
    <s v="web"/>
    <x v="633"/>
    <d v="2013-11-10T06:00:00"/>
  </r>
  <r>
    <n v="690"/>
    <s v="Walsh-Watts"/>
    <s v="Polarized actuating implementation"/>
    <x v="136"/>
    <x v="673"/>
    <n v="2.27"/>
    <x v="1"/>
    <x v="71"/>
    <n v="190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x v="92"/>
    <x v="674"/>
    <n v="1.42"/>
    <x v="1"/>
    <x v="40"/>
    <n v="237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x v="46"/>
    <x v="675"/>
    <n v="0.91"/>
    <x v="0"/>
    <x v="78"/>
    <n v="77"/>
    <s v="GB"/>
    <s v="GBP"/>
    <n v="1562648400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x v="366"/>
    <x v="676"/>
    <n v="0.64"/>
    <x v="0"/>
    <x v="73"/>
    <n v="1748"/>
    <s v="US"/>
    <s v="USD"/>
    <n v="1508216400"/>
    <n v="1509685200"/>
    <b v="0"/>
    <b v="0"/>
    <s v="theater/plays"/>
    <x v="3"/>
    <s v="plays"/>
    <x v="637"/>
    <d v="2017-11-03T05:00:00"/>
  </r>
  <r>
    <n v="694"/>
    <s v="Mora-Bradley"/>
    <s v="Programmable tangible ability"/>
    <x v="14"/>
    <x v="677"/>
    <n v="0.84"/>
    <x v="0"/>
    <x v="85"/>
    <n v="79"/>
    <s v="US"/>
    <s v="USD"/>
    <n v="1511762400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x v="243"/>
    <x v="678"/>
    <n v="1.34"/>
    <x v="1"/>
    <x v="10"/>
    <n v="196"/>
    <s v="IT"/>
    <s v="EUR"/>
    <n v="1447480800"/>
    <n v="1448863200"/>
    <b v="1"/>
    <b v="0"/>
    <s v="music/rock"/>
    <x v="1"/>
    <s v="rock"/>
    <x v="639"/>
    <d v="2015-11-30T06:00:00"/>
  </r>
  <r>
    <n v="696"/>
    <s v="Lopez, Reid and Johnson"/>
    <s v="Total real-time hardware"/>
    <x v="367"/>
    <x v="679"/>
    <n v="0.59"/>
    <x v="0"/>
    <x v="45"/>
    <n v="889"/>
    <s v="US"/>
    <s v="USD"/>
    <n v="142950600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x v="368"/>
    <x v="680"/>
    <n v="1.53"/>
    <x v="1"/>
    <x v="31"/>
    <n v="7295"/>
    <s v="US"/>
    <s v="USD"/>
    <n v="1522472400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x v="369"/>
    <x v="681"/>
    <n v="4.47"/>
    <x v="1"/>
    <x v="7"/>
    <n v="2893"/>
    <s v="CA"/>
    <s v="CAD"/>
    <n v="1322114400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x v="71"/>
    <x v="682"/>
    <n v="0.84"/>
    <x v="0"/>
    <x v="11"/>
    <n v="56"/>
    <s v="US"/>
    <s v="USD"/>
    <n v="156143880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x v="0"/>
    <x v="247"/>
    <n v="0.03"/>
    <x v="0"/>
    <x v="86"/>
    <n v="1"/>
    <s v="US"/>
    <s v="USD"/>
    <n v="1264399200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x v="370"/>
    <x v="683"/>
    <n v="1.75"/>
    <x v="1"/>
    <x v="43"/>
    <n v="820"/>
    <s v="US"/>
    <s v="USD"/>
    <n v="1301202000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x v="251"/>
    <x v="684"/>
    <n v="0.54"/>
    <x v="0"/>
    <x v="29"/>
    <n v="83"/>
    <s v="US"/>
    <s v="USD"/>
    <n v="1374469200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x v="371"/>
    <x v="685"/>
    <n v="3.12"/>
    <x v="1"/>
    <x v="85"/>
    <n v="2038"/>
    <s v="US"/>
    <s v="USD"/>
    <n v="1334984400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x v="251"/>
    <x v="686"/>
    <n v="1.23"/>
    <x v="1"/>
    <x v="1"/>
    <n v="116"/>
    <s v="US"/>
    <s v="USD"/>
    <n v="1467608400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x v="372"/>
    <x v="687"/>
    <n v="0.99"/>
    <x v="0"/>
    <x v="53"/>
    <n v="2025"/>
    <s v="GB"/>
    <s v="GBP"/>
    <n v="1386741600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x v="2"/>
    <x v="688"/>
    <n v="1.28"/>
    <x v="1"/>
    <x v="3"/>
    <n v="1345"/>
    <s v="AU"/>
    <s v="AUD"/>
    <n v="1546754400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x v="190"/>
    <x v="689"/>
    <n v="1.59"/>
    <x v="1"/>
    <x v="20"/>
    <n v="168"/>
    <s v="US"/>
    <s v="USD"/>
    <n v="1544248800"/>
    <n v="1547359200"/>
    <b v="0"/>
    <b v="0"/>
    <s v="film &amp; video/drama"/>
    <x v="4"/>
    <s v="drama"/>
    <x v="159"/>
    <d v="2019-01-13T06:00:00"/>
  </r>
  <r>
    <n v="708"/>
    <s v="Ortega LLC"/>
    <s v="Secured bifurcated intranet"/>
    <x v="12"/>
    <x v="690"/>
    <n v="7.07"/>
    <x v="1"/>
    <x v="72"/>
    <n v="137"/>
    <s v="CH"/>
    <s v="CHF"/>
    <n v="1495429200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x v="122"/>
    <x v="691"/>
    <n v="1.42"/>
    <x v="1"/>
    <x v="28"/>
    <n v="186"/>
    <s v="IT"/>
    <s v="EUR"/>
    <n v="1334811600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x v="333"/>
    <x v="692"/>
    <n v="1.48"/>
    <x v="1"/>
    <x v="62"/>
    <n v="125"/>
    <s v="US"/>
    <s v="USD"/>
    <n v="1531544400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x v="8"/>
    <x v="693"/>
    <n v="0.2"/>
    <x v="0"/>
    <x v="37"/>
    <n v="14"/>
    <s v="IT"/>
    <s v="EUR"/>
    <n v="1453615200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x v="126"/>
    <x v="694"/>
    <n v="18.41"/>
    <x v="1"/>
    <x v="9"/>
    <n v="202"/>
    <s v="US"/>
    <s v="USD"/>
    <n v="1467954000"/>
    <n v="1471496400"/>
    <b v="0"/>
    <b v="0"/>
    <s v="theater/plays"/>
    <x v="3"/>
    <s v="plays"/>
    <x v="571"/>
    <d v="2016-08-18T05:00:00"/>
  </r>
  <r>
    <n v="713"/>
    <s v="Mays LLC"/>
    <s v="Multi-layered global groupware"/>
    <x v="350"/>
    <x v="695"/>
    <n v="1.62"/>
    <x v="1"/>
    <x v="17"/>
    <n v="103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x v="373"/>
    <x v="696"/>
    <n v="4.7300000000000004"/>
    <x v="1"/>
    <x v="12"/>
    <n v="1785"/>
    <s v="US"/>
    <s v="USD"/>
    <n v="1408424400"/>
    <n v="1408510800"/>
    <b v="0"/>
    <b v="0"/>
    <s v="music/rock"/>
    <x v="1"/>
    <s v="rock"/>
    <x v="1"/>
    <d v="2014-08-20T05:00:00"/>
  </r>
  <r>
    <n v="715"/>
    <s v="Fischer, Torres and Walker"/>
    <s v="Expanded even-keeled portal"/>
    <x v="374"/>
    <x v="697"/>
    <n v="0.24"/>
    <x v="0"/>
    <x v="63"/>
    <n v="656"/>
    <s v="US"/>
    <s v="USD"/>
    <n v="1281157200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x v="22"/>
    <x v="698"/>
    <n v="5.18"/>
    <x v="1"/>
    <x v="73"/>
    <n v="157"/>
    <s v="US"/>
    <s v="USD"/>
    <n v="1373432400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x v="36"/>
    <x v="699"/>
    <n v="2.48"/>
    <x v="1"/>
    <x v="89"/>
    <n v="555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x v="111"/>
    <x v="700"/>
    <n v="1"/>
    <x v="1"/>
    <x v="69"/>
    <n v="297"/>
    <s v="US"/>
    <s v="USD"/>
    <n v="1371445200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x v="350"/>
    <x v="701"/>
    <n v="1.53"/>
    <x v="1"/>
    <x v="49"/>
    <n v="123"/>
    <s v="US"/>
    <s v="USD"/>
    <n v="1338267600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x v="251"/>
    <x v="702"/>
    <n v="0.37"/>
    <x v="3"/>
    <x v="15"/>
    <n v="38"/>
    <s v="DK"/>
    <s v="DKK"/>
    <n v="1519192800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x v="375"/>
    <x v="703"/>
    <n v="0.04"/>
    <x v="3"/>
    <x v="37"/>
    <n v="60"/>
    <s v="US"/>
    <s v="USD"/>
    <n v="1522818000"/>
    <n v="1523336400"/>
    <b v="0"/>
    <b v="0"/>
    <s v="music/rock"/>
    <x v="1"/>
    <s v="rock"/>
    <x v="657"/>
    <d v="2018-04-10T05:00:00"/>
  </r>
  <r>
    <n v="722"/>
    <s v="Thomas-Simmons"/>
    <s v="Proactive 24hour frame"/>
    <x v="376"/>
    <x v="704"/>
    <n v="1.57"/>
    <x v="1"/>
    <x v="89"/>
    <n v="3036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x v="70"/>
    <x v="705"/>
    <n v="2.7"/>
    <x v="1"/>
    <x v="1"/>
    <n v="144"/>
    <s v="AU"/>
    <s v="AUD"/>
    <n v="1456898400"/>
    <n v="1458709200"/>
    <b v="0"/>
    <b v="0"/>
    <s v="theater/plays"/>
    <x v="3"/>
    <s v="plays"/>
    <x v="658"/>
    <d v="2016-03-23T05:00:00"/>
  </r>
  <r>
    <n v="724"/>
    <s v="Mccoy Ltd"/>
    <s v="Business-focused encompassing intranet"/>
    <x v="141"/>
    <x v="706"/>
    <n v="1.34"/>
    <x v="1"/>
    <x v="93"/>
    <n v="121"/>
    <s v="GB"/>
    <s v="GBP"/>
    <n v="1413954000"/>
    <n v="1414126800"/>
    <b v="0"/>
    <b v="1"/>
    <s v="theater/plays"/>
    <x v="3"/>
    <s v="plays"/>
    <x v="659"/>
    <d v="2014-10-24T05:00:00"/>
  </r>
  <r>
    <n v="725"/>
    <s v="Dawson-Tyler"/>
    <s v="Optional 6thgeneration access"/>
    <x v="377"/>
    <x v="707"/>
    <n v="0.5"/>
    <x v="0"/>
    <x v="6"/>
    <n v="1596"/>
    <s v="US"/>
    <s v="USD"/>
    <n v="141603120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x v="378"/>
    <x v="708"/>
    <n v="0.89"/>
    <x v="3"/>
    <x v="1"/>
    <n v="524"/>
    <s v="US"/>
    <s v="USD"/>
    <n v="1287982800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x v="200"/>
    <x v="709"/>
    <n v="1.65"/>
    <x v="1"/>
    <x v="87"/>
    <n v="181"/>
    <s v="US"/>
    <s v="USD"/>
    <n v="1547964000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x v="3"/>
    <x v="710"/>
    <n v="0.18"/>
    <x v="0"/>
    <x v="47"/>
    <n v="10"/>
    <s v="US"/>
    <s v="USD"/>
    <n v="1464152400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x v="36"/>
    <x v="711"/>
    <n v="1.86"/>
    <x v="1"/>
    <x v="15"/>
    <n v="122"/>
    <s v="US"/>
    <s v="USD"/>
    <n v="1359957600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x v="379"/>
    <x v="712"/>
    <n v="4.13"/>
    <x v="1"/>
    <x v="43"/>
    <n v="1071"/>
    <s v="CA"/>
    <s v="CAD"/>
    <n v="1432357200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x v="48"/>
    <x v="713"/>
    <n v="0.9"/>
    <x v="3"/>
    <x v="35"/>
    <n v="219"/>
    <s v="US"/>
    <s v="USD"/>
    <n v="1500786000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x v="380"/>
    <x v="714"/>
    <n v="0.92"/>
    <x v="0"/>
    <x v="27"/>
    <n v="1121"/>
    <s v="US"/>
    <s v="USD"/>
    <n v="1490158800"/>
    <n v="1492146000"/>
    <b v="0"/>
    <b v="1"/>
    <s v="music/rock"/>
    <x v="1"/>
    <s v="rock"/>
    <x v="666"/>
    <d v="2017-04-14T05:00:00"/>
  </r>
  <r>
    <n v="733"/>
    <s v="Marquez-Kerr"/>
    <s v="Automated hybrid orchestration"/>
    <x v="144"/>
    <x v="715"/>
    <n v="5.27"/>
    <x v="1"/>
    <x v="15"/>
    <n v="980"/>
    <s v="US"/>
    <s v="USD"/>
    <n v="1406178000"/>
    <n v="1407301200"/>
    <b v="0"/>
    <b v="0"/>
    <s v="music/metal"/>
    <x v="1"/>
    <s v="metal"/>
    <x v="43"/>
    <d v="2014-08-06T05:00:00"/>
  </r>
  <r>
    <n v="734"/>
    <s v="Stone PLC"/>
    <s v="Exclusive 5thgeneration leverage"/>
    <x v="3"/>
    <x v="716"/>
    <n v="3.19"/>
    <x v="1"/>
    <x v="89"/>
    <n v="536"/>
    <s v="US"/>
    <s v="USD"/>
    <n v="1485583200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x v="211"/>
    <x v="717"/>
    <n v="3.54"/>
    <x v="1"/>
    <x v="73"/>
    <n v="1991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x v="106"/>
    <x v="718"/>
    <n v="0.33"/>
    <x v="3"/>
    <x v="64"/>
    <n v="29"/>
    <s v="US"/>
    <s v="USD"/>
    <n v="1424412000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x v="41"/>
    <x v="719"/>
    <n v="1.36"/>
    <x v="1"/>
    <x v="69"/>
    <n v="180"/>
    <s v="US"/>
    <s v="USD"/>
    <n v="147884400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x v="381"/>
    <x v="720"/>
    <n v="0.02"/>
    <x v="0"/>
    <x v="57"/>
    <n v="15"/>
    <s v="US"/>
    <s v="USD"/>
    <n v="1416117600"/>
    <n v="1418018400"/>
    <b v="0"/>
    <b v="1"/>
    <s v="theater/plays"/>
    <x v="3"/>
    <s v="plays"/>
    <x v="671"/>
    <d v="2014-12-08T06:00:00"/>
  </r>
  <r>
    <n v="739"/>
    <s v="Meyer-Avila"/>
    <s v="Multi-tiered discrete support"/>
    <x v="83"/>
    <x v="721"/>
    <n v="0.61"/>
    <x v="0"/>
    <x v="83"/>
    <n v="191"/>
    <s v="US"/>
    <s v="USD"/>
    <n v="1340946000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x v="98"/>
    <x v="722"/>
    <n v="0.3"/>
    <x v="0"/>
    <x v="2"/>
    <n v="16"/>
    <s v="US"/>
    <s v="USD"/>
    <n v="1486101600"/>
    <n v="1486360800"/>
    <b v="0"/>
    <b v="0"/>
    <s v="theater/plays"/>
    <x v="3"/>
    <s v="plays"/>
    <x v="673"/>
    <d v="2017-02-06T06:00:00"/>
  </r>
  <r>
    <n v="741"/>
    <s v="Garcia Ltd"/>
    <s v="Balanced mobile alliance"/>
    <x v="272"/>
    <x v="723"/>
    <n v="11.79"/>
    <x v="1"/>
    <x v="45"/>
    <n v="130"/>
    <s v="US"/>
    <s v="USD"/>
    <n v="1274590800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x v="272"/>
    <x v="724"/>
    <n v="11.26"/>
    <x v="1"/>
    <x v="43"/>
    <n v="122"/>
    <s v="US"/>
    <s v="USD"/>
    <n v="1263880800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x v="61"/>
    <x v="725"/>
    <n v="0.13"/>
    <x v="0"/>
    <x v="40"/>
    <n v="17"/>
    <s v="US"/>
    <s v="USD"/>
    <n v="1445403600"/>
    <n v="1445922000"/>
    <b v="0"/>
    <b v="1"/>
    <s v="theater/plays"/>
    <x v="3"/>
    <s v="plays"/>
    <x v="676"/>
    <d v="2015-10-27T05:00:00"/>
  </r>
  <r>
    <n v="744"/>
    <s v="Fitzgerald Group"/>
    <s v="Intuitive exuding initiative"/>
    <x v="22"/>
    <x v="726"/>
    <n v="7.12"/>
    <x v="1"/>
    <x v="12"/>
    <n v="140"/>
    <s v="US"/>
    <s v="USD"/>
    <n v="1533877200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x v="350"/>
    <x v="727"/>
    <n v="0.3"/>
    <x v="0"/>
    <x v="24"/>
    <n v="34"/>
    <s v="US"/>
    <s v="USD"/>
    <n v="1275195600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x v="382"/>
    <x v="728"/>
    <n v="2.13"/>
    <x v="1"/>
    <x v="22"/>
    <n v="3388"/>
    <s v="US"/>
    <s v="USD"/>
    <n v="1318136400"/>
    <n v="1318568400"/>
    <b v="0"/>
    <b v="0"/>
    <s v="technology/web"/>
    <x v="2"/>
    <s v="web"/>
    <x v="678"/>
    <d v="2011-10-14T05:00:00"/>
  </r>
  <r>
    <n v="747"/>
    <s v="Greer and Sons"/>
    <s v="Secured clear-thinking intranet"/>
    <x v="70"/>
    <x v="729"/>
    <n v="2.29"/>
    <x v="1"/>
    <x v="54"/>
    <n v="280"/>
    <s v="US"/>
    <s v="USD"/>
    <n v="1283403600"/>
    <n v="1284354000"/>
    <b v="0"/>
    <b v="0"/>
    <s v="theater/plays"/>
    <x v="3"/>
    <s v="plays"/>
    <x v="679"/>
    <d v="2010-09-13T05:00:00"/>
  </r>
  <r>
    <n v="748"/>
    <s v="Martinez PLC"/>
    <s v="Cloned actuating architecture"/>
    <x v="383"/>
    <x v="730"/>
    <n v="0.35"/>
    <x v="3"/>
    <x v="43"/>
    <n v="614"/>
    <s v="US"/>
    <s v="USD"/>
    <n v="126742320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x v="133"/>
    <x v="731"/>
    <n v="1.57"/>
    <x v="1"/>
    <x v="84"/>
    <n v="366"/>
    <s v="IT"/>
    <s v="EUR"/>
    <n v="1412744400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x v="0"/>
    <x v="99"/>
    <n v="0.01"/>
    <x v="0"/>
    <x v="59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x v="136"/>
    <x v="732"/>
    <n v="2.3199999999999998"/>
    <x v="1"/>
    <x v="8"/>
    <n v="270"/>
    <s v="US"/>
    <s v="USD"/>
    <n v="1458190800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x v="306"/>
    <x v="733"/>
    <n v="0.92"/>
    <x v="3"/>
    <x v="67"/>
    <n v="114"/>
    <s v="US"/>
    <s v="USD"/>
    <n v="1280984400"/>
    <n v="1282539600"/>
    <b v="0"/>
    <b v="1"/>
    <s v="theater/plays"/>
    <x v="3"/>
    <s v="plays"/>
    <x v="684"/>
    <d v="2010-08-23T05:00:00"/>
  </r>
  <r>
    <n v="753"/>
    <s v="Guerrero-Griffin"/>
    <s v="Networked web-enabled product"/>
    <x v="53"/>
    <x v="734"/>
    <n v="2.57"/>
    <x v="1"/>
    <x v="72"/>
    <n v="137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x v="384"/>
    <x v="735"/>
    <n v="1.68"/>
    <x v="1"/>
    <x v="84"/>
    <n v="3205"/>
    <s v="US"/>
    <s v="USD"/>
    <n v="1351400400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x v="6"/>
    <x v="562"/>
    <n v="1.67"/>
    <x v="1"/>
    <x v="65"/>
    <n v="288"/>
    <s v="DK"/>
    <s v="DKK"/>
    <n v="1514354400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x v="81"/>
    <x v="736"/>
    <n v="7.72"/>
    <x v="1"/>
    <x v="70"/>
    <n v="148"/>
    <s v="US"/>
    <s v="USD"/>
    <n v="1421733600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x v="1"/>
    <x v="737"/>
    <n v="4.07"/>
    <x v="1"/>
    <x v="66"/>
    <n v="114"/>
    <s v="US"/>
    <s v="USD"/>
    <n v="1305176400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x v="241"/>
    <x v="738"/>
    <n v="5.64"/>
    <x v="1"/>
    <x v="16"/>
    <n v="1518"/>
    <s v="CA"/>
    <s v="CAD"/>
    <n v="1414126800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x v="385"/>
    <x v="739"/>
    <n v="0.68"/>
    <x v="0"/>
    <x v="37"/>
    <n v="1274"/>
    <s v="US"/>
    <s v="USD"/>
    <n v="1517810400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x v="386"/>
    <x v="740"/>
    <n v="0.34"/>
    <x v="0"/>
    <x v="68"/>
    <n v="210"/>
    <s v="IT"/>
    <s v="EUR"/>
    <n v="156463560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x v="196"/>
    <x v="741"/>
    <n v="6.55"/>
    <x v="1"/>
    <x v="64"/>
    <n v="166"/>
    <s v="US"/>
    <s v="USD"/>
    <n v="1500699600"/>
    <n v="1501131600"/>
    <b v="0"/>
    <b v="0"/>
    <s v="music/rock"/>
    <x v="1"/>
    <s v="rock"/>
    <x v="691"/>
    <d v="2017-07-27T05:00:00"/>
  </r>
  <r>
    <n v="762"/>
    <s v="Davis Ltd"/>
    <s v="Upgradable uniform service-desk"/>
    <x v="26"/>
    <x v="742"/>
    <n v="1.77"/>
    <x v="1"/>
    <x v="24"/>
    <n v="100"/>
    <s v="AU"/>
    <s v="AUD"/>
    <n v="1354082400"/>
    <n v="1355032800"/>
    <b v="0"/>
    <b v="0"/>
    <s v="music/jazz"/>
    <x v="1"/>
    <s v="jazz"/>
    <x v="692"/>
    <d v="2012-12-09T06:00:00"/>
  </r>
  <r>
    <n v="763"/>
    <s v="Rowland PLC"/>
    <s v="Inverse client-driven product"/>
    <x v="36"/>
    <x v="207"/>
    <n v="1.1299999999999999"/>
    <x v="1"/>
    <x v="31"/>
    <n v="235"/>
    <s v="US"/>
    <s v="USD"/>
    <n v="1336453200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x v="65"/>
    <x v="743"/>
    <n v="7.28"/>
    <x v="1"/>
    <x v="88"/>
    <n v="148"/>
    <s v="US"/>
    <s v="USD"/>
    <n v="1305262800"/>
    <n v="1305954000"/>
    <b v="0"/>
    <b v="0"/>
    <s v="music/rock"/>
    <x v="1"/>
    <s v="rock"/>
    <x v="694"/>
    <d v="2011-05-21T05:00:00"/>
  </r>
  <r>
    <n v="765"/>
    <s v="Matthews LLC"/>
    <s v="Advanced transitional help-desk"/>
    <x v="61"/>
    <x v="744"/>
    <n v="2.08"/>
    <x v="1"/>
    <x v="51"/>
    <n v="198"/>
    <s v="US"/>
    <s v="USD"/>
    <n v="1492232400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x v="316"/>
    <x v="49"/>
    <n v="0.31"/>
    <x v="0"/>
    <x v="52"/>
    <n v="248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x v="387"/>
    <x v="745"/>
    <n v="0.56999999999999995"/>
    <x v="0"/>
    <x v="17"/>
    <n v="513"/>
    <s v="US"/>
    <s v="USD"/>
    <n v="1444107600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x v="73"/>
    <x v="746"/>
    <n v="2.31"/>
    <x v="1"/>
    <x v="47"/>
    <n v="150"/>
    <s v="US"/>
    <s v="USD"/>
    <n v="1386741600"/>
    <n v="1388037600"/>
    <b v="0"/>
    <b v="0"/>
    <s v="theater/plays"/>
    <x v="3"/>
    <s v="plays"/>
    <x v="626"/>
    <d v="2013-12-26T06:00:00"/>
  </r>
  <r>
    <n v="769"/>
    <s v="Johnson-Morales"/>
    <s v="Devolved 24hour forecast"/>
    <x v="388"/>
    <x v="747"/>
    <n v="0.87"/>
    <x v="0"/>
    <x v="83"/>
    <n v="3410"/>
    <s v="US"/>
    <s v="USD"/>
    <n v="1376542800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x v="333"/>
    <x v="748"/>
    <n v="2.71"/>
    <x v="1"/>
    <x v="88"/>
    <n v="216"/>
    <s v="IT"/>
    <s v="EUR"/>
    <n v="1397451600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x v="36"/>
    <x v="749"/>
    <n v="0.49"/>
    <x v="3"/>
    <x v="23"/>
    <n v="26"/>
    <s v="US"/>
    <s v="USD"/>
    <n v="1548482400"/>
    <n v="1550815200"/>
    <b v="0"/>
    <b v="0"/>
    <s v="theater/plays"/>
    <x v="3"/>
    <s v="plays"/>
    <x v="699"/>
    <d v="2019-02-22T06:00:00"/>
  </r>
  <r>
    <n v="772"/>
    <s v="Johnson-Pace"/>
    <s v="Persistent 3rdgeneration moratorium"/>
    <x v="389"/>
    <x v="750"/>
    <n v="1.1299999999999999"/>
    <x v="1"/>
    <x v="35"/>
    <n v="5139"/>
    <s v="US"/>
    <s v="USD"/>
    <n v="15496920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x v="390"/>
    <x v="751"/>
    <n v="1.91"/>
    <x v="1"/>
    <x v="71"/>
    <n v="2353"/>
    <s v="US"/>
    <s v="USD"/>
    <n v="1492059600"/>
    <n v="1492923600"/>
    <b v="0"/>
    <b v="0"/>
    <s v="theater/plays"/>
    <x v="3"/>
    <s v="plays"/>
    <x v="701"/>
    <d v="2017-04-23T05:00:00"/>
  </r>
  <r>
    <n v="774"/>
    <s v="Gonzalez-Snow"/>
    <s v="Polarized user-facing interface"/>
    <x v="92"/>
    <x v="752"/>
    <n v="1.36"/>
    <x v="1"/>
    <x v="64"/>
    <n v="78"/>
    <s v="IT"/>
    <s v="EUR"/>
    <n v="1463979600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x v="151"/>
    <x v="197"/>
    <n v="0.1"/>
    <x v="0"/>
    <x v="85"/>
    <n v="10"/>
    <s v="US"/>
    <s v="USD"/>
    <n v="1415253600"/>
    <n v="1416117600"/>
    <b v="0"/>
    <b v="0"/>
    <s v="music/rock"/>
    <x v="1"/>
    <s v="rock"/>
    <x v="703"/>
    <d v="2014-11-16T06:00:00"/>
  </r>
  <r>
    <n v="776"/>
    <s v="Taylor-Rowe"/>
    <s v="Synchronized multimedia frame"/>
    <x v="391"/>
    <x v="753"/>
    <n v="0.66"/>
    <x v="0"/>
    <x v="35"/>
    <n v="2201"/>
    <s v="US"/>
    <s v="USD"/>
    <n v="1562216400"/>
    <n v="1563771600"/>
    <b v="0"/>
    <b v="0"/>
    <s v="theater/plays"/>
    <x v="3"/>
    <s v="plays"/>
    <x v="704"/>
    <d v="2019-07-22T05:00:00"/>
  </r>
  <r>
    <n v="777"/>
    <s v="Henderson Ltd"/>
    <s v="Open-architected stable algorithm"/>
    <x v="202"/>
    <x v="754"/>
    <n v="0.49"/>
    <x v="0"/>
    <x v="70"/>
    <n v="676"/>
    <s v="US"/>
    <s v="USD"/>
    <n v="1316754000"/>
    <n v="1319259600"/>
    <b v="0"/>
    <b v="0"/>
    <s v="theater/plays"/>
    <x v="3"/>
    <s v="plays"/>
    <x v="431"/>
    <d v="2011-10-22T05:00:00"/>
  </r>
  <r>
    <n v="778"/>
    <s v="Moss-Guzman"/>
    <s v="Cross-platform optimizing website"/>
    <x v="81"/>
    <x v="755"/>
    <n v="7.88"/>
    <x v="1"/>
    <x v="36"/>
    <n v="174"/>
    <s v="CH"/>
    <s v="CHF"/>
    <n v="1313211600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x v="392"/>
    <x v="756"/>
    <n v="0.8"/>
    <x v="0"/>
    <x v="13"/>
    <n v="831"/>
    <s v="US"/>
    <s v="USD"/>
    <n v="1439528400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x v="135"/>
    <x v="757"/>
    <n v="1.06"/>
    <x v="1"/>
    <x v="35"/>
    <n v="164"/>
    <s v="US"/>
    <s v="USD"/>
    <n v="1469163600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x v="251"/>
    <x v="758"/>
    <n v="0.51"/>
    <x v="3"/>
    <x v="68"/>
    <n v="56"/>
    <s v="CH"/>
    <s v="CHF"/>
    <n v="1288501200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x v="135"/>
    <x v="759"/>
    <n v="2.15"/>
    <x v="1"/>
    <x v="70"/>
    <n v="161"/>
    <s v="US"/>
    <s v="USD"/>
    <n v="1298959200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x v="71"/>
    <x v="760"/>
    <n v="1.41"/>
    <x v="1"/>
    <x v="5"/>
    <n v="138"/>
    <s v="US"/>
    <s v="USD"/>
    <n v="1387260000"/>
    <n v="1387864800"/>
    <b v="0"/>
    <b v="0"/>
    <s v="music/rock"/>
    <x v="1"/>
    <s v="rock"/>
    <x v="710"/>
    <d v="2013-12-24T06:00:00"/>
  </r>
  <r>
    <n v="784"/>
    <s v="Byrd Group"/>
    <s v="Profound fault-tolerant model"/>
    <x v="393"/>
    <x v="761"/>
    <n v="1.1499999999999999"/>
    <x v="1"/>
    <x v="8"/>
    <n v="3308"/>
    <s v="US"/>
    <s v="USD"/>
    <n v="1457244000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x v="313"/>
    <x v="762"/>
    <n v="1.93"/>
    <x v="1"/>
    <x v="12"/>
    <n v="127"/>
    <s v="AU"/>
    <s v="AUD"/>
    <n v="1556341200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x v="42"/>
    <x v="763"/>
    <n v="7.3"/>
    <x v="1"/>
    <x v="33"/>
    <n v="207"/>
    <s v="IT"/>
    <s v="EUR"/>
    <n v="1522126800"/>
    <n v="1522731600"/>
    <b v="0"/>
    <b v="1"/>
    <s v="music/jazz"/>
    <x v="1"/>
    <s v="jazz"/>
    <x v="630"/>
    <d v="2018-04-03T05:00:00"/>
  </r>
  <r>
    <n v="787"/>
    <s v="Vance-Glover"/>
    <s v="Progressive coherent secured line"/>
    <x v="394"/>
    <x v="764"/>
    <n v="1"/>
    <x v="0"/>
    <x v="78"/>
    <n v="859"/>
    <s v="CA"/>
    <s v="CAD"/>
    <n v="1305954000"/>
    <n v="1306731600"/>
    <b v="0"/>
    <b v="0"/>
    <s v="music/rock"/>
    <x v="1"/>
    <s v="rock"/>
    <x v="712"/>
    <d v="2011-05-30T05:00:00"/>
  </r>
  <r>
    <n v="788"/>
    <s v="Joyce PLC"/>
    <s v="Synchronized directional capability"/>
    <x v="136"/>
    <x v="765"/>
    <n v="0.88"/>
    <x v="2"/>
    <x v="12"/>
    <n v="31"/>
    <s v="US"/>
    <s v="USD"/>
    <n v="1350709200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x v="25"/>
    <x v="766"/>
    <n v="0.37"/>
    <x v="0"/>
    <x v="47"/>
    <n v="45"/>
    <s v="US"/>
    <s v="USD"/>
    <n v="1401166800"/>
    <n v="1404363600"/>
    <b v="0"/>
    <b v="0"/>
    <s v="theater/plays"/>
    <x v="3"/>
    <s v="plays"/>
    <x v="713"/>
    <d v="2014-07-03T05:00:00"/>
  </r>
  <r>
    <n v="790"/>
    <s v="White-Obrien"/>
    <s v="Operative local pricing structure"/>
    <x v="395"/>
    <x v="767"/>
    <n v="0.31"/>
    <x v="3"/>
    <x v="62"/>
    <n v="1113"/>
    <s v="US"/>
    <s v="USD"/>
    <n v="1266127200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x v="118"/>
    <x v="768"/>
    <n v="0.26"/>
    <x v="0"/>
    <x v="37"/>
    <n v="6"/>
    <s v="US"/>
    <s v="USD"/>
    <n v="1481436000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x v="22"/>
    <x v="769"/>
    <n v="0.34"/>
    <x v="0"/>
    <x v="85"/>
    <n v="7"/>
    <s v="US"/>
    <s v="USD"/>
    <n v="1372222800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x v="65"/>
    <x v="770"/>
    <n v="11.86"/>
    <x v="1"/>
    <x v="44"/>
    <n v="181"/>
    <s v="CH"/>
    <s v="CHF"/>
    <n v="1372136400"/>
    <n v="1372482000"/>
    <b v="0"/>
    <b v="0"/>
    <s v="publishing/nonfiction"/>
    <x v="5"/>
    <s v="nonfiction"/>
    <x v="448"/>
    <d v="2013-06-29T05:00:00"/>
  </r>
  <r>
    <n v="794"/>
    <s v="Welch Inc"/>
    <s v="Optional optimal website"/>
    <x v="47"/>
    <x v="771"/>
    <n v="1.25"/>
    <x v="1"/>
    <x v="28"/>
    <n v="110"/>
    <s v="US"/>
    <s v="USD"/>
    <n v="1513922400"/>
    <n v="1514959200"/>
    <b v="0"/>
    <b v="0"/>
    <s v="music/rock"/>
    <x v="1"/>
    <s v="rock"/>
    <x v="717"/>
    <d v="2018-01-03T06:00:00"/>
  </r>
  <r>
    <n v="795"/>
    <s v="Vasquez Inc"/>
    <s v="Stand-alone asynchronous functionalities"/>
    <x v="143"/>
    <x v="772"/>
    <n v="0.14000000000000001"/>
    <x v="0"/>
    <x v="35"/>
    <n v="31"/>
    <s v="US"/>
    <s v="USD"/>
    <n v="1477976400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x v="75"/>
    <x v="773"/>
    <n v="0.55000000000000004"/>
    <x v="0"/>
    <x v="52"/>
    <n v="78"/>
    <s v="US"/>
    <s v="USD"/>
    <n v="1407474000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x v="4"/>
    <x v="774"/>
    <n v="1.1000000000000001"/>
    <x v="1"/>
    <x v="18"/>
    <n v="185"/>
    <s v="US"/>
    <s v="USD"/>
    <n v="1546149600"/>
    <n v="1548136800"/>
    <b v="0"/>
    <b v="0"/>
    <s v="technology/web"/>
    <x v="2"/>
    <s v="web"/>
    <x v="720"/>
    <d v="2019-01-22T06:00:00"/>
  </r>
  <r>
    <n v="798"/>
    <s v="Small-Fuentes"/>
    <s v="Seamless maximized product"/>
    <x v="74"/>
    <x v="775"/>
    <n v="1.88"/>
    <x v="1"/>
    <x v="33"/>
    <n v="121"/>
    <s v="US"/>
    <s v="USD"/>
    <n v="1338440400"/>
    <n v="1340859600"/>
    <b v="0"/>
    <b v="1"/>
    <s v="theater/plays"/>
    <x v="3"/>
    <s v="plays"/>
    <x v="721"/>
    <d v="2012-06-28T05:00:00"/>
  </r>
  <r>
    <n v="799"/>
    <s v="Reid-Day"/>
    <s v="Devolved tertiary time-frame"/>
    <x v="396"/>
    <x v="776"/>
    <n v="0.87"/>
    <x v="0"/>
    <x v="76"/>
    <n v="1225"/>
    <s v="GB"/>
    <s v="GBP"/>
    <n v="1454133600"/>
    <n v="1454479200"/>
    <b v="0"/>
    <b v="0"/>
    <s v="theater/plays"/>
    <x v="3"/>
    <s v="plays"/>
    <x v="722"/>
    <d v="2016-02-03T06:00:00"/>
  </r>
  <r>
    <n v="800"/>
    <s v="Wallace LLC"/>
    <s v="Centralized regional function"/>
    <x v="0"/>
    <x v="99"/>
    <n v="0.01"/>
    <x v="0"/>
    <x v="59"/>
    <n v="1"/>
    <s v="CH"/>
    <s v="CHF"/>
    <n v="1434085200"/>
    <n v="1434430800"/>
    <b v="0"/>
    <b v="0"/>
    <s v="music/rock"/>
    <x v="1"/>
    <s v="rock"/>
    <x v="139"/>
    <d v="2015-06-16T05:00:00"/>
  </r>
  <r>
    <n v="801"/>
    <s v="Olson-Bishop"/>
    <s v="User-friendly high-level initiative"/>
    <x v="173"/>
    <x v="777"/>
    <n v="2.0299999999999998"/>
    <x v="1"/>
    <x v="63"/>
    <n v="106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x v="8"/>
    <x v="778"/>
    <n v="1.97"/>
    <x v="1"/>
    <x v="49"/>
    <n v="142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x v="55"/>
    <x v="106"/>
    <n v="1.07"/>
    <x v="1"/>
    <x v="69"/>
    <n v="233"/>
    <s v="US"/>
    <s v="USD"/>
    <n v="1548568800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x v="97"/>
    <x v="779"/>
    <n v="2.69"/>
    <x v="1"/>
    <x v="83"/>
    <n v="218"/>
    <s v="US"/>
    <s v="USD"/>
    <n v="1514872800"/>
    <n v="1516600800"/>
    <b v="0"/>
    <b v="0"/>
    <s v="music/rock"/>
    <x v="1"/>
    <s v="rock"/>
    <x v="725"/>
    <d v="2018-01-22T06:00:00"/>
  </r>
  <r>
    <n v="805"/>
    <s v="Smith-Nguyen"/>
    <s v="Advanced intermediate Graphic Interface"/>
    <x v="62"/>
    <x v="780"/>
    <n v="0.51"/>
    <x v="0"/>
    <x v="47"/>
    <n v="67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x v="31"/>
    <x v="781"/>
    <n v="11.8"/>
    <x v="1"/>
    <x v="45"/>
    <n v="76"/>
    <s v="US"/>
    <s v="USD"/>
    <n v="1330927200"/>
    <n v="1332997200"/>
    <b v="0"/>
    <b v="1"/>
    <s v="film &amp; video/drama"/>
    <x v="4"/>
    <s v="drama"/>
    <x v="726"/>
    <d v="2012-03-29T05:00:00"/>
  </r>
  <r>
    <n v="807"/>
    <s v="Walker-Taylor"/>
    <s v="Automated uniform concept"/>
    <x v="31"/>
    <x v="782"/>
    <n v="2.64"/>
    <x v="1"/>
    <x v="71"/>
    <n v="43"/>
    <s v="US"/>
    <s v="USD"/>
    <n v="1571115600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x v="5"/>
    <x v="783"/>
    <n v="0.3"/>
    <x v="0"/>
    <x v="53"/>
    <n v="19"/>
    <s v="US"/>
    <s v="USD"/>
    <n v="1463461200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x v="397"/>
    <x v="784"/>
    <n v="0.63"/>
    <x v="0"/>
    <x v="80"/>
    <n v="2108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x v="330"/>
    <x v="785"/>
    <n v="1.93"/>
    <x v="1"/>
    <x v="48"/>
    <n v="221"/>
    <s v="US"/>
    <s v="USD"/>
    <n v="151184880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x v="398"/>
    <x v="786"/>
    <n v="0.77"/>
    <x v="0"/>
    <x v="13"/>
    <n v="679"/>
    <s v="US"/>
    <s v="USD"/>
    <n v="1452319200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x v="221"/>
    <x v="787"/>
    <n v="2.2599999999999998"/>
    <x v="1"/>
    <x v="25"/>
    <n v="2805"/>
    <s v="CA"/>
    <s v="CAD"/>
    <n v="1523854800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x v="170"/>
    <x v="788"/>
    <n v="2.39"/>
    <x v="1"/>
    <x v="79"/>
    <n v="68"/>
    <s v="US"/>
    <s v="USD"/>
    <n v="1346043600"/>
    <n v="1346907600"/>
    <b v="0"/>
    <b v="0"/>
    <s v="games/video games"/>
    <x v="6"/>
    <s v="video games"/>
    <x v="732"/>
    <d v="2012-09-06T05:00:00"/>
  </r>
  <r>
    <n v="814"/>
    <s v="Vincent PLC"/>
    <s v="Visionary 24hour analyzer"/>
    <x v="170"/>
    <x v="789"/>
    <n v="0.92"/>
    <x v="0"/>
    <x v="41"/>
    <n v="36"/>
    <s v="DK"/>
    <s v="DKK"/>
    <n v="1464325200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x v="25"/>
    <x v="790"/>
    <n v="1.3"/>
    <x v="1"/>
    <x v="46"/>
    <n v="183"/>
    <s v="CA"/>
    <s v="CAD"/>
    <n v="1511935200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x v="173"/>
    <x v="723"/>
    <n v="6.15"/>
    <x v="1"/>
    <x v="19"/>
    <n v="133"/>
    <s v="US"/>
    <s v="USD"/>
    <n v="1392012000"/>
    <n v="1392184800"/>
    <b v="1"/>
    <b v="1"/>
    <s v="theater/plays"/>
    <x v="3"/>
    <s v="plays"/>
    <x v="406"/>
    <d v="2014-02-12T06:00:00"/>
  </r>
  <r>
    <n v="817"/>
    <s v="Alvarez-Bauer"/>
    <s v="Front-line intermediate moderator"/>
    <x v="399"/>
    <x v="791"/>
    <n v="3.69"/>
    <x v="1"/>
    <x v="5"/>
    <n v="2489"/>
    <s v="IT"/>
    <s v="EUR"/>
    <n v="1556946000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x v="31"/>
    <x v="792"/>
    <n v="10.95"/>
    <x v="1"/>
    <x v="43"/>
    <n v="69"/>
    <s v="US"/>
    <s v="USD"/>
    <n v="1548050400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x v="200"/>
    <x v="793"/>
    <n v="0.51"/>
    <x v="0"/>
    <x v="27"/>
    <n v="47"/>
    <s v="US"/>
    <s v="USD"/>
    <n v="1353736800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x v="42"/>
    <x v="794"/>
    <n v="8.01"/>
    <x v="1"/>
    <x v="71"/>
    <n v="279"/>
    <s v="GB"/>
    <s v="GBP"/>
    <n v="1532840400"/>
    <n v="1533963600"/>
    <b v="0"/>
    <b v="1"/>
    <s v="music/rock"/>
    <x v="1"/>
    <s v="rock"/>
    <x v="192"/>
    <d v="2018-08-11T05:00:00"/>
  </r>
  <r>
    <n v="821"/>
    <s v="Alvarez-Andrews"/>
    <s v="Extended impactful secured line"/>
    <x v="70"/>
    <x v="795"/>
    <n v="2.91"/>
    <x v="1"/>
    <x v="70"/>
    <n v="210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x v="400"/>
    <x v="796"/>
    <n v="3.5"/>
    <x v="1"/>
    <x v="37"/>
    <n v="2100"/>
    <s v="US"/>
    <s v="USD"/>
    <n v="1393567200"/>
    <n v="1395032400"/>
    <b v="0"/>
    <b v="0"/>
    <s v="music/rock"/>
    <x v="1"/>
    <s v="rock"/>
    <x v="739"/>
    <d v="2014-03-17T05:00:00"/>
  </r>
  <r>
    <n v="823"/>
    <s v="Dyer Inc"/>
    <s v="Secured well-modulated system engine"/>
    <x v="178"/>
    <x v="797"/>
    <n v="3.57"/>
    <x v="1"/>
    <x v="42"/>
    <n v="252"/>
    <s v="US"/>
    <s v="USD"/>
    <n v="1410325200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x v="401"/>
    <x v="798"/>
    <n v="1.26"/>
    <x v="1"/>
    <x v="91"/>
    <n v="1280"/>
    <s v="US"/>
    <s v="USD"/>
    <n v="127692360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x v="136"/>
    <x v="799"/>
    <n v="3.88"/>
    <x v="1"/>
    <x v="56"/>
    <n v="157"/>
    <s v="GB"/>
    <s v="GBP"/>
    <n v="1500958800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x v="54"/>
    <x v="800"/>
    <n v="4.57"/>
    <x v="1"/>
    <x v="73"/>
    <n v="194"/>
    <s v="US"/>
    <s v="USD"/>
    <n v="1292220000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x v="173"/>
    <x v="801"/>
    <n v="2.67"/>
    <x v="1"/>
    <x v="28"/>
    <n v="82"/>
    <s v="AU"/>
    <s v="AUD"/>
    <n v="1304398800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x v="143"/>
    <x v="802"/>
    <n v="0.69"/>
    <x v="0"/>
    <x v="38"/>
    <n v="70"/>
    <s v="US"/>
    <s v="USD"/>
    <n v="1535432400"/>
    <n v="1537592400"/>
    <b v="0"/>
    <b v="0"/>
    <s v="theater/plays"/>
    <x v="3"/>
    <s v="plays"/>
    <x v="202"/>
    <d v="2018-09-22T05:00:00"/>
  </r>
  <r>
    <n v="829"/>
    <s v="Baker-Higgins"/>
    <s v="Vision-oriented scalable portal"/>
    <x v="103"/>
    <x v="803"/>
    <n v="0.51"/>
    <x v="0"/>
    <x v="83"/>
    <n v="154"/>
    <s v="US"/>
    <s v="USD"/>
    <n v="1433826000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x v="319"/>
    <x v="804"/>
    <n v="0.01"/>
    <x v="0"/>
    <x v="7"/>
    <n v="22"/>
    <s v="US"/>
    <s v="USD"/>
    <n v="1514959200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x v="402"/>
    <x v="805"/>
    <n v="1.0900000000000001"/>
    <x v="1"/>
    <x v="89"/>
    <n v="4233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x v="403"/>
    <x v="806"/>
    <n v="3.15"/>
    <x v="1"/>
    <x v="13"/>
    <n v="1297"/>
    <s v="DK"/>
    <s v="DKK"/>
    <n v="1445490000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x v="85"/>
    <x v="807"/>
    <n v="1.58"/>
    <x v="1"/>
    <x v="7"/>
    <n v="165"/>
    <s v="DK"/>
    <s v="DKK"/>
    <n v="1297663200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x v="190"/>
    <x v="808"/>
    <n v="1.54"/>
    <x v="1"/>
    <x v="14"/>
    <n v="119"/>
    <s v="US"/>
    <s v="USD"/>
    <n v="1371963600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x v="404"/>
    <x v="809"/>
    <n v="0.9"/>
    <x v="0"/>
    <x v="63"/>
    <n v="1758"/>
    <s v="US"/>
    <s v="USD"/>
    <n v="1425103200"/>
    <n v="1425621600"/>
    <b v="0"/>
    <b v="0"/>
    <s v="technology/web"/>
    <x v="2"/>
    <s v="web"/>
    <x v="748"/>
    <d v="2015-03-06T06:00:00"/>
  </r>
  <r>
    <n v="836"/>
    <s v="Macias Inc"/>
    <s v="Optimized didactic intranet"/>
    <x v="32"/>
    <x v="810"/>
    <n v="0.75"/>
    <x v="0"/>
    <x v="7"/>
    <n v="94"/>
    <s v="US"/>
    <s v="USD"/>
    <n v="1265349600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x v="405"/>
    <x v="811"/>
    <n v="8.5299999999999994"/>
    <x v="1"/>
    <x v="91"/>
    <n v="1797"/>
    <s v="US"/>
    <s v="USD"/>
    <n v="1301202000"/>
    <n v="1305867600"/>
    <b v="0"/>
    <b v="0"/>
    <s v="music/jazz"/>
    <x v="1"/>
    <s v="jazz"/>
    <x v="643"/>
    <d v="2011-05-20T05:00:00"/>
  </r>
  <r>
    <n v="838"/>
    <s v="Jordan-Fischer"/>
    <s v="Vision-oriented high-level extranet"/>
    <x v="330"/>
    <x v="812"/>
    <n v="1.39"/>
    <x v="1"/>
    <x v="94"/>
    <n v="261"/>
    <s v="US"/>
    <s v="USD"/>
    <n v="1538024400"/>
    <n v="1538802000"/>
    <b v="0"/>
    <b v="0"/>
    <s v="theater/plays"/>
    <x v="3"/>
    <s v="plays"/>
    <x v="750"/>
    <d v="2018-10-06T05:00:00"/>
  </r>
  <r>
    <n v="839"/>
    <s v="Pierce-Ramirez"/>
    <s v="Organized scalable initiative"/>
    <x v="106"/>
    <x v="813"/>
    <n v="1.9"/>
    <x v="1"/>
    <x v="93"/>
    <n v="157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x v="406"/>
    <x v="814"/>
    <n v="1"/>
    <x v="1"/>
    <x v="35"/>
    <n v="3533"/>
    <s v="US"/>
    <s v="USD"/>
    <n v="1405486800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x v="14"/>
    <x v="815"/>
    <n v="1.43"/>
    <x v="1"/>
    <x v="91"/>
    <n v="155"/>
    <s v="US"/>
    <s v="USD"/>
    <n v="1455861600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x v="42"/>
    <x v="816"/>
    <n v="5.63"/>
    <x v="1"/>
    <x v="46"/>
    <n v="132"/>
    <s v="IT"/>
    <s v="EUR"/>
    <n v="1529038800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x v="35"/>
    <x v="817"/>
    <n v="0.31"/>
    <x v="0"/>
    <x v="41"/>
    <n v="33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x v="35"/>
    <x v="818"/>
    <n v="0.99"/>
    <x v="3"/>
    <x v="93"/>
    <n v="94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x v="407"/>
    <x v="819"/>
    <n v="1.98"/>
    <x v="1"/>
    <x v="12"/>
    <n v="1354"/>
    <s v="GB"/>
    <s v="GBP"/>
    <n v="1526360400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x v="67"/>
    <x v="820"/>
    <n v="5.09"/>
    <x v="1"/>
    <x v="19"/>
    <n v="48"/>
    <s v="US"/>
    <s v="USD"/>
    <n v="1532149200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x v="53"/>
    <x v="695"/>
    <n v="2.38"/>
    <x v="1"/>
    <x v="12"/>
    <n v="110"/>
    <s v="US"/>
    <s v="USD"/>
    <n v="1515304800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x v="170"/>
    <x v="821"/>
    <n v="3.38"/>
    <x v="1"/>
    <x v="10"/>
    <n v="172"/>
    <s v="US"/>
    <s v="USD"/>
    <n v="127631880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x v="313"/>
    <x v="822"/>
    <n v="1.33"/>
    <x v="1"/>
    <x v="39"/>
    <n v="307"/>
    <s v="US"/>
    <s v="USD"/>
    <n v="1328767200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x v="0"/>
    <x v="99"/>
    <n v="0.01"/>
    <x v="0"/>
    <x v="59"/>
    <n v="1"/>
    <s v="US"/>
    <s v="USD"/>
    <n v="1321682400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x v="46"/>
    <x v="823"/>
    <n v="2.08"/>
    <x v="1"/>
    <x v="81"/>
    <n v="160"/>
    <s v="US"/>
    <s v="USD"/>
    <n v="1335934800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x v="70"/>
    <x v="824"/>
    <n v="0.51"/>
    <x v="0"/>
    <x v="87"/>
    <n v="31"/>
    <s v="US"/>
    <s v="USD"/>
    <n v="1310792400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x v="408"/>
    <x v="825"/>
    <n v="6.52"/>
    <x v="1"/>
    <x v="5"/>
    <n v="1467"/>
    <s v="CA"/>
    <s v="CAD"/>
    <n v="1308546000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x v="409"/>
    <x v="826"/>
    <n v="1.1399999999999999"/>
    <x v="1"/>
    <x v="9"/>
    <n v="2662"/>
    <s v="CA"/>
    <s v="CAD"/>
    <n v="1574056800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x v="410"/>
    <x v="827"/>
    <n v="1.02"/>
    <x v="1"/>
    <x v="33"/>
    <n v="452"/>
    <s v="AU"/>
    <s v="AUD"/>
    <n v="1308373200"/>
    <n v="1311051600"/>
    <b v="0"/>
    <b v="0"/>
    <s v="theater/plays"/>
    <x v="3"/>
    <s v="plays"/>
    <x v="766"/>
    <d v="2011-07-19T05:00:00"/>
  </r>
  <r>
    <n v="856"/>
    <s v="Williams and Sons"/>
    <s v="Profound composite core"/>
    <x v="166"/>
    <x v="828"/>
    <n v="3.57"/>
    <x v="1"/>
    <x v="88"/>
    <n v="158"/>
    <s v="US"/>
    <s v="USD"/>
    <n v="1335243600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x v="98"/>
    <x v="829"/>
    <n v="1.4"/>
    <x v="1"/>
    <x v="35"/>
    <n v="225"/>
    <s v="CH"/>
    <s v="CHF"/>
    <n v="1328421600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x v="220"/>
    <x v="830"/>
    <n v="0.69"/>
    <x v="0"/>
    <x v="68"/>
    <n v="35"/>
    <s v="US"/>
    <s v="USD"/>
    <n v="1524286800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x v="190"/>
    <x v="831"/>
    <n v="0.36"/>
    <x v="0"/>
    <x v="51"/>
    <n v="63"/>
    <s v="US"/>
    <s v="USD"/>
    <n v="1362117600"/>
    <n v="1363669200"/>
    <b v="0"/>
    <b v="1"/>
    <s v="theater/plays"/>
    <x v="3"/>
    <s v="plays"/>
    <x v="770"/>
    <d v="2013-03-19T05:00:00"/>
  </r>
  <r>
    <n v="860"/>
    <s v="Lee PLC"/>
    <s v="Re-contextualized leadingedge firmware"/>
    <x v="22"/>
    <x v="832"/>
    <n v="2.52"/>
    <x v="1"/>
    <x v="75"/>
    <n v="65"/>
    <s v="US"/>
    <s v="USD"/>
    <n v="1550556000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x v="35"/>
    <x v="833"/>
    <n v="1.06"/>
    <x v="1"/>
    <x v="29"/>
    <n v="163"/>
    <s v="US"/>
    <s v="USD"/>
    <n v="1269147600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x v="26"/>
    <x v="834"/>
    <n v="1.87"/>
    <x v="1"/>
    <x v="75"/>
    <n v="85"/>
    <s v="US"/>
    <s v="USD"/>
    <n v="1312174800"/>
    <n v="1312520400"/>
    <b v="0"/>
    <b v="0"/>
    <s v="theater/plays"/>
    <x v="3"/>
    <s v="plays"/>
    <x v="773"/>
    <d v="2011-08-05T05:00:00"/>
  </r>
  <r>
    <n v="863"/>
    <s v="Davis-Johnson"/>
    <s v="Automated reciprocal protocol"/>
    <x v="1"/>
    <x v="835"/>
    <n v="3.87"/>
    <x v="1"/>
    <x v="89"/>
    <n v="217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x v="3"/>
    <x v="836"/>
    <n v="3.47"/>
    <x v="1"/>
    <x v="85"/>
    <n v="150"/>
    <s v="US"/>
    <s v="USD"/>
    <n v="1471582800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x v="411"/>
    <x v="837"/>
    <n v="1.86"/>
    <x v="1"/>
    <x v="32"/>
    <n v="3272"/>
    <s v="US"/>
    <s v="USD"/>
    <n v="1410757200"/>
    <n v="1411534800"/>
    <b v="0"/>
    <b v="0"/>
    <s v="theater/plays"/>
    <x v="3"/>
    <s v="plays"/>
    <x v="776"/>
    <d v="2014-09-24T05:00:00"/>
  </r>
  <r>
    <n v="866"/>
    <s v="Jackson-Brown"/>
    <s v="Versatile 5thgeneration matrices"/>
    <x v="412"/>
    <x v="838"/>
    <n v="0.43"/>
    <x v="3"/>
    <x v="72"/>
    <n v="898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x v="73"/>
    <x v="839"/>
    <n v="1.62"/>
    <x v="1"/>
    <x v="65"/>
    <n v="300"/>
    <s v="US"/>
    <s v="USD"/>
    <n v="1539061200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x v="260"/>
    <x v="762"/>
    <n v="1.85"/>
    <x v="1"/>
    <x v="3"/>
    <n v="126"/>
    <s v="US"/>
    <s v="USD"/>
    <n v="1381554000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x v="413"/>
    <x v="840"/>
    <n v="0.24"/>
    <x v="0"/>
    <x v="9"/>
    <n v="526"/>
    <s v="US"/>
    <s v="USD"/>
    <n v="127709640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x v="106"/>
    <x v="841"/>
    <n v="0.9"/>
    <x v="0"/>
    <x v="29"/>
    <n v="121"/>
    <s v="US"/>
    <s v="USD"/>
    <n v="1440392400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x v="414"/>
    <x v="842"/>
    <n v="2.73"/>
    <x v="1"/>
    <x v="91"/>
    <n v="2320"/>
    <s v="US"/>
    <s v="USD"/>
    <n v="1509512400"/>
    <n v="1511071200"/>
    <b v="0"/>
    <b v="1"/>
    <s v="theater/plays"/>
    <x v="3"/>
    <s v="plays"/>
    <x v="535"/>
    <d v="2017-11-19T06:00:00"/>
  </r>
  <r>
    <n v="872"/>
    <s v="Davis LLC"/>
    <s v="Compatible logistical paradigm"/>
    <x v="53"/>
    <x v="843"/>
    <n v="1.7"/>
    <x v="1"/>
    <x v="4"/>
    <n v="81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x v="369"/>
    <x v="844"/>
    <n v="1.88"/>
    <x v="1"/>
    <x v="80"/>
    <n v="1887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x v="415"/>
    <x v="845"/>
    <n v="3.47"/>
    <x v="1"/>
    <x v="83"/>
    <n v="4358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x v="58"/>
    <x v="846"/>
    <n v="0.69"/>
    <x v="0"/>
    <x v="41"/>
    <n v="67"/>
    <s v="US"/>
    <s v="USD"/>
    <n v="1294898400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x v="111"/>
    <x v="847"/>
    <n v="0.25"/>
    <x v="0"/>
    <x v="84"/>
    <n v="57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x v="416"/>
    <x v="848"/>
    <n v="0.77"/>
    <x v="0"/>
    <x v="3"/>
    <n v="1229"/>
    <s v="US"/>
    <s v="USD"/>
    <n v="1469509200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x v="50"/>
    <x v="849"/>
    <n v="0.37"/>
    <x v="0"/>
    <x v="91"/>
    <n v="12"/>
    <s v="IT"/>
    <s v="EUR"/>
    <n v="1579068000"/>
    <n v="1581141600"/>
    <b v="0"/>
    <b v="0"/>
    <s v="music/metal"/>
    <x v="1"/>
    <s v="metal"/>
    <x v="786"/>
    <d v="2020-02-08T06:00:00"/>
  </r>
  <r>
    <n v="879"/>
    <s v="Ortiz Inc"/>
    <s v="Stand-alone incremental parallelism"/>
    <x v="67"/>
    <x v="675"/>
    <n v="5.44"/>
    <x v="1"/>
    <x v="3"/>
    <n v="53"/>
    <s v="US"/>
    <s v="USD"/>
    <n v="1487743200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x v="396"/>
    <x v="850"/>
    <n v="2.29"/>
    <x v="1"/>
    <x v="50"/>
    <n v="2414"/>
    <s v="US"/>
    <s v="USD"/>
    <n v="1563685200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x v="417"/>
    <x v="851"/>
    <n v="0.39"/>
    <x v="0"/>
    <x v="38"/>
    <n v="452"/>
    <s v="US"/>
    <s v="USD"/>
    <n v="1436418000"/>
    <n v="1438923600"/>
    <b v="0"/>
    <b v="1"/>
    <s v="theater/plays"/>
    <x v="3"/>
    <s v="plays"/>
    <x v="330"/>
    <d v="2015-08-07T05:00:00"/>
  </r>
  <r>
    <n v="882"/>
    <s v="White-Rosario"/>
    <s v="Balanced demand-driven definition"/>
    <x v="126"/>
    <x v="852"/>
    <n v="3.7"/>
    <x v="1"/>
    <x v="84"/>
    <n v="80"/>
    <s v="US"/>
    <s v="USD"/>
    <n v="1421820000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x v="74"/>
    <x v="853"/>
    <n v="2.38"/>
    <x v="1"/>
    <x v="80"/>
    <n v="193"/>
    <s v="US"/>
    <s v="USD"/>
    <n v="127476360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x v="418"/>
    <x v="854"/>
    <n v="0.64"/>
    <x v="0"/>
    <x v="42"/>
    <n v="1886"/>
    <s v="US"/>
    <s v="USD"/>
    <n v="1399179600"/>
    <n v="1399352400"/>
    <b v="0"/>
    <b v="1"/>
    <s v="theater/plays"/>
    <x v="3"/>
    <s v="plays"/>
    <x v="791"/>
    <d v="2014-05-06T05:00:00"/>
  </r>
  <r>
    <n v="885"/>
    <s v="Lynch Ltd"/>
    <s v="Virtual analyzing collaboration"/>
    <x v="37"/>
    <x v="855"/>
    <n v="1.18"/>
    <x v="1"/>
    <x v="51"/>
    <n v="52"/>
    <s v="US"/>
    <s v="USD"/>
    <n v="1275800400"/>
    <n v="1279083600"/>
    <b v="0"/>
    <b v="0"/>
    <s v="theater/plays"/>
    <x v="3"/>
    <s v="plays"/>
    <x v="792"/>
    <d v="2010-07-14T05:00:00"/>
  </r>
  <r>
    <n v="886"/>
    <s v="Sanders LLC"/>
    <s v="Multi-tiered explicit focus group"/>
    <x v="419"/>
    <x v="856"/>
    <n v="0.85"/>
    <x v="0"/>
    <x v="38"/>
    <n v="1825"/>
    <s v="US"/>
    <s v="USD"/>
    <n v="1282798800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x v="75"/>
    <x v="857"/>
    <n v="0.28999999999999998"/>
    <x v="0"/>
    <x v="47"/>
    <n v="31"/>
    <s v="US"/>
    <s v="USD"/>
    <n v="1437109200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x v="306"/>
    <x v="858"/>
    <n v="2.1"/>
    <x v="1"/>
    <x v="80"/>
    <n v="290"/>
    <s v="US"/>
    <s v="USD"/>
    <n v="1491886800"/>
    <n v="1493528400"/>
    <b v="0"/>
    <b v="0"/>
    <s v="theater/plays"/>
    <x v="3"/>
    <s v="plays"/>
    <x v="795"/>
    <d v="2017-04-30T05:00:00"/>
  </r>
  <r>
    <n v="889"/>
    <s v="Santos Group"/>
    <s v="Secured dynamic capacity"/>
    <x v="36"/>
    <x v="859"/>
    <n v="1.7"/>
    <x v="1"/>
    <x v="81"/>
    <n v="122"/>
    <s v="US"/>
    <s v="USD"/>
    <n v="1394600400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x v="420"/>
    <x v="860"/>
    <n v="1.1599999999999999"/>
    <x v="1"/>
    <x v="19"/>
    <n v="1470"/>
    <s v="US"/>
    <s v="USD"/>
    <n v="1561352400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x v="162"/>
    <x v="861"/>
    <n v="2.59"/>
    <x v="1"/>
    <x v="67"/>
    <n v="165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x v="46"/>
    <x v="862"/>
    <n v="2.31"/>
    <x v="1"/>
    <x v="5"/>
    <n v="182"/>
    <s v="US"/>
    <s v="USD"/>
    <n v="1274418000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x v="141"/>
    <x v="863"/>
    <n v="1.28"/>
    <x v="1"/>
    <x v="88"/>
    <n v="199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x v="12"/>
    <x v="9"/>
    <n v="1.89"/>
    <x v="1"/>
    <x v="29"/>
    <n v="56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x v="421"/>
    <x v="611"/>
    <n v="7.0000000000000007E-2"/>
    <x v="0"/>
    <x v="57"/>
    <n v="107"/>
    <s v="US"/>
    <s v="USD"/>
    <n v="1517637600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x v="174"/>
    <x v="864"/>
    <n v="7.74"/>
    <x v="1"/>
    <x v="13"/>
    <n v="1460"/>
    <s v="AU"/>
    <s v="AUD"/>
    <n v="1310619600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x v="35"/>
    <x v="865"/>
    <n v="0.28000000000000003"/>
    <x v="0"/>
    <x v="37"/>
    <n v="27"/>
    <s v="US"/>
    <s v="USD"/>
    <n v="1556427600"/>
    <n v="1556600400"/>
    <b v="0"/>
    <b v="0"/>
    <s v="theater/plays"/>
    <x v="3"/>
    <s v="plays"/>
    <x v="212"/>
    <d v="2019-04-30T05:00:00"/>
  </r>
  <r>
    <n v="898"/>
    <s v="Davis-Gonzalez"/>
    <s v="Balanced regional flexibility"/>
    <x v="422"/>
    <x v="866"/>
    <n v="0.52"/>
    <x v="0"/>
    <x v="75"/>
    <n v="1221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x v="33"/>
    <x v="867"/>
    <n v="4.07"/>
    <x v="1"/>
    <x v="3"/>
    <n v="123"/>
    <s v="CH"/>
    <s v="CHF"/>
    <n v="1381122000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x v="0"/>
    <x v="50"/>
    <n v="0.02"/>
    <x v="0"/>
    <x v="34"/>
    <n v="1"/>
    <s v="US"/>
    <s v="USD"/>
    <n v="1411102800"/>
    <n v="1411189200"/>
    <b v="0"/>
    <b v="1"/>
    <s v="technology/web"/>
    <x v="2"/>
    <s v="web"/>
    <x v="806"/>
    <d v="2014-09-20T05:00:00"/>
  </r>
  <r>
    <n v="901"/>
    <s v="Hogan Group"/>
    <s v="Versatile bottom-line definition"/>
    <x v="36"/>
    <x v="868"/>
    <n v="1.56"/>
    <x v="1"/>
    <x v="52"/>
    <n v="159"/>
    <s v="US"/>
    <s v="USD"/>
    <n v="1531803600"/>
    <n v="1534654800"/>
    <b v="0"/>
    <b v="1"/>
    <s v="music/rock"/>
    <x v="1"/>
    <s v="rock"/>
    <x v="807"/>
    <d v="2018-08-19T05:00:00"/>
  </r>
  <r>
    <n v="902"/>
    <s v="Wang, Silva and Byrd"/>
    <s v="Integrated bifurcated software"/>
    <x v="1"/>
    <x v="869"/>
    <n v="2.52"/>
    <x v="1"/>
    <x v="83"/>
    <n v="110"/>
    <s v="US"/>
    <s v="USD"/>
    <n v="1454133600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x v="423"/>
    <x v="870"/>
    <n v="0.02"/>
    <x v="2"/>
    <x v="62"/>
    <n v="14"/>
    <s v="US"/>
    <s v="USD"/>
    <n v="1336194000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x v="191"/>
    <x v="871"/>
    <n v="0.12"/>
    <x v="0"/>
    <x v="66"/>
    <n v="16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x v="58"/>
    <x v="872"/>
    <n v="1.64"/>
    <x v="1"/>
    <x v="52"/>
    <n v="236"/>
    <s v="US"/>
    <s v="USD"/>
    <n v="1379566800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x v="20"/>
    <x v="873"/>
    <n v="1.63"/>
    <x v="1"/>
    <x v="67"/>
    <n v="191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x v="14"/>
    <x v="874"/>
    <n v="0.2"/>
    <x v="0"/>
    <x v="18"/>
    <n v="41"/>
    <s v="US"/>
    <s v="USD"/>
    <n v="1303880400"/>
    <n v="1304485200"/>
    <b v="0"/>
    <b v="0"/>
    <s v="theater/plays"/>
    <x v="3"/>
    <s v="plays"/>
    <x v="809"/>
    <d v="2011-05-04T05:00:00"/>
  </r>
  <r>
    <n v="908"/>
    <s v="Bryant-Pope"/>
    <s v="Networked intangible help-desk"/>
    <x v="424"/>
    <x v="875"/>
    <n v="3.19"/>
    <x v="1"/>
    <x v="8"/>
    <n v="3934"/>
    <s v="US"/>
    <s v="USD"/>
    <n v="1335934800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x v="37"/>
    <x v="876"/>
    <n v="4.79"/>
    <x v="1"/>
    <x v="17"/>
    <n v="80"/>
    <s v="CA"/>
    <s v="CAD"/>
    <n v="1528088400"/>
    <n v="1530421200"/>
    <b v="0"/>
    <b v="1"/>
    <s v="theater/plays"/>
    <x v="3"/>
    <s v="plays"/>
    <x v="384"/>
    <d v="2018-07-01T05:00:00"/>
  </r>
  <r>
    <n v="910"/>
    <s v="King-Morris"/>
    <s v="Proactive incremental architecture"/>
    <x v="425"/>
    <x v="877"/>
    <n v="0.2"/>
    <x v="3"/>
    <x v="12"/>
    <n v="296"/>
    <s v="US"/>
    <s v="USD"/>
    <n v="142190640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x v="306"/>
    <x v="878"/>
    <n v="1.99"/>
    <x v="1"/>
    <x v="89"/>
    <n v="462"/>
    <s v="US"/>
    <s v="USD"/>
    <n v="1568005200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x v="37"/>
    <x v="879"/>
    <n v="7.95"/>
    <x v="1"/>
    <x v="50"/>
    <n v="179"/>
    <s v="US"/>
    <s v="USD"/>
    <n v="1346821200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x v="426"/>
    <x v="880"/>
    <n v="0.51"/>
    <x v="0"/>
    <x v="70"/>
    <n v="523"/>
    <s v="AU"/>
    <s v="AUD"/>
    <n v="1557637200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x v="330"/>
    <x v="881"/>
    <n v="0.56999999999999995"/>
    <x v="0"/>
    <x v="65"/>
    <n v="141"/>
    <s v="GB"/>
    <s v="GBP"/>
    <n v="1375592400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x v="427"/>
    <x v="882"/>
    <n v="1.56"/>
    <x v="1"/>
    <x v="13"/>
    <n v="1866"/>
    <s v="GB"/>
    <s v="GBP"/>
    <n v="150398280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x v="41"/>
    <x v="883"/>
    <n v="0.36"/>
    <x v="0"/>
    <x v="65"/>
    <n v="52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x v="136"/>
    <x v="884"/>
    <n v="0.57999999999999996"/>
    <x v="2"/>
    <x v="81"/>
    <n v="27"/>
    <s v="GB"/>
    <s v="GBP"/>
    <n v="1309237200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x v="167"/>
    <x v="885"/>
    <n v="2.37"/>
    <x v="1"/>
    <x v="42"/>
    <n v="156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x v="428"/>
    <x v="886"/>
    <n v="0.59"/>
    <x v="0"/>
    <x v="93"/>
    <n v="225"/>
    <s v="AU"/>
    <s v="AUD"/>
    <n v="1507957200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x v="98"/>
    <x v="887"/>
    <n v="1.83"/>
    <x v="1"/>
    <x v="26"/>
    <n v="255"/>
    <s v="US"/>
    <s v="USD"/>
    <n v="1549519200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x v="429"/>
    <x v="888"/>
    <n v="0.01"/>
    <x v="0"/>
    <x v="83"/>
    <n v="38"/>
    <s v="US"/>
    <s v="USD"/>
    <n v="1329026400"/>
    <n v="1330236000"/>
    <b v="0"/>
    <b v="0"/>
    <s v="technology/web"/>
    <x v="2"/>
    <s v="web"/>
    <x v="819"/>
    <d v="2012-02-26T06:00:00"/>
  </r>
  <r>
    <n v="922"/>
    <s v="Soto-Anthony"/>
    <s v="Ameliorated logistical capability"/>
    <x v="430"/>
    <x v="889"/>
    <n v="1.76"/>
    <x v="1"/>
    <x v="54"/>
    <n v="2261"/>
    <s v="US"/>
    <s v="USD"/>
    <n v="1544335200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x v="12"/>
    <x v="890"/>
    <n v="2.38"/>
    <x v="1"/>
    <x v="82"/>
    <n v="40"/>
    <s v="US"/>
    <s v="USD"/>
    <n v="1279083600"/>
    <n v="1279170000"/>
    <b v="0"/>
    <b v="0"/>
    <s v="theater/plays"/>
    <x v="3"/>
    <s v="plays"/>
    <x v="547"/>
    <d v="2010-07-15T05:00:00"/>
  </r>
  <r>
    <n v="924"/>
    <s v="Butler-Barr"/>
    <s v="User-friendly next generation core"/>
    <x v="431"/>
    <x v="891"/>
    <n v="4.88"/>
    <x v="1"/>
    <x v="91"/>
    <n v="2289"/>
    <s v="IT"/>
    <s v="EUR"/>
    <n v="157249800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x v="162"/>
    <x v="892"/>
    <n v="2.2400000000000002"/>
    <x v="1"/>
    <x v="3"/>
    <n v="65"/>
    <s v="US"/>
    <s v="USD"/>
    <n v="1506056400"/>
    <n v="1507093200"/>
    <b v="0"/>
    <b v="0"/>
    <s v="theater/plays"/>
    <x v="3"/>
    <s v="plays"/>
    <x v="821"/>
    <d v="2017-10-04T05:00:00"/>
  </r>
  <r>
    <n v="926"/>
    <s v="Brown-Oliver"/>
    <s v="Synchronized cohesive encoding"/>
    <x v="251"/>
    <x v="893"/>
    <n v="0.18"/>
    <x v="0"/>
    <x v="13"/>
    <n v="15"/>
    <s v="US"/>
    <s v="USD"/>
    <n v="1463029200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x v="44"/>
    <x v="894"/>
    <n v="0.46"/>
    <x v="0"/>
    <x v="56"/>
    <n v="37"/>
    <s v="US"/>
    <s v="USD"/>
    <n v="1342069200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x v="225"/>
    <x v="895"/>
    <n v="1.17"/>
    <x v="1"/>
    <x v="77"/>
    <n v="3777"/>
    <s v="IT"/>
    <s v="EUR"/>
    <n v="1388296800"/>
    <n v="1389074400"/>
    <b v="0"/>
    <b v="0"/>
    <s v="technology/web"/>
    <x v="2"/>
    <s v="web"/>
    <x v="823"/>
    <d v="2014-01-07T06:00:00"/>
  </r>
  <r>
    <n v="929"/>
    <s v="Turner-Terrell"/>
    <s v="Polarized tertiary function"/>
    <x v="20"/>
    <x v="896"/>
    <n v="2.17"/>
    <x v="1"/>
    <x v="7"/>
    <n v="184"/>
    <s v="GB"/>
    <s v="GBP"/>
    <n v="1493787600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x v="26"/>
    <x v="897"/>
    <n v="1.1200000000000001"/>
    <x v="1"/>
    <x v="32"/>
    <n v="85"/>
    <s v="US"/>
    <s v="USD"/>
    <n v="1424844000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x v="58"/>
    <x v="898"/>
    <n v="0.73"/>
    <x v="0"/>
    <x v="62"/>
    <n v="112"/>
    <s v="US"/>
    <s v="USD"/>
    <n v="1403931600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x v="173"/>
    <x v="899"/>
    <n v="2.12"/>
    <x v="1"/>
    <x v="94"/>
    <n v="144"/>
    <s v="US"/>
    <s v="USD"/>
    <n v="1394514000"/>
    <n v="1394773200"/>
    <b v="0"/>
    <b v="0"/>
    <s v="music/rock"/>
    <x v="1"/>
    <s v="rock"/>
    <x v="827"/>
    <d v="2014-03-14T05:00:00"/>
  </r>
  <r>
    <n v="933"/>
    <s v="Espinoza Group"/>
    <s v="Implemented tangible support"/>
    <x v="432"/>
    <x v="900"/>
    <n v="2.4"/>
    <x v="1"/>
    <x v="1"/>
    <n v="1902"/>
    <s v="US"/>
    <s v="USD"/>
    <n v="1365397200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x v="8"/>
    <x v="901"/>
    <n v="1.82"/>
    <x v="1"/>
    <x v="23"/>
    <n v="105"/>
    <s v="US"/>
    <s v="USD"/>
    <n v="1456120800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x v="55"/>
    <x v="902"/>
    <n v="1.64"/>
    <x v="1"/>
    <x v="5"/>
    <n v="132"/>
    <s v="US"/>
    <s v="USD"/>
    <n v="1437714000"/>
    <n v="1438318800"/>
    <b v="0"/>
    <b v="0"/>
    <s v="theater/plays"/>
    <x v="3"/>
    <s v="plays"/>
    <x v="830"/>
    <d v="2015-07-31T05:00:00"/>
  </r>
  <r>
    <n v="936"/>
    <s v="Brown Ltd"/>
    <s v="Enhanced composite contingency"/>
    <x v="100"/>
    <x v="903"/>
    <n v="0.02"/>
    <x v="0"/>
    <x v="50"/>
    <n v="21"/>
    <s v="US"/>
    <s v="USD"/>
    <n v="1563771600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x v="409"/>
    <x v="904"/>
    <n v="0.5"/>
    <x v="3"/>
    <x v="64"/>
    <n v="976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x v="243"/>
    <x v="905"/>
    <n v="1.1000000000000001"/>
    <x v="1"/>
    <x v="13"/>
    <n v="96"/>
    <s v="US"/>
    <s v="USD"/>
    <n v="1528779600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x v="75"/>
    <x v="906"/>
    <n v="0.49"/>
    <x v="0"/>
    <x v="29"/>
    <n v="67"/>
    <s v="US"/>
    <s v="USD"/>
    <n v="1304744400"/>
    <n v="1306213200"/>
    <b v="0"/>
    <b v="1"/>
    <s v="games/video games"/>
    <x v="6"/>
    <s v="video games"/>
    <x v="834"/>
    <d v="2011-05-24T05:00:00"/>
  </r>
  <r>
    <n v="940"/>
    <s v="Wiggins Ltd"/>
    <s v="Upgradable analyzing core"/>
    <x v="34"/>
    <x v="907"/>
    <n v="0.62"/>
    <x v="2"/>
    <x v="93"/>
    <n v="66"/>
    <s v="CA"/>
    <s v="CAD"/>
    <n v="1354341600"/>
    <n v="1356242400"/>
    <b v="0"/>
    <b v="0"/>
    <s v="technology/web"/>
    <x v="2"/>
    <s v="web"/>
    <x v="835"/>
    <d v="2012-12-23T06:00:00"/>
  </r>
  <r>
    <n v="941"/>
    <s v="Luna-Horne"/>
    <s v="Profound exuding pricing structure"/>
    <x v="433"/>
    <x v="908"/>
    <n v="0.13"/>
    <x v="0"/>
    <x v="44"/>
    <n v="78"/>
    <s v="US"/>
    <s v="USD"/>
    <n v="1294552800"/>
    <n v="1297576800"/>
    <b v="1"/>
    <b v="0"/>
    <s v="theater/plays"/>
    <x v="3"/>
    <s v="plays"/>
    <x v="836"/>
    <d v="2011-02-13T06:00:00"/>
  </r>
  <r>
    <n v="942"/>
    <s v="Allen Inc"/>
    <s v="Horizontal optimizing model"/>
    <x v="103"/>
    <x v="909"/>
    <n v="0.65"/>
    <x v="0"/>
    <x v="93"/>
    <n v="67"/>
    <s v="AU"/>
    <s v="AUD"/>
    <n v="1295935200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x v="168"/>
    <x v="910"/>
    <n v="1.6"/>
    <x v="1"/>
    <x v="13"/>
    <n v="114"/>
    <s v="US"/>
    <s v="USD"/>
    <n v="1411534800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x v="83"/>
    <x v="911"/>
    <n v="0.81"/>
    <x v="0"/>
    <x v="8"/>
    <n v="263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x v="434"/>
    <x v="912"/>
    <n v="0.32"/>
    <x v="0"/>
    <x v="35"/>
    <n v="1691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x v="184"/>
    <x v="913"/>
    <n v="0.1"/>
    <x v="0"/>
    <x v="91"/>
    <n v="181"/>
    <s v="US"/>
    <s v="USD"/>
    <n v="1308200400"/>
    <n v="1308373200"/>
    <b v="0"/>
    <b v="0"/>
    <s v="theater/plays"/>
    <x v="3"/>
    <s v="plays"/>
    <x v="839"/>
    <d v="2011-06-18T05:00:00"/>
  </r>
  <r>
    <n v="947"/>
    <s v="Smith-Powell"/>
    <s v="Upgradable clear-thinking hardware"/>
    <x v="136"/>
    <x v="914"/>
    <n v="0.27"/>
    <x v="0"/>
    <x v="47"/>
    <n v="13"/>
    <s v="US"/>
    <s v="USD"/>
    <n v="1411707600"/>
    <n v="1412312400"/>
    <b v="0"/>
    <b v="0"/>
    <s v="theater/plays"/>
    <x v="3"/>
    <s v="plays"/>
    <x v="840"/>
    <d v="2014-10-03T05:00:00"/>
  </r>
  <r>
    <n v="948"/>
    <s v="Smith-Hill"/>
    <s v="Integrated holistic paradigm"/>
    <x v="151"/>
    <x v="915"/>
    <n v="0.63"/>
    <x v="3"/>
    <x v="84"/>
    <n v="160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x v="291"/>
    <x v="916"/>
    <n v="1.61"/>
    <x v="1"/>
    <x v="67"/>
    <n v="203"/>
    <s v="US"/>
    <s v="USD"/>
    <n v="1429333200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x v="0"/>
    <x v="297"/>
    <n v="0.05"/>
    <x v="0"/>
    <x v="90"/>
    <n v="1"/>
    <s v="US"/>
    <s v="USD"/>
    <n v="1555390800"/>
    <n v="1555822800"/>
    <b v="0"/>
    <b v="1"/>
    <s v="theater/plays"/>
    <x v="3"/>
    <s v="plays"/>
    <x v="843"/>
    <d v="2019-04-21T05:00:00"/>
  </r>
  <r>
    <n v="951"/>
    <s v="Peterson Ltd"/>
    <s v="Re-engineered 24hour matrix"/>
    <x v="435"/>
    <x v="917"/>
    <n v="10.97"/>
    <x v="1"/>
    <x v="12"/>
    <n v="1559"/>
    <s v="US"/>
    <s v="USD"/>
    <n v="1482732000"/>
    <n v="1482818400"/>
    <b v="0"/>
    <b v="1"/>
    <s v="music/rock"/>
    <x v="1"/>
    <s v="rock"/>
    <x v="844"/>
    <d v="2016-12-27T06:00:00"/>
  </r>
  <r>
    <n v="952"/>
    <s v="Cummings-Hayes"/>
    <s v="Virtual multi-tasking core"/>
    <x v="436"/>
    <x v="918"/>
    <n v="0.7"/>
    <x v="3"/>
    <x v="18"/>
    <n v="2266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x v="88"/>
    <x v="919"/>
    <n v="0.6"/>
    <x v="0"/>
    <x v="14"/>
    <n v="21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x v="142"/>
    <x v="920"/>
    <n v="3.67"/>
    <x v="1"/>
    <x v="82"/>
    <n v="1548"/>
    <s v="AU"/>
    <s v="AUD"/>
    <n v="134829000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x v="31"/>
    <x v="921"/>
    <n v="11.09"/>
    <x v="1"/>
    <x v="85"/>
    <n v="80"/>
    <s v="US"/>
    <s v="USD"/>
    <n v="1353823200"/>
    <n v="1353996000"/>
    <b v="0"/>
    <b v="0"/>
    <s v="theater/plays"/>
    <x v="3"/>
    <s v="plays"/>
    <x v="847"/>
    <d v="2012-11-27T06:00:00"/>
  </r>
  <r>
    <n v="956"/>
    <s v="Wood Inc"/>
    <s v="Re-engineered composite focus group"/>
    <x v="437"/>
    <x v="922"/>
    <n v="0.19"/>
    <x v="0"/>
    <x v="71"/>
    <n v="830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x v="122"/>
    <x v="923"/>
    <n v="1.27"/>
    <x v="1"/>
    <x v="61"/>
    <n v="131"/>
    <s v="US"/>
    <s v="USD"/>
    <n v="1329372000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x v="65"/>
    <x v="924"/>
    <n v="7.35"/>
    <x v="1"/>
    <x v="44"/>
    <n v="112"/>
    <s v="US"/>
    <s v="USD"/>
    <n v="127709640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x v="438"/>
    <x v="925"/>
    <n v="0.05"/>
    <x v="0"/>
    <x v="62"/>
    <n v="130"/>
    <s v="US"/>
    <s v="USD"/>
    <n v="127770120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x v="20"/>
    <x v="926"/>
    <n v="0.85"/>
    <x v="0"/>
    <x v="15"/>
    <n v="55"/>
    <s v="US"/>
    <s v="USD"/>
    <n v="145491120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x v="57"/>
    <x v="927"/>
    <n v="1.19"/>
    <x v="1"/>
    <x v="63"/>
    <n v="155"/>
    <s v="US"/>
    <s v="USD"/>
    <n v="1297922400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x v="136"/>
    <x v="928"/>
    <n v="2.96"/>
    <x v="1"/>
    <x v="54"/>
    <n v="266"/>
    <s v="US"/>
    <s v="USD"/>
    <n v="1384408800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x v="291"/>
    <x v="929"/>
    <n v="0.85"/>
    <x v="0"/>
    <x v="63"/>
    <n v="114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x v="41"/>
    <x v="930"/>
    <n v="3.56"/>
    <x v="1"/>
    <x v="15"/>
    <n v="155"/>
    <s v="US"/>
    <s v="USD"/>
    <n v="1431320400"/>
    <n v="1431752400"/>
    <b v="0"/>
    <b v="0"/>
    <s v="theater/plays"/>
    <x v="3"/>
    <s v="plays"/>
    <x v="854"/>
    <d v="2015-05-16T05:00:00"/>
  </r>
  <r>
    <n v="965"/>
    <s v="Nunez-King"/>
    <s v="Phased clear-thinking policy"/>
    <x v="196"/>
    <x v="931"/>
    <n v="3.86"/>
    <x v="1"/>
    <x v="51"/>
    <n v="207"/>
    <s v="GB"/>
    <s v="GBP"/>
    <n v="1264399200"/>
    <n v="1267855200"/>
    <b v="0"/>
    <b v="0"/>
    <s v="music/rock"/>
    <x v="1"/>
    <s v="rock"/>
    <x v="67"/>
    <d v="2010-03-06T06:00:00"/>
  </r>
  <r>
    <n v="966"/>
    <s v="Davis and Sons"/>
    <s v="Seamless solution-oriented capacity"/>
    <x v="12"/>
    <x v="932"/>
    <n v="7.92"/>
    <x v="1"/>
    <x v="52"/>
    <n v="245"/>
    <s v="US"/>
    <s v="USD"/>
    <n v="1497502800"/>
    <n v="1497675600"/>
    <b v="0"/>
    <b v="0"/>
    <s v="theater/plays"/>
    <x v="3"/>
    <s v="plays"/>
    <x v="855"/>
    <d v="2017-06-17T05:00:00"/>
  </r>
  <r>
    <n v="967"/>
    <s v="Howard-Douglas"/>
    <s v="Organized human-resource attitude"/>
    <x v="439"/>
    <x v="933"/>
    <n v="1.37"/>
    <x v="1"/>
    <x v="75"/>
    <n v="1573"/>
    <s v="US"/>
    <s v="USD"/>
    <n v="1333688400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x v="166"/>
    <x v="934"/>
    <n v="3.38"/>
    <x v="1"/>
    <x v="78"/>
    <n v="114"/>
    <s v="US"/>
    <s v="USD"/>
    <n v="1293861600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x v="58"/>
    <x v="935"/>
    <n v="1.08"/>
    <x v="1"/>
    <x v="1"/>
    <n v="93"/>
    <s v="US"/>
    <s v="USD"/>
    <n v="1576994400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x v="309"/>
    <x v="936"/>
    <n v="0.61"/>
    <x v="0"/>
    <x v="85"/>
    <n v="594"/>
    <s v="US"/>
    <s v="USD"/>
    <n v="1304917200"/>
    <n v="1305003600"/>
    <b v="0"/>
    <b v="0"/>
    <s v="theater/plays"/>
    <x v="3"/>
    <s v="plays"/>
    <x v="857"/>
    <d v="2011-05-10T05:00:00"/>
  </r>
  <r>
    <n v="971"/>
    <s v="Garner and Sons"/>
    <s v="Versatile neutral workforce"/>
    <x v="135"/>
    <x v="937"/>
    <n v="0.28000000000000003"/>
    <x v="0"/>
    <x v="36"/>
    <n v="24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x v="440"/>
    <x v="938"/>
    <n v="2.2799999999999998"/>
    <x v="1"/>
    <x v="42"/>
    <n v="1681"/>
    <s v="US"/>
    <s v="USD"/>
    <n v="1401685200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x v="441"/>
    <x v="939"/>
    <n v="0.22"/>
    <x v="0"/>
    <x v="57"/>
    <n v="252"/>
    <s v="US"/>
    <s v="USD"/>
    <n v="129196080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x v="126"/>
    <x v="940"/>
    <n v="3.74"/>
    <x v="1"/>
    <x v="93"/>
    <n v="32"/>
    <s v="US"/>
    <s v="USD"/>
    <n v="136885320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x v="91"/>
    <x v="941"/>
    <n v="1.55"/>
    <x v="1"/>
    <x v="24"/>
    <n v="135"/>
    <s v="US"/>
    <s v="USD"/>
    <n v="1448776800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x v="220"/>
    <x v="942"/>
    <n v="3.22"/>
    <x v="1"/>
    <x v="1"/>
    <n v="140"/>
    <s v="US"/>
    <s v="USD"/>
    <n v="1296194400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x v="260"/>
    <x v="943"/>
    <n v="0.74"/>
    <x v="0"/>
    <x v="75"/>
    <n v="67"/>
    <s v="US"/>
    <s v="USD"/>
    <n v="1517983200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x v="67"/>
    <x v="944"/>
    <n v="8.64"/>
    <x v="1"/>
    <x v="14"/>
    <n v="92"/>
    <s v="US"/>
    <s v="USD"/>
    <n v="1478930400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x v="138"/>
    <x v="945"/>
    <n v="1.43"/>
    <x v="1"/>
    <x v="15"/>
    <n v="1015"/>
    <s v="GB"/>
    <s v="GBP"/>
    <n v="1426395600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x v="442"/>
    <x v="946"/>
    <n v="0.4"/>
    <x v="0"/>
    <x v="19"/>
    <n v="742"/>
    <s v="US"/>
    <s v="USD"/>
    <n v="1446181200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x v="313"/>
    <x v="947"/>
    <n v="1.78"/>
    <x v="1"/>
    <x v="84"/>
    <n v="323"/>
    <s v="US"/>
    <s v="USD"/>
    <n v="1514181600"/>
    <n v="1517032800"/>
    <b v="0"/>
    <b v="0"/>
    <s v="technology/web"/>
    <x v="2"/>
    <s v="web"/>
    <x v="866"/>
    <d v="2018-01-27T06:00:00"/>
  </r>
  <r>
    <n v="982"/>
    <s v="Freeman-French"/>
    <s v="Multi-layered optimal application"/>
    <x v="44"/>
    <x v="948"/>
    <n v="0.85"/>
    <x v="0"/>
    <x v="41"/>
    <n v="75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x v="443"/>
    <x v="949"/>
    <n v="1.46"/>
    <x v="1"/>
    <x v="87"/>
    <n v="2326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x v="191"/>
    <x v="950"/>
    <n v="1.52"/>
    <x v="1"/>
    <x v="65"/>
    <n v="381"/>
    <s v="US"/>
    <s v="USD"/>
    <n v="1567918800"/>
    <n v="1570165200"/>
    <b v="0"/>
    <b v="0"/>
    <s v="theater/plays"/>
    <x v="3"/>
    <s v="plays"/>
    <x v="105"/>
    <d v="2019-10-04T05:00:00"/>
  </r>
  <r>
    <n v="985"/>
    <s v="Logan-Curtis"/>
    <s v="Enhanced optimal ability"/>
    <x v="305"/>
    <x v="951"/>
    <n v="0.67"/>
    <x v="0"/>
    <x v="65"/>
    <n v="4405"/>
    <s v="US"/>
    <s v="USD"/>
    <n v="1386309600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x v="75"/>
    <x v="952"/>
    <n v="0.4"/>
    <x v="0"/>
    <x v="94"/>
    <n v="92"/>
    <s v="US"/>
    <s v="USD"/>
    <n v="1301979600"/>
    <n v="1303189200"/>
    <b v="0"/>
    <b v="0"/>
    <s v="music/rock"/>
    <x v="1"/>
    <s v="rock"/>
    <x v="253"/>
    <d v="2011-04-19T05:00:00"/>
  </r>
  <r>
    <n v="987"/>
    <s v="Wilson Group"/>
    <s v="Ameliorated foreground focus group"/>
    <x v="8"/>
    <x v="953"/>
    <n v="2.17"/>
    <x v="1"/>
    <x v="69"/>
    <n v="480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x v="151"/>
    <x v="802"/>
    <n v="0.52"/>
    <x v="0"/>
    <x v="75"/>
    <n v="64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x v="166"/>
    <x v="954"/>
    <n v="5"/>
    <x v="1"/>
    <x v="33"/>
    <n v="226"/>
    <s v="US"/>
    <s v="USD"/>
    <n v="1555390800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x v="75"/>
    <x v="955"/>
    <n v="0.88"/>
    <x v="0"/>
    <x v="23"/>
    <n v="64"/>
    <s v="US"/>
    <s v="USD"/>
    <n v="1456984800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x v="122"/>
    <x v="551"/>
    <n v="1.1299999999999999"/>
    <x v="1"/>
    <x v="32"/>
    <n v="241"/>
    <s v="US"/>
    <s v="USD"/>
    <n v="1411621200"/>
    <n v="1411966800"/>
    <b v="0"/>
    <b v="1"/>
    <s v="music/rock"/>
    <x v="1"/>
    <s v="rock"/>
    <x v="870"/>
    <d v="2014-09-29T05:00:00"/>
  </r>
  <r>
    <n v="992"/>
    <s v="Morrow Inc"/>
    <s v="Networked global migration"/>
    <x v="33"/>
    <x v="956"/>
    <n v="4.2699999999999996"/>
    <x v="1"/>
    <x v="2"/>
    <n v="132"/>
    <s v="US"/>
    <s v="USD"/>
    <n v="1525669200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x v="122"/>
    <x v="957"/>
    <n v="0.78"/>
    <x v="3"/>
    <x v="82"/>
    <n v="75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x v="444"/>
    <x v="958"/>
    <n v="0.52"/>
    <x v="0"/>
    <x v="72"/>
    <n v="842"/>
    <s v="US"/>
    <s v="USD"/>
    <n v="1413522000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x v="238"/>
    <x v="959"/>
    <n v="1.57"/>
    <x v="1"/>
    <x v="28"/>
    <n v="2043"/>
    <s v="US"/>
    <s v="USD"/>
    <n v="1541307600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x v="47"/>
    <x v="960"/>
    <n v="0.73"/>
    <x v="0"/>
    <x v="71"/>
    <n v="112"/>
    <s v="US"/>
    <s v="USD"/>
    <n v="1357106400"/>
    <n v="1359698400"/>
    <b v="0"/>
    <b v="0"/>
    <s v="theater/plays"/>
    <x v="3"/>
    <s v="plays"/>
    <x v="875"/>
    <d v="2013-02-01T06:00:00"/>
  </r>
  <r>
    <n v="997"/>
    <s v="Ball LLC"/>
    <s v="Right-sized full-range throughput"/>
    <x v="4"/>
    <x v="961"/>
    <n v="0.61"/>
    <x v="3"/>
    <x v="35"/>
    <n v="139"/>
    <s v="IT"/>
    <s v="EUR"/>
    <n v="1390197600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x v="445"/>
    <x v="962"/>
    <n v="0.56999999999999995"/>
    <x v="0"/>
    <x v="82"/>
    <n v="374"/>
    <s v="US"/>
    <s v="USD"/>
    <n v="1265868000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x v="446"/>
    <x v="963"/>
    <n v="0.56999999999999995"/>
    <x v="3"/>
    <x v="48"/>
    <n v="1122"/>
    <s v="US"/>
    <s v="USD"/>
    <n v="1467176400"/>
    <n v="1467781200"/>
    <b v="0"/>
    <b v="0"/>
    <s v="food/food trucks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39C537-B426-4830-8578-12B7B8D2473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4F0DC9-0C33-4EFD-9910-0B8966B9A01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CA4754-1248-4021-A298-DC49500E61DA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6" subtotal="count" baseField="0" baseItem="0"/>
  </dataFields>
  <chartFormats count="4"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CBF116-5DB7-40C7-856F-00B62986763A}" name="Table1" displayName="Table1" ref="A1:D7" totalsRowShown="0" headerRowDxfId="8" dataDxfId="9" dataCellStyle="Comma">
  <autoFilter ref="A1:D7" xr:uid="{26CBF116-5DB7-40C7-856F-00B62986763A}">
    <filterColumn colId="0" hiddenButton="1"/>
    <filterColumn colId="1" hiddenButton="1"/>
    <filterColumn colId="2" hiddenButton="1"/>
    <filterColumn colId="3" hiddenButton="1"/>
  </autoFilter>
  <tableColumns count="4">
    <tableColumn id="1" xr3:uid="{16AAC75D-AE9A-4D76-B38B-05C6FAA026C7}" name=" "/>
    <tableColumn id="2" xr3:uid="{B86689BB-83D1-4D1F-A294-DFA40EB378DF}" name="Successful" dataDxfId="12" dataCellStyle="Comma"/>
    <tableColumn id="3" xr3:uid="{2FF99143-0249-4B86-A2B4-72202799D68D}" name="  " dataDxfId="11" dataCellStyle="Comma"/>
    <tableColumn id="4" xr3:uid="{03CEC6CC-88F9-4494-A803-72CC13E24811}" name="Unsuccessful" dataDxfId="10" dataCellStyle="Comma"/>
  </tableColumns>
  <tableStyleInfo name="TableStyleLight8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B335-7635-4893-B0CF-14173452F700}">
  <dimension ref="A1:N40"/>
  <sheetViews>
    <sheetView showGridLines="0" tabSelected="1" workbookViewId="0">
      <selection activeCell="O1" sqref="O1"/>
    </sheetView>
  </sheetViews>
  <sheetFormatPr defaultRowHeight="15.7" x14ac:dyDescent="0.55000000000000004"/>
  <sheetData>
    <row r="1" spans="1:14" ht="54.7" customHeight="1" x14ac:dyDescent="1.25">
      <c r="A1" s="12" t="s">
        <v>2114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40" spans="9:9" x14ac:dyDescent="0.55000000000000004">
      <c r="I40" s="11"/>
    </row>
  </sheetData>
  <mergeCells count="1">
    <mergeCell ref="A1:N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6DCC6-6F61-4CF8-B93F-345B1572AB6C}">
  <dimension ref="A1:F14"/>
  <sheetViews>
    <sheetView topLeftCell="A3" workbookViewId="0">
      <selection activeCell="B16" sqref="B16"/>
    </sheetView>
  </sheetViews>
  <sheetFormatPr defaultRowHeight="15.7" x14ac:dyDescent="0.55000000000000004"/>
  <cols>
    <col min="1" max="1" width="24.83203125" bestFit="1" customWidth="1"/>
    <col min="2" max="2" width="15.1640625" bestFit="1" customWidth="1"/>
    <col min="3" max="3" width="5.5546875" bestFit="1" customWidth="1"/>
    <col min="4" max="4" width="3.83203125" bestFit="1" customWidth="1"/>
    <col min="5" max="5" width="9.1640625" bestFit="1" customWidth="1"/>
    <col min="6" max="6" width="10.94140625" bestFit="1" customWidth="1"/>
  </cols>
  <sheetData>
    <row r="1" spans="1:6" x14ac:dyDescent="0.55000000000000004">
      <c r="A1" s="5" t="s">
        <v>6</v>
      </c>
      <c r="B1" t="s">
        <v>2037</v>
      </c>
    </row>
    <row r="3" spans="1:6" x14ac:dyDescent="0.55000000000000004">
      <c r="A3" s="5" t="s">
        <v>2033</v>
      </c>
      <c r="B3" s="5" t="s">
        <v>2036</v>
      </c>
    </row>
    <row r="4" spans="1:6" x14ac:dyDescent="0.55000000000000004">
      <c r="A4" s="5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55000000000000004">
      <c r="A5" s="6" t="s">
        <v>2038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55000000000000004">
      <c r="A6" s="6" t="s">
        <v>2039</v>
      </c>
      <c r="B6">
        <v>4</v>
      </c>
      <c r="C6">
        <v>20</v>
      </c>
      <c r="E6">
        <v>22</v>
      </c>
      <c r="F6">
        <v>46</v>
      </c>
    </row>
    <row r="7" spans="1:6" x14ac:dyDescent="0.55000000000000004">
      <c r="A7" s="6" t="s">
        <v>2040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55000000000000004">
      <c r="A8" s="6" t="s">
        <v>2041</v>
      </c>
      <c r="E8">
        <v>4</v>
      </c>
      <c r="F8">
        <v>4</v>
      </c>
    </row>
    <row r="9" spans="1:6" x14ac:dyDescent="0.55000000000000004">
      <c r="A9" s="6" t="s">
        <v>2042</v>
      </c>
      <c r="B9">
        <v>10</v>
      </c>
      <c r="C9">
        <v>66</v>
      </c>
      <c r="E9">
        <v>99</v>
      </c>
      <c r="F9">
        <v>175</v>
      </c>
    </row>
    <row r="10" spans="1:6" x14ac:dyDescent="0.55000000000000004">
      <c r="A10" s="6" t="s">
        <v>2043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55000000000000004">
      <c r="A11" s="6" t="s">
        <v>2044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55000000000000004">
      <c r="A12" s="6" t="s">
        <v>2045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55000000000000004">
      <c r="A13" s="6" t="s">
        <v>2046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55000000000000004">
      <c r="A14" s="6" t="s">
        <v>2035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E81A-3E8E-4292-B5DE-D05CF80D09A8}">
  <dimension ref="A1:F30"/>
  <sheetViews>
    <sheetView workbookViewId="0">
      <selection activeCell="H16" sqref="H16"/>
    </sheetView>
  </sheetViews>
  <sheetFormatPr defaultRowHeight="15.7" x14ac:dyDescent="0.55000000000000004"/>
  <cols>
    <col min="1" max="1" width="16.5546875" bestFit="1" customWidth="1"/>
    <col min="2" max="2" width="14.71875" bestFit="1" customWidth="1"/>
    <col min="3" max="3" width="5.38671875" bestFit="1" customWidth="1"/>
    <col min="4" max="4" width="3.6640625" bestFit="1" customWidth="1"/>
    <col min="5" max="5" width="8.94140625" bestFit="1" customWidth="1"/>
    <col min="6" max="6" width="10.5" bestFit="1" customWidth="1"/>
  </cols>
  <sheetData>
    <row r="1" spans="1:6" x14ac:dyDescent="0.55000000000000004">
      <c r="A1" s="5" t="s">
        <v>6</v>
      </c>
      <c r="B1" t="s">
        <v>2037</v>
      </c>
    </row>
    <row r="2" spans="1:6" x14ac:dyDescent="0.55000000000000004">
      <c r="A2" s="5" t="s">
        <v>2030</v>
      </c>
      <c r="B2" t="s">
        <v>2037</v>
      </c>
    </row>
    <row r="4" spans="1:6" x14ac:dyDescent="0.55000000000000004">
      <c r="A4" s="5" t="s">
        <v>2033</v>
      </c>
      <c r="B4" s="5" t="s">
        <v>2036</v>
      </c>
    </row>
    <row r="5" spans="1:6" x14ac:dyDescent="0.55000000000000004">
      <c r="A5" s="5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55000000000000004">
      <c r="A6" s="6" t="s">
        <v>2047</v>
      </c>
      <c r="B6" s="8">
        <v>1</v>
      </c>
      <c r="C6" s="8">
        <v>10</v>
      </c>
      <c r="D6" s="8">
        <v>2</v>
      </c>
      <c r="E6" s="8">
        <v>21</v>
      </c>
      <c r="F6" s="8">
        <v>34</v>
      </c>
    </row>
    <row r="7" spans="1:6" x14ac:dyDescent="0.55000000000000004">
      <c r="A7" s="6" t="s">
        <v>2056</v>
      </c>
      <c r="B7" s="8"/>
      <c r="C7" s="8"/>
      <c r="D7" s="8"/>
      <c r="E7" s="8">
        <v>4</v>
      </c>
      <c r="F7" s="8">
        <v>4</v>
      </c>
    </row>
    <row r="8" spans="1:6" x14ac:dyDescent="0.55000000000000004">
      <c r="A8" s="6" t="s">
        <v>2048</v>
      </c>
      <c r="B8" s="8">
        <v>4</v>
      </c>
      <c r="C8" s="8">
        <v>21</v>
      </c>
      <c r="D8" s="8">
        <v>1</v>
      </c>
      <c r="E8" s="8">
        <v>34</v>
      </c>
      <c r="F8" s="8">
        <v>60</v>
      </c>
    </row>
    <row r="9" spans="1:6" x14ac:dyDescent="0.55000000000000004">
      <c r="A9" s="6" t="s">
        <v>2049</v>
      </c>
      <c r="B9" s="8">
        <v>2</v>
      </c>
      <c r="C9" s="8">
        <v>12</v>
      </c>
      <c r="D9" s="8">
        <v>1</v>
      </c>
      <c r="E9" s="8">
        <v>22</v>
      </c>
      <c r="F9" s="8">
        <v>37</v>
      </c>
    </row>
    <row r="10" spans="1:6" x14ac:dyDescent="0.55000000000000004">
      <c r="A10" s="6" t="s">
        <v>2057</v>
      </c>
      <c r="B10" s="8"/>
      <c r="C10" s="8">
        <v>8</v>
      </c>
      <c r="D10" s="8"/>
      <c r="E10" s="8">
        <v>10</v>
      </c>
      <c r="F10" s="8">
        <v>18</v>
      </c>
    </row>
    <row r="11" spans="1:6" x14ac:dyDescent="0.55000000000000004">
      <c r="A11" s="6" t="s">
        <v>2064</v>
      </c>
      <c r="B11" s="8">
        <v>1</v>
      </c>
      <c r="C11" s="8">
        <v>7</v>
      </c>
      <c r="D11" s="8"/>
      <c r="E11" s="8">
        <v>9</v>
      </c>
      <c r="F11" s="8">
        <v>17</v>
      </c>
    </row>
    <row r="12" spans="1:6" x14ac:dyDescent="0.55000000000000004">
      <c r="A12" s="6" t="s">
        <v>2053</v>
      </c>
      <c r="B12" s="8">
        <v>4</v>
      </c>
      <c r="C12" s="8">
        <v>20</v>
      </c>
      <c r="D12" s="8"/>
      <c r="E12" s="8">
        <v>22</v>
      </c>
      <c r="F12" s="8">
        <v>46</v>
      </c>
    </row>
    <row r="13" spans="1:6" x14ac:dyDescent="0.55000000000000004">
      <c r="A13" s="6" t="s">
        <v>2058</v>
      </c>
      <c r="B13" s="8">
        <v>3</v>
      </c>
      <c r="C13" s="8">
        <v>19</v>
      </c>
      <c r="D13" s="8"/>
      <c r="E13" s="8">
        <v>23</v>
      </c>
      <c r="F13" s="8">
        <v>45</v>
      </c>
    </row>
    <row r="14" spans="1:6" x14ac:dyDescent="0.55000000000000004">
      <c r="A14" s="6" t="s">
        <v>2059</v>
      </c>
      <c r="B14" s="8">
        <v>1</v>
      </c>
      <c r="C14" s="8">
        <v>6</v>
      </c>
      <c r="D14" s="8"/>
      <c r="E14" s="8">
        <v>10</v>
      </c>
      <c r="F14" s="8">
        <v>17</v>
      </c>
    </row>
    <row r="15" spans="1:6" x14ac:dyDescent="0.55000000000000004">
      <c r="A15" s="6" t="s">
        <v>2060</v>
      </c>
      <c r="B15" s="8"/>
      <c r="C15" s="8">
        <v>3</v>
      </c>
      <c r="D15" s="8"/>
      <c r="E15" s="8">
        <v>4</v>
      </c>
      <c r="F15" s="8">
        <v>7</v>
      </c>
    </row>
    <row r="16" spans="1:6" x14ac:dyDescent="0.55000000000000004">
      <c r="A16" s="6" t="s">
        <v>2054</v>
      </c>
      <c r="B16" s="8"/>
      <c r="C16" s="8">
        <v>8</v>
      </c>
      <c r="D16" s="8">
        <v>1</v>
      </c>
      <c r="E16" s="8">
        <v>4</v>
      </c>
      <c r="F16" s="8">
        <v>13</v>
      </c>
    </row>
    <row r="17" spans="1:6" x14ac:dyDescent="0.55000000000000004">
      <c r="A17" s="6" t="s">
        <v>2065</v>
      </c>
      <c r="B17" s="8">
        <v>1</v>
      </c>
      <c r="C17" s="8">
        <v>6</v>
      </c>
      <c r="D17" s="8">
        <v>1</v>
      </c>
      <c r="E17" s="8">
        <v>13</v>
      </c>
      <c r="F17" s="8">
        <v>21</v>
      </c>
    </row>
    <row r="18" spans="1:6" x14ac:dyDescent="0.55000000000000004">
      <c r="A18" s="6" t="s">
        <v>2063</v>
      </c>
      <c r="B18" s="8">
        <v>4</v>
      </c>
      <c r="C18" s="8">
        <v>11</v>
      </c>
      <c r="D18" s="8">
        <v>1</v>
      </c>
      <c r="E18" s="8">
        <v>26</v>
      </c>
      <c r="F18" s="8">
        <v>42</v>
      </c>
    </row>
    <row r="19" spans="1:6" x14ac:dyDescent="0.55000000000000004">
      <c r="A19" s="6" t="s">
        <v>2070</v>
      </c>
      <c r="B19" s="8">
        <v>23</v>
      </c>
      <c r="C19" s="8">
        <v>132</v>
      </c>
      <c r="D19" s="8">
        <v>2</v>
      </c>
      <c r="E19" s="8">
        <v>187</v>
      </c>
      <c r="F19" s="8">
        <v>344</v>
      </c>
    </row>
    <row r="20" spans="1:6" x14ac:dyDescent="0.55000000000000004">
      <c r="A20" s="6" t="s">
        <v>2066</v>
      </c>
      <c r="B20" s="8"/>
      <c r="C20" s="8">
        <v>4</v>
      </c>
      <c r="D20" s="8"/>
      <c r="E20" s="8">
        <v>4</v>
      </c>
      <c r="F20" s="8">
        <v>8</v>
      </c>
    </row>
    <row r="21" spans="1:6" x14ac:dyDescent="0.55000000000000004">
      <c r="A21" s="6" t="s">
        <v>2061</v>
      </c>
      <c r="B21" s="8">
        <v>6</v>
      </c>
      <c r="C21" s="8">
        <v>30</v>
      </c>
      <c r="D21" s="8"/>
      <c r="E21" s="8">
        <v>49</v>
      </c>
      <c r="F21" s="8">
        <v>85</v>
      </c>
    </row>
    <row r="22" spans="1:6" x14ac:dyDescent="0.55000000000000004">
      <c r="A22" s="6" t="s">
        <v>2050</v>
      </c>
      <c r="B22" s="8"/>
      <c r="C22" s="8">
        <v>9</v>
      </c>
      <c r="D22" s="8"/>
      <c r="E22" s="8">
        <v>5</v>
      </c>
      <c r="F22" s="8">
        <v>14</v>
      </c>
    </row>
    <row r="23" spans="1:6" x14ac:dyDescent="0.55000000000000004">
      <c r="A23" s="6" t="s">
        <v>2051</v>
      </c>
      <c r="B23" s="8">
        <v>1</v>
      </c>
      <c r="C23" s="8">
        <v>5</v>
      </c>
      <c r="D23" s="8">
        <v>1</v>
      </c>
      <c r="E23" s="8">
        <v>9</v>
      </c>
      <c r="F23" s="8">
        <v>16</v>
      </c>
    </row>
    <row r="24" spans="1:6" x14ac:dyDescent="0.55000000000000004">
      <c r="A24" s="6" t="s">
        <v>2052</v>
      </c>
      <c r="B24" s="8">
        <v>3</v>
      </c>
      <c r="C24" s="8">
        <v>3</v>
      </c>
      <c r="D24" s="8"/>
      <c r="E24" s="8">
        <v>11</v>
      </c>
      <c r="F24" s="8">
        <v>17</v>
      </c>
    </row>
    <row r="25" spans="1:6" x14ac:dyDescent="0.55000000000000004">
      <c r="A25" s="6" t="s">
        <v>2067</v>
      </c>
      <c r="B25" s="8"/>
      <c r="C25" s="8">
        <v>7</v>
      </c>
      <c r="D25" s="8"/>
      <c r="E25" s="8">
        <v>14</v>
      </c>
      <c r="F25" s="8">
        <v>21</v>
      </c>
    </row>
    <row r="26" spans="1:6" x14ac:dyDescent="0.55000000000000004">
      <c r="A26" s="6" t="s">
        <v>2055</v>
      </c>
      <c r="B26" s="8">
        <v>1</v>
      </c>
      <c r="C26" s="8">
        <v>15</v>
      </c>
      <c r="D26" s="8">
        <v>2</v>
      </c>
      <c r="E26" s="8">
        <v>17</v>
      </c>
      <c r="F26" s="8">
        <v>35</v>
      </c>
    </row>
    <row r="27" spans="1:6" x14ac:dyDescent="0.55000000000000004">
      <c r="A27" s="6" t="s">
        <v>2068</v>
      </c>
      <c r="B27" s="8"/>
      <c r="C27" s="8">
        <v>16</v>
      </c>
      <c r="D27" s="8">
        <v>1</v>
      </c>
      <c r="E27" s="8">
        <v>28</v>
      </c>
      <c r="F27" s="8">
        <v>45</v>
      </c>
    </row>
    <row r="28" spans="1:6" x14ac:dyDescent="0.55000000000000004">
      <c r="A28" s="6" t="s">
        <v>2069</v>
      </c>
      <c r="B28" s="8">
        <v>2</v>
      </c>
      <c r="C28" s="8">
        <v>12</v>
      </c>
      <c r="D28" s="8">
        <v>1</v>
      </c>
      <c r="E28" s="8">
        <v>36</v>
      </c>
      <c r="F28" s="8">
        <v>51</v>
      </c>
    </row>
    <row r="29" spans="1:6" x14ac:dyDescent="0.55000000000000004">
      <c r="A29" s="6" t="s">
        <v>2062</v>
      </c>
      <c r="B29" s="8"/>
      <c r="C29" s="8"/>
      <c r="D29" s="8"/>
      <c r="E29" s="8">
        <v>3</v>
      </c>
      <c r="F29" s="8">
        <v>3</v>
      </c>
    </row>
    <row r="30" spans="1:6" x14ac:dyDescent="0.55000000000000004">
      <c r="A30" s="6" t="s">
        <v>2035</v>
      </c>
      <c r="B30" s="8">
        <v>57</v>
      </c>
      <c r="C30" s="8">
        <v>364</v>
      </c>
      <c r="D30" s="8">
        <v>14</v>
      </c>
      <c r="E30" s="8">
        <v>565</v>
      </c>
      <c r="F30" s="8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FBDC-E04A-456F-A7D3-8F0CE0BAD926}">
  <dimension ref="A1:F18"/>
  <sheetViews>
    <sheetView workbookViewId="0">
      <selection activeCell="G11" sqref="G11"/>
    </sheetView>
  </sheetViews>
  <sheetFormatPr defaultRowHeight="15.7" x14ac:dyDescent="0.55000000000000004"/>
  <cols>
    <col min="1" max="1" width="27.33203125" bestFit="1" customWidth="1"/>
    <col min="2" max="2" width="14.71875" bestFit="1" customWidth="1"/>
    <col min="3" max="3" width="5.38671875" bestFit="1" customWidth="1"/>
    <col min="4" max="4" width="3.6640625" bestFit="1" customWidth="1"/>
    <col min="5" max="5" width="8.94140625" bestFit="1" customWidth="1"/>
    <col min="6" max="6" width="10.5" bestFit="1" customWidth="1"/>
  </cols>
  <sheetData>
    <row r="1" spans="1:6" x14ac:dyDescent="0.55000000000000004">
      <c r="A1" s="5" t="s">
        <v>2030</v>
      </c>
      <c r="B1" t="s">
        <v>2037</v>
      </c>
    </row>
    <row r="2" spans="1:6" x14ac:dyDescent="0.55000000000000004">
      <c r="A2" s="5" t="s">
        <v>2085</v>
      </c>
      <c r="B2" t="s">
        <v>2037</v>
      </c>
    </row>
    <row r="4" spans="1:6" x14ac:dyDescent="0.55000000000000004">
      <c r="A4" s="5" t="s">
        <v>2033</v>
      </c>
      <c r="B4" s="5" t="s">
        <v>2036</v>
      </c>
    </row>
    <row r="5" spans="1:6" x14ac:dyDescent="0.55000000000000004">
      <c r="A5" s="5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55000000000000004">
      <c r="A6" s="6" t="s">
        <v>2073</v>
      </c>
      <c r="B6" s="8">
        <v>6</v>
      </c>
      <c r="C6" s="8">
        <v>36</v>
      </c>
      <c r="D6" s="8">
        <v>1</v>
      </c>
      <c r="E6" s="8">
        <v>49</v>
      </c>
      <c r="F6" s="8">
        <v>92</v>
      </c>
    </row>
    <row r="7" spans="1:6" x14ac:dyDescent="0.55000000000000004">
      <c r="A7" s="6" t="s">
        <v>2074</v>
      </c>
      <c r="B7" s="8">
        <v>7</v>
      </c>
      <c r="C7" s="8">
        <v>28</v>
      </c>
      <c r="D7" s="8"/>
      <c r="E7" s="8">
        <v>44</v>
      </c>
      <c r="F7" s="8">
        <v>79</v>
      </c>
    </row>
    <row r="8" spans="1:6" x14ac:dyDescent="0.55000000000000004">
      <c r="A8" s="6" t="s">
        <v>2075</v>
      </c>
      <c r="B8" s="8">
        <v>4</v>
      </c>
      <c r="C8" s="8">
        <v>33</v>
      </c>
      <c r="D8" s="8"/>
      <c r="E8" s="8">
        <v>49</v>
      </c>
      <c r="F8" s="8">
        <v>86</v>
      </c>
    </row>
    <row r="9" spans="1:6" x14ac:dyDescent="0.55000000000000004">
      <c r="A9" s="6" t="s">
        <v>2076</v>
      </c>
      <c r="B9" s="8">
        <v>1</v>
      </c>
      <c r="C9" s="8">
        <v>30</v>
      </c>
      <c r="D9" s="8">
        <v>1</v>
      </c>
      <c r="E9" s="8">
        <v>46</v>
      </c>
      <c r="F9" s="8">
        <v>78</v>
      </c>
    </row>
    <row r="10" spans="1:6" x14ac:dyDescent="0.55000000000000004">
      <c r="A10" s="6" t="s">
        <v>2077</v>
      </c>
      <c r="B10" s="8">
        <v>3</v>
      </c>
      <c r="C10" s="8">
        <v>35</v>
      </c>
      <c r="D10" s="8">
        <v>2</v>
      </c>
      <c r="E10" s="8">
        <v>46</v>
      </c>
      <c r="F10" s="8">
        <v>86</v>
      </c>
    </row>
    <row r="11" spans="1:6" x14ac:dyDescent="0.55000000000000004">
      <c r="A11" s="6" t="s">
        <v>2078</v>
      </c>
      <c r="B11" s="8">
        <v>3</v>
      </c>
      <c r="C11" s="8">
        <v>28</v>
      </c>
      <c r="D11" s="8">
        <v>1</v>
      </c>
      <c r="E11" s="8">
        <v>55</v>
      </c>
      <c r="F11" s="8">
        <v>87</v>
      </c>
    </row>
    <row r="12" spans="1:6" x14ac:dyDescent="0.55000000000000004">
      <c r="A12" s="6" t="s">
        <v>2079</v>
      </c>
      <c r="B12" s="8">
        <v>4</v>
      </c>
      <c r="C12" s="8">
        <v>31</v>
      </c>
      <c r="D12" s="8">
        <v>1</v>
      </c>
      <c r="E12" s="8">
        <v>58</v>
      </c>
      <c r="F12" s="8">
        <v>94</v>
      </c>
    </row>
    <row r="13" spans="1:6" x14ac:dyDescent="0.55000000000000004">
      <c r="A13" s="6" t="s">
        <v>2080</v>
      </c>
      <c r="B13" s="8">
        <v>8</v>
      </c>
      <c r="C13" s="8">
        <v>35</v>
      </c>
      <c r="D13" s="8">
        <v>1</v>
      </c>
      <c r="E13" s="8">
        <v>41</v>
      </c>
      <c r="F13" s="8">
        <v>85</v>
      </c>
    </row>
    <row r="14" spans="1:6" x14ac:dyDescent="0.55000000000000004">
      <c r="A14" s="6" t="s">
        <v>2081</v>
      </c>
      <c r="B14" s="8">
        <v>5</v>
      </c>
      <c r="C14" s="8">
        <v>23</v>
      </c>
      <c r="D14" s="8"/>
      <c r="E14" s="8">
        <v>45</v>
      </c>
      <c r="F14" s="8">
        <v>73</v>
      </c>
    </row>
    <row r="15" spans="1:6" x14ac:dyDescent="0.55000000000000004">
      <c r="A15" s="6" t="s">
        <v>2082</v>
      </c>
      <c r="B15" s="8">
        <v>6</v>
      </c>
      <c r="C15" s="8">
        <v>26</v>
      </c>
      <c r="D15" s="8">
        <v>1</v>
      </c>
      <c r="E15" s="8">
        <v>45</v>
      </c>
      <c r="F15" s="8">
        <v>78</v>
      </c>
    </row>
    <row r="16" spans="1:6" x14ac:dyDescent="0.55000000000000004">
      <c r="A16" s="6" t="s">
        <v>2083</v>
      </c>
      <c r="B16" s="8">
        <v>3</v>
      </c>
      <c r="C16" s="8">
        <v>27</v>
      </c>
      <c r="D16" s="8">
        <v>3</v>
      </c>
      <c r="E16" s="8">
        <v>45</v>
      </c>
      <c r="F16" s="8">
        <v>78</v>
      </c>
    </row>
    <row r="17" spans="1:6" x14ac:dyDescent="0.55000000000000004">
      <c r="A17" s="6" t="s">
        <v>2084</v>
      </c>
      <c r="B17" s="8">
        <v>7</v>
      </c>
      <c r="C17" s="8">
        <v>32</v>
      </c>
      <c r="D17" s="8">
        <v>3</v>
      </c>
      <c r="E17" s="8">
        <v>42</v>
      </c>
      <c r="F17" s="8">
        <v>84</v>
      </c>
    </row>
    <row r="18" spans="1:6" x14ac:dyDescent="0.55000000000000004">
      <c r="A18" s="6" t="s">
        <v>2035</v>
      </c>
      <c r="B18" s="8">
        <v>57</v>
      </c>
      <c r="C18" s="8">
        <v>364</v>
      </c>
      <c r="D18" s="8">
        <v>14</v>
      </c>
      <c r="E18" s="8">
        <v>565</v>
      </c>
      <c r="F18" s="8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BE53-CCDD-43D3-8827-603214CB96A4}">
  <dimension ref="A1:J14"/>
  <sheetViews>
    <sheetView workbookViewId="0">
      <selection activeCell="G14" sqref="G14"/>
    </sheetView>
  </sheetViews>
  <sheetFormatPr defaultRowHeight="15.7" x14ac:dyDescent="0.55000000000000004"/>
  <cols>
    <col min="1" max="1" width="26.71875" bestFit="1" customWidth="1"/>
    <col min="2" max="3" width="26.71875" hidden="1" customWidth="1"/>
    <col min="4" max="4" width="16.27734375" bestFit="1" customWidth="1"/>
    <col min="5" max="5" width="12.77734375" bestFit="1" customWidth="1"/>
    <col min="6" max="6" width="15.33203125" bestFit="1" customWidth="1"/>
    <col min="7" max="7" width="11.88671875" bestFit="1" customWidth="1"/>
    <col min="8" max="8" width="18.83203125" bestFit="1" customWidth="1"/>
    <col min="9" max="9" width="15.27734375" bestFit="1" customWidth="1"/>
    <col min="10" max="10" width="17.88671875" bestFit="1" customWidth="1"/>
  </cols>
  <sheetData>
    <row r="1" spans="1:10" x14ac:dyDescent="0.55000000000000004">
      <c r="D1" t="s">
        <v>2100</v>
      </c>
      <c r="E1" t="s">
        <v>2100</v>
      </c>
      <c r="F1" t="s">
        <v>2100</v>
      </c>
      <c r="H1" t="s">
        <v>2104</v>
      </c>
      <c r="I1" t="s">
        <v>2104</v>
      </c>
      <c r="J1" t="s">
        <v>2104</v>
      </c>
    </row>
    <row r="2" spans="1:10" x14ac:dyDescent="0.55000000000000004">
      <c r="A2" t="s">
        <v>2086</v>
      </c>
      <c r="D2" t="s">
        <v>2101</v>
      </c>
      <c r="E2" t="s">
        <v>2102</v>
      </c>
      <c r="F2" t="s">
        <v>2103</v>
      </c>
      <c r="G2" t="s">
        <v>2087</v>
      </c>
      <c r="H2" t="s">
        <v>2101</v>
      </c>
      <c r="I2" t="s">
        <v>2102</v>
      </c>
      <c r="J2" t="s">
        <v>2103</v>
      </c>
    </row>
    <row r="3" spans="1:10" x14ac:dyDescent="0.55000000000000004">
      <c r="A3" t="s">
        <v>2088</v>
      </c>
      <c r="B3">
        <v>0</v>
      </c>
      <c r="C3">
        <v>999</v>
      </c>
      <c r="D3">
        <f>COUNTIFS(Crowdfunding!$D$2:$D$1001,"&gt;="&amp;Goal!$B3,Crowdfunding!$G$2:$G$1001,D$2)-SUM(D4:D$14)</f>
        <v>30</v>
      </c>
      <c r="E3">
        <f>COUNTIFS(Crowdfunding!$D$2:$D$1001,"&gt;="&amp;Goal!$B3,Crowdfunding!$G$2:$G$1001,E$2)-SUM(E4:E$14)</f>
        <v>20</v>
      </c>
      <c r="F3">
        <f>COUNTIFS(Crowdfunding!$D$2:$D$1001,"&gt;="&amp;Goal!$B3,Crowdfunding!$G$2:$G$1001,F$2)-SUM(F4:F$14)</f>
        <v>1</v>
      </c>
      <c r="G3">
        <f>SUM(D3:F3)</f>
        <v>51</v>
      </c>
      <c r="H3" s="4">
        <f>ROUND(D3/$G3,2)</f>
        <v>0.59</v>
      </c>
      <c r="I3" s="4">
        <f t="shared" ref="I3:J14" si="0">ROUND(E3/$G3,2)</f>
        <v>0.39</v>
      </c>
      <c r="J3" s="4">
        <f t="shared" si="0"/>
        <v>0.02</v>
      </c>
    </row>
    <row r="4" spans="1:10" x14ac:dyDescent="0.55000000000000004">
      <c r="A4" t="s">
        <v>2089</v>
      </c>
      <c r="B4">
        <v>1000</v>
      </c>
      <c r="C4" s="9">
        <v>4999</v>
      </c>
      <c r="D4">
        <f>COUNTIFS(Crowdfunding!$D$2:$D$1001,"&gt;="&amp;Goal!$B4,Crowdfunding!$G$2:$G$1001,D$2)-SUM(D5:D$14)</f>
        <v>191</v>
      </c>
      <c r="E4">
        <f>COUNTIFS(Crowdfunding!$D$2:$D$1001,"&gt;="&amp;Goal!$B4,Crowdfunding!$G$2:$G$1001,E$2)-SUM(E5:E$14)</f>
        <v>38</v>
      </c>
      <c r="F4">
        <f>COUNTIFS(Crowdfunding!$D$2:$D$1001,"&gt;="&amp;Goal!$B4,Crowdfunding!$G$2:$G$1001,F$2)-SUM(F5:F$14)</f>
        <v>2</v>
      </c>
      <c r="G4">
        <f t="shared" ref="G4:G14" si="1">SUM(D4:F4)</f>
        <v>231</v>
      </c>
      <c r="H4" s="4">
        <f t="shared" ref="H4:H14" si="2">ROUND(D4/$G4,2)</f>
        <v>0.83</v>
      </c>
      <c r="I4" s="4">
        <f t="shared" si="0"/>
        <v>0.16</v>
      </c>
      <c r="J4" s="4">
        <f t="shared" si="0"/>
        <v>0.01</v>
      </c>
    </row>
    <row r="5" spans="1:10" x14ac:dyDescent="0.55000000000000004">
      <c r="A5" t="s">
        <v>2090</v>
      </c>
      <c r="B5">
        <v>5000</v>
      </c>
      <c r="C5" s="9">
        <v>9999</v>
      </c>
      <c r="D5">
        <f>COUNTIFS(Crowdfunding!$D$2:$D$1001,"&gt;="&amp;Goal!$B5,Crowdfunding!$G$2:$G$1001,D$2)-SUM(D6:D$14)</f>
        <v>164</v>
      </c>
      <c r="E5">
        <f>COUNTIFS(Crowdfunding!$D$2:$D$1001,"&gt;="&amp;Goal!$B5,Crowdfunding!$G$2:$G$1001,E$2)-SUM(E6:E$14)</f>
        <v>126</v>
      </c>
      <c r="F5">
        <f>COUNTIFS(Crowdfunding!$D$2:$D$1001,"&gt;="&amp;Goal!$B5,Crowdfunding!$G$2:$G$1001,F$2)-SUM(F6:F$14)</f>
        <v>25</v>
      </c>
      <c r="G5">
        <f t="shared" si="1"/>
        <v>315</v>
      </c>
      <c r="H5" s="4">
        <f t="shared" si="2"/>
        <v>0.52</v>
      </c>
      <c r="I5" s="4">
        <f t="shared" si="0"/>
        <v>0.4</v>
      </c>
      <c r="J5" s="4">
        <f t="shared" si="0"/>
        <v>0.08</v>
      </c>
    </row>
    <row r="6" spans="1:10" x14ac:dyDescent="0.55000000000000004">
      <c r="A6" t="s">
        <v>2091</v>
      </c>
      <c r="B6">
        <v>10000</v>
      </c>
      <c r="C6" s="9">
        <v>14999</v>
      </c>
      <c r="D6">
        <f>COUNTIFS(Crowdfunding!$D$2:$D$1001,"&gt;="&amp;Goal!$B6,Crowdfunding!$G$2:$G$1001,D$2)-SUM(D7:D$14)</f>
        <v>4</v>
      </c>
      <c r="E6">
        <f>COUNTIFS(Crowdfunding!$D$2:$D$1001,"&gt;="&amp;Goal!$B6,Crowdfunding!$G$2:$G$1001,E$2)-SUM(E7:E$14)</f>
        <v>5</v>
      </c>
      <c r="F6">
        <f>COUNTIFS(Crowdfunding!$D$2:$D$1001,"&gt;="&amp;Goal!$B6,Crowdfunding!$G$2:$G$1001,F$2)-SUM(F7:F$14)</f>
        <v>0</v>
      </c>
      <c r="G6">
        <f t="shared" si="1"/>
        <v>9</v>
      </c>
      <c r="H6" s="4">
        <f t="shared" si="2"/>
        <v>0.44</v>
      </c>
      <c r="I6" s="4">
        <f t="shared" si="0"/>
        <v>0.56000000000000005</v>
      </c>
      <c r="J6" s="4">
        <f t="shared" si="0"/>
        <v>0</v>
      </c>
    </row>
    <row r="7" spans="1:10" x14ac:dyDescent="0.55000000000000004">
      <c r="A7" t="s">
        <v>2092</v>
      </c>
      <c r="B7">
        <v>15000</v>
      </c>
      <c r="C7" s="9">
        <v>19999</v>
      </c>
      <c r="D7">
        <f>COUNTIFS(Crowdfunding!$D$2:$D$1001,"&gt;="&amp;Goal!$B7,Crowdfunding!$G$2:$G$1001,D$2)-SUM(D8:D$14)</f>
        <v>10</v>
      </c>
      <c r="E7">
        <f>COUNTIFS(Crowdfunding!$D$2:$D$1001,"&gt;="&amp;Goal!$B7,Crowdfunding!$G$2:$G$1001,E$2)-SUM(E8:E$14)</f>
        <v>0</v>
      </c>
      <c r="F7">
        <f>COUNTIFS(Crowdfunding!$D$2:$D$1001,"&gt;="&amp;Goal!$B7,Crowdfunding!$G$2:$G$1001,F$2)-SUM(F8:F$14)</f>
        <v>0</v>
      </c>
      <c r="G7">
        <f t="shared" si="1"/>
        <v>10</v>
      </c>
      <c r="H7" s="4">
        <f t="shared" si="2"/>
        <v>1</v>
      </c>
      <c r="I7" s="4">
        <f t="shared" si="0"/>
        <v>0</v>
      </c>
      <c r="J7" s="4">
        <f t="shared" si="0"/>
        <v>0</v>
      </c>
    </row>
    <row r="8" spans="1:10" x14ac:dyDescent="0.55000000000000004">
      <c r="A8" t="s">
        <v>2093</v>
      </c>
      <c r="B8">
        <v>20000</v>
      </c>
      <c r="C8" s="9">
        <v>24999</v>
      </c>
      <c r="D8">
        <f>COUNTIFS(Crowdfunding!$D$2:$D$1001,"&gt;="&amp;Goal!$B8,Crowdfunding!$G$2:$G$1001,D$2)-SUM(D9:D$14)</f>
        <v>7</v>
      </c>
      <c r="E8">
        <f>COUNTIFS(Crowdfunding!$D$2:$D$1001,"&gt;="&amp;Goal!$B8,Crowdfunding!$G$2:$G$1001,E$2)-SUM(E9:E$14)</f>
        <v>0</v>
      </c>
      <c r="F8">
        <f>COUNTIFS(Crowdfunding!$D$2:$D$1001,"&gt;="&amp;Goal!$B8,Crowdfunding!$G$2:$G$1001,F$2)-SUM(F9:F$14)</f>
        <v>0</v>
      </c>
      <c r="G8">
        <f t="shared" si="1"/>
        <v>7</v>
      </c>
      <c r="H8" s="4">
        <f t="shared" si="2"/>
        <v>1</v>
      </c>
      <c r="I8" s="4">
        <f t="shared" si="0"/>
        <v>0</v>
      </c>
      <c r="J8" s="4">
        <f t="shared" si="0"/>
        <v>0</v>
      </c>
    </row>
    <row r="9" spans="1:10" x14ac:dyDescent="0.55000000000000004">
      <c r="A9" t="s">
        <v>2094</v>
      </c>
      <c r="B9">
        <v>25000</v>
      </c>
      <c r="C9" s="9">
        <v>29999</v>
      </c>
      <c r="D9">
        <f>COUNTIFS(Crowdfunding!$D$2:$D$1001,"&gt;="&amp;Goal!$B9,Crowdfunding!$G$2:$G$1001,D$2)-SUM(D10:D$14)</f>
        <v>11</v>
      </c>
      <c r="E9">
        <f>COUNTIFS(Crowdfunding!$D$2:$D$1001,"&gt;="&amp;Goal!$B9,Crowdfunding!$G$2:$G$1001,E$2)-SUM(E10:E$14)</f>
        <v>3</v>
      </c>
      <c r="F9">
        <f>COUNTIFS(Crowdfunding!$D$2:$D$1001,"&gt;="&amp;Goal!$B9,Crowdfunding!$G$2:$G$1001,F$2)-SUM(F10:F$14)</f>
        <v>0</v>
      </c>
      <c r="G9">
        <f t="shared" si="1"/>
        <v>14</v>
      </c>
      <c r="H9" s="4">
        <f t="shared" si="2"/>
        <v>0.79</v>
      </c>
      <c r="I9" s="4">
        <f t="shared" si="0"/>
        <v>0.21</v>
      </c>
      <c r="J9" s="4">
        <f t="shared" si="0"/>
        <v>0</v>
      </c>
    </row>
    <row r="10" spans="1:10" x14ac:dyDescent="0.55000000000000004">
      <c r="A10" t="s">
        <v>2095</v>
      </c>
      <c r="B10">
        <v>30000</v>
      </c>
      <c r="C10" s="9">
        <v>34999</v>
      </c>
      <c r="D10">
        <f>COUNTIFS(Crowdfunding!$D$2:$D$1001,"&gt;="&amp;Goal!$B10,Crowdfunding!$G$2:$G$1001,D$2)-SUM(D11:D$14)</f>
        <v>7</v>
      </c>
      <c r="E10">
        <f>COUNTIFS(Crowdfunding!$D$2:$D$1001,"&gt;="&amp;Goal!$B10,Crowdfunding!$G$2:$G$1001,E$2)-SUM(E11:E$14)</f>
        <v>0</v>
      </c>
      <c r="F10">
        <f>COUNTIFS(Crowdfunding!$D$2:$D$1001,"&gt;="&amp;Goal!$B10,Crowdfunding!$G$2:$G$1001,F$2)-SUM(F11:F$14)</f>
        <v>0</v>
      </c>
      <c r="G10">
        <f t="shared" si="1"/>
        <v>7</v>
      </c>
      <c r="H10" s="4">
        <f t="shared" si="2"/>
        <v>1</v>
      </c>
      <c r="I10" s="4">
        <f t="shared" si="0"/>
        <v>0</v>
      </c>
      <c r="J10" s="4">
        <f t="shared" si="0"/>
        <v>0</v>
      </c>
    </row>
    <row r="11" spans="1:10" x14ac:dyDescent="0.55000000000000004">
      <c r="A11" t="s">
        <v>2096</v>
      </c>
      <c r="B11">
        <v>35000</v>
      </c>
      <c r="C11" s="9">
        <v>39999</v>
      </c>
      <c r="D11">
        <f>COUNTIFS(Crowdfunding!$D$2:$D$1001,"&gt;="&amp;Goal!$B11,Crowdfunding!$G$2:$G$1001,D$2)-SUM(D12:D$14)</f>
        <v>8</v>
      </c>
      <c r="E11">
        <f>COUNTIFS(Crowdfunding!$D$2:$D$1001,"&gt;="&amp;Goal!$B11,Crowdfunding!$G$2:$G$1001,E$2)-SUM(E12:E$14)</f>
        <v>3</v>
      </c>
      <c r="F11">
        <f>COUNTIFS(Crowdfunding!$D$2:$D$1001,"&gt;="&amp;Goal!$B11,Crowdfunding!$G$2:$G$1001,F$2)-SUM(F12:F$14)</f>
        <v>1</v>
      </c>
      <c r="G11">
        <f t="shared" si="1"/>
        <v>12</v>
      </c>
      <c r="H11" s="4">
        <f t="shared" si="2"/>
        <v>0.67</v>
      </c>
      <c r="I11" s="4">
        <f t="shared" si="0"/>
        <v>0.25</v>
      </c>
      <c r="J11" s="4">
        <f t="shared" si="0"/>
        <v>0.08</v>
      </c>
    </row>
    <row r="12" spans="1:10" x14ac:dyDescent="0.55000000000000004">
      <c r="A12" t="s">
        <v>2097</v>
      </c>
      <c r="B12">
        <v>40000</v>
      </c>
      <c r="C12" s="9">
        <v>44999</v>
      </c>
      <c r="D12">
        <f>COUNTIFS(Crowdfunding!$D$2:$D$1001,"&gt;="&amp;Goal!$B12,Crowdfunding!$G$2:$G$1001,D$2)-SUM(D13:D$14)</f>
        <v>11</v>
      </c>
      <c r="E12">
        <f>COUNTIFS(Crowdfunding!$D$2:$D$1001,"&gt;="&amp;Goal!$B12,Crowdfunding!$G$2:$G$1001,E$2)-SUM(E13:E$14)</f>
        <v>3</v>
      </c>
      <c r="F12">
        <f>COUNTIFS(Crowdfunding!$D$2:$D$1001,"&gt;="&amp;Goal!$B12,Crowdfunding!$G$2:$G$1001,F$2)-SUM(F13:F$14)</f>
        <v>0</v>
      </c>
      <c r="G12">
        <f t="shared" si="1"/>
        <v>14</v>
      </c>
      <c r="H12" s="4">
        <f t="shared" si="2"/>
        <v>0.79</v>
      </c>
      <c r="I12" s="4">
        <f t="shared" si="0"/>
        <v>0.21</v>
      </c>
      <c r="J12" s="4">
        <f t="shared" si="0"/>
        <v>0</v>
      </c>
    </row>
    <row r="13" spans="1:10" x14ac:dyDescent="0.55000000000000004">
      <c r="A13" t="s">
        <v>2098</v>
      </c>
      <c r="B13">
        <v>45000</v>
      </c>
      <c r="C13" s="9">
        <v>49999</v>
      </c>
      <c r="D13">
        <f>COUNTIFS(Crowdfunding!$D$2:$D$1001,"&gt;="&amp;Goal!$B13,Crowdfunding!$G$2:$G$1001,D$2)-SUM(D14:D$14)</f>
        <v>8</v>
      </c>
      <c r="E13">
        <f>COUNTIFS(Crowdfunding!$D$2:$D$1001,"&gt;="&amp;Goal!$B13,Crowdfunding!$G$2:$G$1001,E$2)-SUM(E14:E$14)</f>
        <v>3</v>
      </c>
      <c r="F13">
        <f>COUNTIFS(Crowdfunding!$D$2:$D$1001,"&gt;="&amp;Goal!$B13,Crowdfunding!$G$2:$G$1001,F$2)-SUM(F14:F$14)</f>
        <v>0</v>
      </c>
      <c r="G13">
        <f t="shared" si="1"/>
        <v>11</v>
      </c>
      <c r="H13" s="4">
        <f t="shared" si="2"/>
        <v>0.73</v>
      </c>
      <c r="I13" s="4">
        <f t="shared" si="0"/>
        <v>0.27</v>
      </c>
      <c r="J13" s="4">
        <f t="shared" si="0"/>
        <v>0</v>
      </c>
    </row>
    <row r="14" spans="1:10" x14ac:dyDescent="0.55000000000000004">
      <c r="A14" t="s">
        <v>2099</v>
      </c>
      <c r="B14">
        <v>50000</v>
      </c>
      <c r="C14" s="9"/>
      <c r="D14">
        <f>COUNTIFS(Crowdfunding!$D$2:$D$1001,"&gt;="&amp;Goal!$B14,Crowdfunding!$G$2:$G$1001,D$2)</f>
        <v>114</v>
      </c>
      <c r="E14">
        <f>COUNTIFS(Crowdfunding!$D$2:$D$1001,"&gt;="&amp;Goal!$B14,Crowdfunding!$G$2:$G$1001,E$2)</f>
        <v>163</v>
      </c>
      <c r="F14">
        <f>COUNTIFS(Crowdfunding!$D$2:$D$1001,"&gt;="&amp;Goal!$B14,Crowdfunding!$G$2:$G$1001,F$2)</f>
        <v>28</v>
      </c>
      <c r="G14">
        <f t="shared" si="1"/>
        <v>305</v>
      </c>
      <c r="H14" s="4">
        <f t="shared" si="2"/>
        <v>0.37</v>
      </c>
      <c r="I14" s="4">
        <f t="shared" si="0"/>
        <v>0.53</v>
      </c>
      <c r="J14" s="4">
        <f t="shared" si="0"/>
        <v>0.09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3569-50F3-463C-B952-C1E9A7B5858C}">
  <dimension ref="A1:E576"/>
  <sheetViews>
    <sheetView workbookViewId="0">
      <selection activeCell="E9" sqref="E9"/>
    </sheetView>
  </sheetViews>
  <sheetFormatPr defaultRowHeight="15.7" x14ac:dyDescent="0.55000000000000004"/>
  <cols>
    <col min="1" max="1" width="9.6640625" customWidth="1"/>
    <col min="2" max="2" width="13.5" bestFit="1" customWidth="1"/>
    <col min="3" max="3" width="2.6640625" customWidth="1"/>
    <col min="4" max="4" width="12.88671875" customWidth="1"/>
    <col min="5" max="5" width="12.77734375" bestFit="1" customWidth="1"/>
  </cols>
  <sheetData>
    <row r="1" spans="1:5" x14ac:dyDescent="0.55000000000000004">
      <c r="A1" s="11" t="s">
        <v>2112</v>
      </c>
      <c r="B1" s="11" t="s">
        <v>2101</v>
      </c>
      <c r="C1" s="11" t="s">
        <v>2113</v>
      </c>
      <c r="D1" s="11" t="s">
        <v>2111</v>
      </c>
    </row>
    <row r="2" spans="1:5" x14ac:dyDescent="0.55000000000000004">
      <c r="A2" t="s">
        <v>2105</v>
      </c>
      <c r="B2" s="10">
        <f>AVERAGE($B$12:$B$576)</f>
        <v>851.14690265486729</v>
      </c>
      <c r="C2" s="10"/>
      <c r="D2" s="10">
        <f>AVERAGE($E$12:$E$375)</f>
        <v>585.61538461538464</v>
      </c>
    </row>
    <row r="3" spans="1:5" x14ac:dyDescent="0.55000000000000004">
      <c r="A3" t="s">
        <v>2106</v>
      </c>
      <c r="B3" s="10">
        <f>MEDIAN($B$12:$B$576)</f>
        <v>201</v>
      </c>
      <c r="C3" s="10"/>
      <c r="D3" s="10">
        <f>MEDIAN($E$12:$E$375)</f>
        <v>114.5</v>
      </c>
    </row>
    <row r="4" spans="1:5" x14ac:dyDescent="0.55000000000000004">
      <c r="A4" t="s">
        <v>2107</v>
      </c>
      <c r="B4" s="10">
        <f>MIN($B$12:$B$576)</f>
        <v>16</v>
      </c>
      <c r="C4" s="10"/>
      <c r="D4" s="10">
        <f>MIN($E$12:$E$375)</f>
        <v>0</v>
      </c>
    </row>
    <row r="5" spans="1:5" x14ac:dyDescent="0.55000000000000004">
      <c r="A5" t="s">
        <v>2108</v>
      </c>
      <c r="B5" s="10">
        <f>MAX($B$12:$B$576)</f>
        <v>7295</v>
      </c>
      <c r="C5" s="10"/>
      <c r="D5" s="10">
        <f>MAX($E$12:$E$375)</f>
        <v>6080</v>
      </c>
    </row>
    <row r="6" spans="1:5" x14ac:dyDescent="0.55000000000000004">
      <c r="A6" t="s">
        <v>2109</v>
      </c>
      <c r="B6" s="10">
        <f>_xlfn.VAR.P($B$12:$B$576)</f>
        <v>1603373.7324019109</v>
      </c>
      <c r="C6" s="10"/>
      <c r="D6" s="10">
        <f>_xlfn.VAR.P($E$12:$E$375)</f>
        <v>921574.68174133555</v>
      </c>
    </row>
    <row r="7" spans="1:5" x14ac:dyDescent="0.55000000000000004">
      <c r="A7" t="s">
        <v>2110</v>
      </c>
      <c r="B7" s="10">
        <f>_xlfn.STDEV.P($B$12:$B$576)</f>
        <v>1266.2439466397898</v>
      </c>
      <c r="C7" s="10"/>
      <c r="D7" s="10">
        <f>_xlfn.STDEV.P($E$12:$E$375)</f>
        <v>959.98681331637863</v>
      </c>
    </row>
    <row r="11" spans="1:5" x14ac:dyDescent="0.55000000000000004">
      <c r="A11" s="1" t="s">
        <v>4</v>
      </c>
      <c r="B11" s="1" t="s">
        <v>5</v>
      </c>
      <c r="D11" s="1" t="s">
        <v>4</v>
      </c>
      <c r="E11" s="1" t="s">
        <v>5</v>
      </c>
    </row>
    <row r="12" spans="1:5" x14ac:dyDescent="0.55000000000000004">
      <c r="A12" t="s">
        <v>20</v>
      </c>
      <c r="B12">
        <v>158</v>
      </c>
      <c r="D12" t="s">
        <v>14</v>
      </c>
      <c r="E12">
        <v>0</v>
      </c>
    </row>
    <row r="13" spans="1:5" x14ac:dyDescent="0.55000000000000004">
      <c r="A13" t="s">
        <v>20</v>
      </c>
      <c r="B13">
        <v>1425</v>
      </c>
      <c r="D13" t="s">
        <v>14</v>
      </c>
      <c r="E13">
        <v>24</v>
      </c>
    </row>
    <row r="14" spans="1:5" x14ac:dyDescent="0.55000000000000004">
      <c r="A14" t="s">
        <v>20</v>
      </c>
      <c r="B14">
        <v>174</v>
      </c>
      <c r="D14" t="s">
        <v>14</v>
      </c>
      <c r="E14">
        <v>53</v>
      </c>
    </row>
    <row r="15" spans="1:5" x14ac:dyDescent="0.55000000000000004">
      <c r="A15" t="s">
        <v>20</v>
      </c>
      <c r="B15">
        <v>227</v>
      </c>
      <c r="D15" t="s">
        <v>14</v>
      </c>
      <c r="E15">
        <v>18</v>
      </c>
    </row>
    <row r="16" spans="1:5" x14ac:dyDescent="0.55000000000000004">
      <c r="A16" t="s">
        <v>20</v>
      </c>
      <c r="B16">
        <v>220</v>
      </c>
      <c r="D16" t="s">
        <v>14</v>
      </c>
      <c r="E16">
        <v>44</v>
      </c>
    </row>
    <row r="17" spans="1:5" x14ac:dyDescent="0.55000000000000004">
      <c r="A17" t="s">
        <v>20</v>
      </c>
      <c r="B17">
        <v>98</v>
      </c>
      <c r="D17" t="s">
        <v>14</v>
      </c>
      <c r="E17">
        <v>27</v>
      </c>
    </row>
    <row r="18" spans="1:5" x14ac:dyDescent="0.55000000000000004">
      <c r="A18" t="s">
        <v>20</v>
      </c>
      <c r="B18">
        <v>100</v>
      </c>
      <c r="D18" t="s">
        <v>14</v>
      </c>
      <c r="E18">
        <v>55</v>
      </c>
    </row>
    <row r="19" spans="1:5" x14ac:dyDescent="0.55000000000000004">
      <c r="A19" t="s">
        <v>20</v>
      </c>
      <c r="B19">
        <v>1249</v>
      </c>
      <c r="D19" t="s">
        <v>14</v>
      </c>
      <c r="E19">
        <v>200</v>
      </c>
    </row>
    <row r="20" spans="1:5" x14ac:dyDescent="0.55000000000000004">
      <c r="A20" t="s">
        <v>20</v>
      </c>
      <c r="B20">
        <v>1396</v>
      </c>
      <c r="D20" t="s">
        <v>14</v>
      </c>
      <c r="E20">
        <v>452</v>
      </c>
    </row>
    <row r="21" spans="1:5" x14ac:dyDescent="0.55000000000000004">
      <c r="A21" t="s">
        <v>20</v>
      </c>
      <c r="B21">
        <v>890</v>
      </c>
      <c r="D21" t="s">
        <v>14</v>
      </c>
      <c r="E21">
        <v>674</v>
      </c>
    </row>
    <row r="22" spans="1:5" x14ac:dyDescent="0.55000000000000004">
      <c r="A22" t="s">
        <v>20</v>
      </c>
      <c r="B22">
        <v>142</v>
      </c>
      <c r="D22" t="s">
        <v>14</v>
      </c>
      <c r="E22">
        <v>558</v>
      </c>
    </row>
    <row r="23" spans="1:5" x14ac:dyDescent="0.55000000000000004">
      <c r="A23" t="s">
        <v>20</v>
      </c>
      <c r="B23">
        <v>2673</v>
      </c>
      <c r="D23" t="s">
        <v>14</v>
      </c>
      <c r="E23">
        <v>15</v>
      </c>
    </row>
    <row r="24" spans="1:5" x14ac:dyDescent="0.55000000000000004">
      <c r="A24" t="s">
        <v>20</v>
      </c>
      <c r="B24">
        <v>163</v>
      </c>
      <c r="D24" t="s">
        <v>14</v>
      </c>
      <c r="E24">
        <v>2307</v>
      </c>
    </row>
    <row r="25" spans="1:5" x14ac:dyDescent="0.55000000000000004">
      <c r="A25" t="s">
        <v>20</v>
      </c>
      <c r="B25">
        <v>2220</v>
      </c>
      <c r="D25" t="s">
        <v>14</v>
      </c>
      <c r="E25">
        <v>88</v>
      </c>
    </row>
    <row r="26" spans="1:5" x14ac:dyDescent="0.55000000000000004">
      <c r="A26" t="s">
        <v>20</v>
      </c>
      <c r="B26">
        <v>1606</v>
      </c>
      <c r="D26" t="s">
        <v>14</v>
      </c>
      <c r="E26">
        <v>48</v>
      </c>
    </row>
    <row r="27" spans="1:5" x14ac:dyDescent="0.55000000000000004">
      <c r="A27" t="s">
        <v>20</v>
      </c>
      <c r="B27">
        <v>129</v>
      </c>
      <c r="D27" t="s">
        <v>14</v>
      </c>
      <c r="E27">
        <v>1</v>
      </c>
    </row>
    <row r="28" spans="1:5" x14ac:dyDescent="0.55000000000000004">
      <c r="A28" t="s">
        <v>20</v>
      </c>
      <c r="B28">
        <v>226</v>
      </c>
      <c r="D28" t="s">
        <v>14</v>
      </c>
      <c r="E28">
        <v>1467</v>
      </c>
    </row>
    <row r="29" spans="1:5" x14ac:dyDescent="0.55000000000000004">
      <c r="A29" t="s">
        <v>20</v>
      </c>
      <c r="B29">
        <v>5419</v>
      </c>
      <c r="D29" t="s">
        <v>14</v>
      </c>
      <c r="E29">
        <v>75</v>
      </c>
    </row>
    <row r="30" spans="1:5" x14ac:dyDescent="0.55000000000000004">
      <c r="A30" t="s">
        <v>20</v>
      </c>
      <c r="B30">
        <v>165</v>
      </c>
      <c r="D30" t="s">
        <v>14</v>
      </c>
      <c r="E30">
        <v>120</v>
      </c>
    </row>
    <row r="31" spans="1:5" x14ac:dyDescent="0.55000000000000004">
      <c r="A31" t="s">
        <v>20</v>
      </c>
      <c r="B31">
        <v>1965</v>
      </c>
      <c r="D31" t="s">
        <v>14</v>
      </c>
      <c r="E31">
        <v>2253</v>
      </c>
    </row>
    <row r="32" spans="1:5" x14ac:dyDescent="0.55000000000000004">
      <c r="A32" t="s">
        <v>20</v>
      </c>
      <c r="B32">
        <v>16</v>
      </c>
      <c r="D32" t="s">
        <v>14</v>
      </c>
      <c r="E32">
        <v>5</v>
      </c>
    </row>
    <row r="33" spans="1:5" x14ac:dyDescent="0.55000000000000004">
      <c r="A33" t="s">
        <v>20</v>
      </c>
      <c r="B33">
        <v>107</v>
      </c>
      <c r="D33" t="s">
        <v>14</v>
      </c>
      <c r="E33">
        <v>38</v>
      </c>
    </row>
    <row r="34" spans="1:5" x14ac:dyDescent="0.55000000000000004">
      <c r="A34" t="s">
        <v>20</v>
      </c>
      <c r="B34">
        <v>134</v>
      </c>
      <c r="D34" t="s">
        <v>14</v>
      </c>
      <c r="E34">
        <v>12</v>
      </c>
    </row>
    <row r="35" spans="1:5" x14ac:dyDescent="0.55000000000000004">
      <c r="A35" t="s">
        <v>20</v>
      </c>
      <c r="B35">
        <v>198</v>
      </c>
      <c r="D35" t="s">
        <v>14</v>
      </c>
      <c r="E35">
        <v>1684</v>
      </c>
    </row>
    <row r="36" spans="1:5" x14ac:dyDescent="0.55000000000000004">
      <c r="A36" t="s">
        <v>20</v>
      </c>
      <c r="B36">
        <v>111</v>
      </c>
      <c r="D36" t="s">
        <v>14</v>
      </c>
      <c r="E36">
        <v>56</v>
      </c>
    </row>
    <row r="37" spans="1:5" x14ac:dyDescent="0.55000000000000004">
      <c r="A37" t="s">
        <v>20</v>
      </c>
      <c r="B37">
        <v>222</v>
      </c>
      <c r="D37" t="s">
        <v>14</v>
      </c>
      <c r="E37">
        <v>838</v>
      </c>
    </row>
    <row r="38" spans="1:5" x14ac:dyDescent="0.55000000000000004">
      <c r="A38" t="s">
        <v>20</v>
      </c>
      <c r="B38">
        <v>6212</v>
      </c>
      <c r="D38" t="s">
        <v>14</v>
      </c>
      <c r="E38">
        <v>1000</v>
      </c>
    </row>
    <row r="39" spans="1:5" x14ac:dyDescent="0.55000000000000004">
      <c r="A39" t="s">
        <v>20</v>
      </c>
      <c r="B39">
        <v>98</v>
      </c>
      <c r="D39" t="s">
        <v>14</v>
      </c>
      <c r="E39">
        <v>1482</v>
      </c>
    </row>
    <row r="40" spans="1:5" x14ac:dyDescent="0.55000000000000004">
      <c r="A40" t="s">
        <v>20</v>
      </c>
      <c r="B40">
        <v>92</v>
      </c>
      <c r="D40" t="s">
        <v>14</v>
      </c>
      <c r="E40">
        <v>106</v>
      </c>
    </row>
    <row r="41" spans="1:5" x14ac:dyDescent="0.55000000000000004">
      <c r="A41" t="s">
        <v>20</v>
      </c>
      <c r="B41">
        <v>149</v>
      </c>
      <c r="D41" t="s">
        <v>14</v>
      </c>
      <c r="E41">
        <v>679</v>
      </c>
    </row>
    <row r="42" spans="1:5" x14ac:dyDescent="0.55000000000000004">
      <c r="A42" t="s">
        <v>20</v>
      </c>
      <c r="B42">
        <v>2431</v>
      </c>
      <c r="D42" t="s">
        <v>14</v>
      </c>
      <c r="E42">
        <v>1220</v>
      </c>
    </row>
    <row r="43" spans="1:5" x14ac:dyDescent="0.55000000000000004">
      <c r="A43" t="s">
        <v>20</v>
      </c>
      <c r="B43">
        <v>303</v>
      </c>
      <c r="D43" t="s">
        <v>14</v>
      </c>
      <c r="E43">
        <v>1</v>
      </c>
    </row>
    <row r="44" spans="1:5" x14ac:dyDescent="0.55000000000000004">
      <c r="A44" t="s">
        <v>20</v>
      </c>
      <c r="B44">
        <v>209</v>
      </c>
      <c r="D44" t="s">
        <v>14</v>
      </c>
      <c r="E44">
        <v>37</v>
      </c>
    </row>
    <row r="45" spans="1:5" x14ac:dyDescent="0.55000000000000004">
      <c r="A45" t="s">
        <v>20</v>
      </c>
      <c r="B45">
        <v>131</v>
      </c>
      <c r="D45" t="s">
        <v>14</v>
      </c>
      <c r="E45">
        <v>60</v>
      </c>
    </row>
    <row r="46" spans="1:5" x14ac:dyDescent="0.55000000000000004">
      <c r="A46" t="s">
        <v>20</v>
      </c>
      <c r="B46">
        <v>164</v>
      </c>
      <c r="D46" t="s">
        <v>14</v>
      </c>
      <c r="E46">
        <v>296</v>
      </c>
    </row>
    <row r="47" spans="1:5" x14ac:dyDescent="0.55000000000000004">
      <c r="A47" t="s">
        <v>20</v>
      </c>
      <c r="B47">
        <v>201</v>
      </c>
      <c r="D47" t="s">
        <v>14</v>
      </c>
      <c r="E47">
        <v>3304</v>
      </c>
    </row>
    <row r="48" spans="1:5" x14ac:dyDescent="0.55000000000000004">
      <c r="A48" t="s">
        <v>20</v>
      </c>
      <c r="B48">
        <v>211</v>
      </c>
      <c r="D48" t="s">
        <v>14</v>
      </c>
      <c r="E48">
        <v>73</v>
      </c>
    </row>
    <row r="49" spans="1:5" x14ac:dyDescent="0.55000000000000004">
      <c r="A49" t="s">
        <v>20</v>
      </c>
      <c r="B49">
        <v>128</v>
      </c>
      <c r="D49" t="s">
        <v>14</v>
      </c>
      <c r="E49">
        <v>3387</v>
      </c>
    </row>
    <row r="50" spans="1:5" x14ac:dyDescent="0.55000000000000004">
      <c r="A50" t="s">
        <v>20</v>
      </c>
      <c r="B50">
        <v>1600</v>
      </c>
      <c r="D50" t="s">
        <v>14</v>
      </c>
      <c r="E50">
        <v>662</v>
      </c>
    </row>
    <row r="51" spans="1:5" x14ac:dyDescent="0.55000000000000004">
      <c r="A51" t="s">
        <v>20</v>
      </c>
      <c r="B51">
        <v>249</v>
      </c>
      <c r="D51" t="s">
        <v>14</v>
      </c>
      <c r="E51">
        <v>774</v>
      </c>
    </row>
    <row r="52" spans="1:5" x14ac:dyDescent="0.55000000000000004">
      <c r="A52" t="s">
        <v>20</v>
      </c>
      <c r="B52">
        <v>236</v>
      </c>
      <c r="D52" t="s">
        <v>14</v>
      </c>
      <c r="E52">
        <v>672</v>
      </c>
    </row>
    <row r="53" spans="1:5" x14ac:dyDescent="0.55000000000000004">
      <c r="A53" t="s">
        <v>20</v>
      </c>
      <c r="B53">
        <v>4065</v>
      </c>
      <c r="D53" t="s">
        <v>14</v>
      </c>
      <c r="E53">
        <v>940</v>
      </c>
    </row>
    <row r="54" spans="1:5" x14ac:dyDescent="0.55000000000000004">
      <c r="A54" t="s">
        <v>20</v>
      </c>
      <c r="B54">
        <v>246</v>
      </c>
      <c r="D54" t="s">
        <v>14</v>
      </c>
      <c r="E54">
        <v>117</v>
      </c>
    </row>
    <row r="55" spans="1:5" x14ac:dyDescent="0.55000000000000004">
      <c r="A55" t="s">
        <v>20</v>
      </c>
      <c r="B55">
        <v>2475</v>
      </c>
      <c r="D55" t="s">
        <v>14</v>
      </c>
      <c r="E55">
        <v>115</v>
      </c>
    </row>
    <row r="56" spans="1:5" x14ac:dyDescent="0.55000000000000004">
      <c r="A56" t="s">
        <v>20</v>
      </c>
      <c r="B56">
        <v>76</v>
      </c>
      <c r="D56" t="s">
        <v>14</v>
      </c>
      <c r="E56">
        <v>326</v>
      </c>
    </row>
    <row r="57" spans="1:5" x14ac:dyDescent="0.55000000000000004">
      <c r="A57" t="s">
        <v>20</v>
      </c>
      <c r="B57">
        <v>54</v>
      </c>
      <c r="D57" t="s">
        <v>14</v>
      </c>
      <c r="E57">
        <v>1</v>
      </c>
    </row>
    <row r="58" spans="1:5" x14ac:dyDescent="0.55000000000000004">
      <c r="A58" t="s">
        <v>20</v>
      </c>
      <c r="B58">
        <v>88</v>
      </c>
      <c r="D58" t="s">
        <v>14</v>
      </c>
      <c r="E58">
        <v>1467</v>
      </c>
    </row>
    <row r="59" spans="1:5" x14ac:dyDescent="0.55000000000000004">
      <c r="A59" t="s">
        <v>20</v>
      </c>
      <c r="B59">
        <v>85</v>
      </c>
      <c r="D59" t="s">
        <v>14</v>
      </c>
      <c r="E59">
        <v>5681</v>
      </c>
    </row>
    <row r="60" spans="1:5" x14ac:dyDescent="0.55000000000000004">
      <c r="A60" t="s">
        <v>20</v>
      </c>
      <c r="B60">
        <v>170</v>
      </c>
      <c r="D60" t="s">
        <v>14</v>
      </c>
      <c r="E60">
        <v>1059</v>
      </c>
    </row>
    <row r="61" spans="1:5" x14ac:dyDescent="0.55000000000000004">
      <c r="A61" t="s">
        <v>20</v>
      </c>
      <c r="B61">
        <v>330</v>
      </c>
      <c r="D61" t="s">
        <v>14</v>
      </c>
      <c r="E61">
        <v>1194</v>
      </c>
    </row>
    <row r="62" spans="1:5" x14ac:dyDescent="0.55000000000000004">
      <c r="A62" t="s">
        <v>20</v>
      </c>
      <c r="B62">
        <v>127</v>
      </c>
      <c r="D62" t="s">
        <v>14</v>
      </c>
      <c r="E62">
        <v>30</v>
      </c>
    </row>
    <row r="63" spans="1:5" x14ac:dyDescent="0.55000000000000004">
      <c r="A63" t="s">
        <v>20</v>
      </c>
      <c r="B63">
        <v>411</v>
      </c>
      <c r="D63" t="s">
        <v>14</v>
      </c>
      <c r="E63">
        <v>75</v>
      </c>
    </row>
    <row r="64" spans="1:5" x14ac:dyDescent="0.55000000000000004">
      <c r="A64" t="s">
        <v>20</v>
      </c>
      <c r="B64">
        <v>180</v>
      </c>
      <c r="D64" t="s">
        <v>14</v>
      </c>
      <c r="E64">
        <v>955</v>
      </c>
    </row>
    <row r="65" spans="1:5" x14ac:dyDescent="0.55000000000000004">
      <c r="A65" t="s">
        <v>20</v>
      </c>
      <c r="B65">
        <v>374</v>
      </c>
      <c r="D65" t="s">
        <v>14</v>
      </c>
      <c r="E65">
        <v>67</v>
      </c>
    </row>
    <row r="66" spans="1:5" x14ac:dyDescent="0.55000000000000004">
      <c r="A66" t="s">
        <v>20</v>
      </c>
      <c r="B66">
        <v>71</v>
      </c>
      <c r="D66" t="s">
        <v>14</v>
      </c>
      <c r="E66">
        <v>5</v>
      </c>
    </row>
    <row r="67" spans="1:5" x14ac:dyDescent="0.55000000000000004">
      <c r="A67" t="s">
        <v>20</v>
      </c>
      <c r="B67">
        <v>203</v>
      </c>
      <c r="D67" t="s">
        <v>14</v>
      </c>
      <c r="E67">
        <v>26</v>
      </c>
    </row>
    <row r="68" spans="1:5" x14ac:dyDescent="0.55000000000000004">
      <c r="A68" t="s">
        <v>20</v>
      </c>
      <c r="B68">
        <v>113</v>
      </c>
      <c r="D68" t="s">
        <v>14</v>
      </c>
      <c r="E68">
        <v>1130</v>
      </c>
    </row>
    <row r="69" spans="1:5" x14ac:dyDescent="0.55000000000000004">
      <c r="A69" t="s">
        <v>20</v>
      </c>
      <c r="B69">
        <v>96</v>
      </c>
      <c r="D69" t="s">
        <v>14</v>
      </c>
      <c r="E69">
        <v>782</v>
      </c>
    </row>
    <row r="70" spans="1:5" x14ac:dyDescent="0.55000000000000004">
      <c r="A70" t="s">
        <v>20</v>
      </c>
      <c r="B70">
        <v>498</v>
      </c>
      <c r="D70" t="s">
        <v>14</v>
      </c>
      <c r="E70">
        <v>210</v>
      </c>
    </row>
    <row r="71" spans="1:5" x14ac:dyDescent="0.55000000000000004">
      <c r="A71" t="s">
        <v>20</v>
      </c>
      <c r="B71">
        <v>180</v>
      </c>
      <c r="D71" t="s">
        <v>14</v>
      </c>
      <c r="E71">
        <v>136</v>
      </c>
    </row>
    <row r="72" spans="1:5" x14ac:dyDescent="0.55000000000000004">
      <c r="A72" t="s">
        <v>20</v>
      </c>
      <c r="B72">
        <v>27</v>
      </c>
      <c r="D72" t="s">
        <v>14</v>
      </c>
      <c r="E72">
        <v>86</v>
      </c>
    </row>
    <row r="73" spans="1:5" x14ac:dyDescent="0.55000000000000004">
      <c r="A73" t="s">
        <v>20</v>
      </c>
      <c r="B73">
        <v>2331</v>
      </c>
      <c r="D73" t="s">
        <v>14</v>
      </c>
      <c r="E73">
        <v>19</v>
      </c>
    </row>
    <row r="74" spans="1:5" x14ac:dyDescent="0.55000000000000004">
      <c r="A74" t="s">
        <v>20</v>
      </c>
      <c r="B74">
        <v>113</v>
      </c>
      <c r="D74" t="s">
        <v>14</v>
      </c>
      <c r="E74">
        <v>886</v>
      </c>
    </row>
    <row r="75" spans="1:5" x14ac:dyDescent="0.55000000000000004">
      <c r="A75" t="s">
        <v>20</v>
      </c>
      <c r="B75">
        <v>164</v>
      </c>
      <c r="D75" t="s">
        <v>14</v>
      </c>
      <c r="E75">
        <v>35</v>
      </c>
    </row>
    <row r="76" spans="1:5" x14ac:dyDescent="0.55000000000000004">
      <c r="A76" t="s">
        <v>20</v>
      </c>
      <c r="B76">
        <v>164</v>
      </c>
      <c r="D76" t="s">
        <v>14</v>
      </c>
      <c r="E76">
        <v>24</v>
      </c>
    </row>
    <row r="77" spans="1:5" x14ac:dyDescent="0.55000000000000004">
      <c r="A77" t="s">
        <v>20</v>
      </c>
      <c r="B77">
        <v>336</v>
      </c>
      <c r="D77" t="s">
        <v>14</v>
      </c>
      <c r="E77">
        <v>86</v>
      </c>
    </row>
    <row r="78" spans="1:5" x14ac:dyDescent="0.55000000000000004">
      <c r="A78" t="s">
        <v>20</v>
      </c>
      <c r="B78">
        <v>1917</v>
      </c>
      <c r="D78" t="s">
        <v>14</v>
      </c>
      <c r="E78">
        <v>243</v>
      </c>
    </row>
    <row r="79" spans="1:5" x14ac:dyDescent="0.55000000000000004">
      <c r="A79" t="s">
        <v>20</v>
      </c>
      <c r="B79">
        <v>95</v>
      </c>
      <c r="D79" t="s">
        <v>14</v>
      </c>
      <c r="E79">
        <v>65</v>
      </c>
    </row>
    <row r="80" spans="1:5" x14ac:dyDescent="0.55000000000000004">
      <c r="A80" t="s">
        <v>20</v>
      </c>
      <c r="B80">
        <v>147</v>
      </c>
      <c r="D80" t="s">
        <v>14</v>
      </c>
      <c r="E80">
        <v>100</v>
      </c>
    </row>
    <row r="81" spans="1:5" x14ac:dyDescent="0.55000000000000004">
      <c r="A81" t="s">
        <v>20</v>
      </c>
      <c r="B81">
        <v>86</v>
      </c>
      <c r="D81" t="s">
        <v>14</v>
      </c>
      <c r="E81">
        <v>168</v>
      </c>
    </row>
    <row r="82" spans="1:5" x14ac:dyDescent="0.55000000000000004">
      <c r="A82" t="s">
        <v>20</v>
      </c>
      <c r="B82">
        <v>83</v>
      </c>
      <c r="D82" t="s">
        <v>14</v>
      </c>
      <c r="E82">
        <v>13</v>
      </c>
    </row>
    <row r="83" spans="1:5" x14ac:dyDescent="0.55000000000000004">
      <c r="A83" t="s">
        <v>20</v>
      </c>
      <c r="B83">
        <v>676</v>
      </c>
      <c r="D83" t="s">
        <v>14</v>
      </c>
      <c r="E83">
        <v>1</v>
      </c>
    </row>
    <row r="84" spans="1:5" x14ac:dyDescent="0.55000000000000004">
      <c r="A84" t="s">
        <v>20</v>
      </c>
      <c r="B84">
        <v>361</v>
      </c>
      <c r="D84" t="s">
        <v>14</v>
      </c>
      <c r="E84">
        <v>40</v>
      </c>
    </row>
    <row r="85" spans="1:5" x14ac:dyDescent="0.55000000000000004">
      <c r="A85" t="s">
        <v>20</v>
      </c>
      <c r="B85">
        <v>131</v>
      </c>
      <c r="D85" t="s">
        <v>14</v>
      </c>
      <c r="E85">
        <v>226</v>
      </c>
    </row>
    <row r="86" spans="1:5" x14ac:dyDescent="0.55000000000000004">
      <c r="A86" t="s">
        <v>20</v>
      </c>
      <c r="B86">
        <v>126</v>
      </c>
      <c r="D86" t="s">
        <v>14</v>
      </c>
      <c r="E86">
        <v>1625</v>
      </c>
    </row>
    <row r="87" spans="1:5" x14ac:dyDescent="0.55000000000000004">
      <c r="A87" t="s">
        <v>20</v>
      </c>
      <c r="B87">
        <v>275</v>
      </c>
      <c r="D87" t="s">
        <v>14</v>
      </c>
      <c r="E87">
        <v>143</v>
      </c>
    </row>
    <row r="88" spans="1:5" x14ac:dyDescent="0.55000000000000004">
      <c r="A88" t="s">
        <v>20</v>
      </c>
      <c r="B88">
        <v>67</v>
      </c>
      <c r="D88" t="s">
        <v>14</v>
      </c>
      <c r="E88">
        <v>934</v>
      </c>
    </row>
    <row r="89" spans="1:5" x14ac:dyDescent="0.55000000000000004">
      <c r="A89" t="s">
        <v>20</v>
      </c>
      <c r="B89">
        <v>154</v>
      </c>
      <c r="D89" t="s">
        <v>14</v>
      </c>
      <c r="E89">
        <v>17</v>
      </c>
    </row>
    <row r="90" spans="1:5" x14ac:dyDescent="0.55000000000000004">
      <c r="A90" t="s">
        <v>20</v>
      </c>
      <c r="B90">
        <v>1782</v>
      </c>
      <c r="D90" t="s">
        <v>14</v>
      </c>
      <c r="E90">
        <v>2179</v>
      </c>
    </row>
    <row r="91" spans="1:5" x14ac:dyDescent="0.55000000000000004">
      <c r="A91" t="s">
        <v>20</v>
      </c>
      <c r="B91">
        <v>903</v>
      </c>
      <c r="D91" t="s">
        <v>14</v>
      </c>
      <c r="E91">
        <v>931</v>
      </c>
    </row>
    <row r="92" spans="1:5" x14ac:dyDescent="0.55000000000000004">
      <c r="A92" t="s">
        <v>20</v>
      </c>
      <c r="B92">
        <v>94</v>
      </c>
      <c r="D92" t="s">
        <v>14</v>
      </c>
      <c r="E92">
        <v>92</v>
      </c>
    </row>
    <row r="93" spans="1:5" x14ac:dyDescent="0.55000000000000004">
      <c r="A93" t="s">
        <v>20</v>
      </c>
      <c r="B93">
        <v>180</v>
      </c>
      <c r="D93" t="s">
        <v>14</v>
      </c>
      <c r="E93">
        <v>57</v>
      </c>
    </row>
    <row r="94" spans="1:5" x14ac:dyDescent="0.55000000000000004">
      <c r="A94" t="s">
        <v>20</v>
      </c>
      <c r="B94">
        <v>533</v>
      </c>
      <c r="D94" t="s">
        <v>14</v>
      </c>
      <c r="E94">
        <v>41</v>
      </c>
    </row>
    <row r="95" spans="1:5" x14ac:dyDescent="0.55000000000000004">
      <c r="A95" t="s">
        <v>20</v>
      </c>
      <c r="B95">
        <v>2443</v>
      </c>
      <c r="D95" t="s">
        <v>14</v>
      </c>
      <c r="E95">
        <v>1</v>
      </c>
    </row>
    <row r="96" spans="1:5" x14ac:dyDescent="0.55000000000000004">
      <c r="A96" t="s">
        <v>20</v>
      </c>
      <c r="B96">
        <v>89</v>
      </c>
      <c r="D96" t="s">
        <v>14</v>
      </c>
      <c r="E96">
        <v>101</v>
      </c>
    </row>
    <row r="97" spans="1:5" x14ac:dyDescent="0.55000000000000004">
      <c r="A97" t="s">
        <v>20</v>
      </c>
      <c r="B97">
        <v>159</v>
      </c>
      <c r="D97" t="s">
        <v>14</v>
      </c>
      <c r="E97">
        <v>1335</v>
      </c>
    </row>
    <row r="98" spans="1:5" x14ac:dyDescent="0.55000000000000004">
      <c r="A98" t="s">
        <v>20</v>
      </c>
      <c r="B98">
        <v>50</v>
      </c>
      <c r="D98" t="s">
        <v>14</v>
      </c>
      <c r="E98">
        <v>15</v>
      </c>
    </row>
    <row r="99" spans="1:5" x14ac:dyDescent="0.55000000000000004">
      <c r="A99" t="s">
        <v>20</v>
      </c>
      <c r="B99">
        <v>186</v>
      </c>
      <c r="D99" t="s">
        <v>14</v>
      </c>
      <c r="E99">
        <v>454</v>
      </c>
    </row>
    <row r="100" spans="1:5" x14ac:dyDescent="0.55000000000000004">
      <c r="A100" t="s">
        <v>20</v>
      </c>
      <c r="B100">
        <v>1071</v>
      </c>
      <c r="D100" t="s">
        <v>14</v>
      </c>
      <c r="E100">
        <v>3182</v>
      </c>
    </row>
    <row r="101" spans="1:5" x14ac:dyDescent="0.55000000000000004">
      <c r="A101" t="s">
        <v>20</v>
      </c>
      <c r="B101">
        <v>117</v>
      </c>
      <c r="D101" t="s">
        <v>14</v>
      </c>
      <c r="E101">
        <v>15</v>
      </c>
    </row>
    <row r="102" spans="1:5" x14ac:dyDescent="0.55000000000000004">
      <c r="A102" t="s">
        <v>20</v>
      </c>
      <c r="B102">
        <v>70</v>
      </c>
      <c r="D102" t="s">
        <v>14</v>
      </c>
      <c r="E102">
        <v>133</v>
      </c>
    </row>
    <row r="103" spans="1:5" x14ac:dyDescent="0.55000000000000004">
      <c r="A103" t="s">
        <v>20</v>
      </c>
      <c r="B103">
        <v>135</v>
      </c>
      <c r="D103" t="s">
        <v>14</v>
      </c>
      <c r="E103">
        <v>2062</v>
      </c>
    </row>
    <row r="104" spans="1:5" x14ac:dyDescent="0.55000000000000004">
      <c r="A104" t="s">
        <v>20</v>
      </c>
      <c r="B104">
        <v>768</v>
      </c>
      <c r="D104" t="s">
        <v>14</v>
      </c>
      <c r="E104">
        <v>29</v>
      </c>
    </row>
    <row r="105" spans="1:5" x14ac:dyDescent="0.55000000000000004">
      <c r="A105" t="s">
        <v>20</v>
      </c>
      <c r="B105">
        <v>199</v>
      </c>
      <c r="D105" t="s">
        <v>14</v>
      </c>
      <c r="E105">
        <v>132</v>
      </c>
    </row>
    <row r="106" spans="1:5" x14ac:dyDescent="0.55000000000000004">
      <c r="A106" t="s">
        <v>20</v>
      </c>
      <c r="B106">
        <v>107</v>
      </c>
      <c r="D106" t="s">
        <v>14</v>
      </c>
      <c r="E106">
        <v>137</v>
      </c>
    </row>
    <row r="107" spans="1:5" x14ac:dyDescent="0.55000000000000004">
      <c r="A107" t="s">
        <v>20</v>
      </c>
      <c r="B107">
        <v>195</v>
      </c>
      <c r="D107" t="s">
        <v>14</v>
      </c>
      <c r="E107">
        <v>908</v>
      </c>
    </row>
    <row r="108" spans="1:5" x14ac:dyDescent="0.55000000000000004">
      <c r="A108" t="s">
        <v>20</v>
      </c>
      <c r="B108">
        <v>3376</v>
      </c>
      <c r="D108" t="s">
        <v>14</v>
      </c>
      <c r="E108">
        <v>10</v>
      </c>
    </row>
    <row r="109" spans="1:5" x14ac:dyDescent="0.55000000000000004">
      <c r="A109" t="s">
        <v>20</v>
      </c>
      <c r="B109">
        <v>41</v>
      </c>
      <c r="D109" t="s">
        <v>14</v>
      </c>
      <c r="E109">
        <v>1910</v>
      </c>
    </row>
    <row r="110" spans="1:5" x14ac:dyDescent="0.55000000000000004">
      <c r="A110" t="s">
        <v>20</v>
      </c>
      <c r="B110">
        <v>1821</v>
      </c>
      <c r="D110" t="s">
        <v>14</v>
      </c>
      <c r="E110">
        <v>38</v>
      </c>
    </row>
    <row r="111" spans="1:5" x14ac:dyDescent="0.55000000000000004">
      <c r="A111" t="s">
        <v>20</v>
      </c>
      <c r="B111">
        <v>164</v>
      </c>
      <c r="D111" t="s">
        <v>14</v>
      </c>
      <c r="E111">
        <v>104</v>
      </c>
    </row>
    <row r="112" spans="1:5" x14ac:dyDescent="0.55000000000000004">
      <c r="A112" t="s">
        <v>20</v>
      </c>
      <c r="B112">
        <v>157</v>
      </c>
      <c r="D112" t="s">
        <v>14</v>
      </c>
      <c r="E112">
        <v>49</v>
      </c>
    </row>
    <row r="113" spans="1:5" x14ac:dyDescent="0.55000000000000004">
      <c r="A113" t="s">
        <v>20</v>
      </c>
      <c r="B113">
        <v>246</v>
      </c>
      <c r="D113" t="s">
        <v>14</v>
      </c>
      <c r="E113">
        <v>1</v>
      </c>
    </row>
    <row r="114" spans="1:5" x14ac:dyDescent="0.55000000000000004">
      <c r="A114" t="s">
        <v>20</v>
      </c>
      <c r="B114">
        <v>1396</v>
      </c>
      <c r="D114" t="s">
        <v>14</v>
      </c>
      <c r="E114">
        <v>245</v>
      </c>
    </row>
    <row r="115" spans="1:5" x14ac:dyDescent="0.55000000000000004">
      <c r="A115" t="s">
        <v>20</v>
      </c>
      <c r="B115">
        <v>2506</v>
      </c>
      <c r="D115" t="s">
        <v>14</v>
      </c>
      <c r="E115">
        <v>32</v>
      </c>
    </row>
    <row r="116" spans="1:5" x14ac:dyDescent="0.55000000000000004">
      <c r="A116" t="s">
        <v>20</v>
      </c>
      <c r="B116">
        <v>244</v>
      </c>
      <c r="D116" t="s">
        <v>14</v>
      </c>
      <c r="E116">
        <v>7</v>
      </c>
    </row>
    <row r="117" spans="1:5" x14ac:dyDescent="0.55000000000000004">
      <c r="A117" t="s">
        <v>20</v>
      </c>
      <c r="B117">
        <v>146</v>
      </c>
      <c r="D117" t="s">
        <v>14</v>
      </c>
      <c r="E117">
        <v>803</v>
      </c>
    </row>
    <row r="118" spans="1:5" x14ac:dyDescent="0.55000000000000004">
      <c r="A118" t="s">
        <v>20</v>
      </c>
      <c r="B118">
        <v>1267</v>
      </c>
      <c r="D118" t="s">
        <v>14</v>
      </c>
      <c r="E118">
        <v>16</v>
      </c>
    </row>
    <row r="119" spans="1:5" x14ac:dyDescent="0.55000000000000004">
      <c r="A119" t="s">
        <v>20</v>
      </c>
      <c r="B119">
        <v>1561</v>
      </c>
      <c r="D119" t="s">
        <v>14</v>
      </c>
      <c r="E119">
        <v>31</v>
      </c>
    </row>
    <row r="120" spans="1:5" x14ac:dyDescent="0.55000000000000004">
      <c r="A120" t="s">
        <v>20</v>
      </c>
      <c r="B120">
        <v>48</v>
      </c>
      <c r="D120" t="s">
        <v>14</v>
      </c>
      <c r="E120">
        <v>108</v>
      </c>
    </row>
    <row r="121" spans="1:5" x14ac:dyDescent="0.55000000000000004">
      <c r="A121" t="s">
        <v>20</v>
      </c>
      <c r="B121">
        <v>2739</v>
      </c>
      <c r="D121" t="s">
        <v>14</v>
      </c>
      <c r="E121">
        <v>30</v>
      </c>
    </row>
    <row r="122" spans="1:5" x14ac:dyDescent="0.55000000000000004">
      <c r="A122" t="s">
        <v>20</v>
      </c>
      <c r="B122">
        <v>3537</v>
      </c>
      <c r="D122" t="s">
        <v>14</v>
      </c>
      <c r="E122">
        <v>17</v>
      </c>
    </row>
    <row r="123" spans="1:5" x14ac:dyDescent="0.55000000000000004">
      <c r="A123" t="s">
        <v>20</v>
      </c>
      <c r="B123">
        <v>2107</v>
      </c>
      <c r="D123" t="s">
        <v>14</v>
      </c>
      <c r="E123">
        <v>80</v>
      </c>
    </row>
    <row r="124" spans="1:5" x14ac:dyDescent="0.55000000000000004">
      <c r="A124" t="s">
        <v>20</v>
      </c>
      <c r="B124">
        <v>3318</v>
      </c>
      <c r="D124" t="s">
        <v>14</v>
      </c>
      <c r="E124">
        <v>2468</v>
      </c>
    </row>
    <row r="125" spans="1:5" x14ac:dyDescent="0.55000000000000004">
      <c r="A125" t="s">
        <v>20</v>
      </c>
      <c r="B125">
        <v>340</v>
      </c>
      <c r="D125" t="s">
        <v>14</v>
      </c>
      <c r="E125">
        <v>26</v>
      </c>
    </row>
    <row r="126" spans="1:5" x14ac:dyDescent="0.55000000000000004">
      <c r="A126" t="s">
        <v>20</v>
      </c>
      <c r="B126">
        <v>1442</v>
      </c>
      <c r="D126" t="s">
        <v>14</v>
      </c>
      <c r="E126">
        <v>73</v>
      </c>
    </row>
    <row r="127" spans="1:5" x14ac:dyDescent="0.55000000000000004">
      <c r="A127" t="s">
        <v>20</v>
      </c>
      <c r="B127">
        <v>126</v>
      </c>
      <c r="D127" t="s">
        <v>14</v>
      </c>
      <c r="E127">
        <v>128</v>
      </c>
    </row>
    <row r="128" spans="1:5" x14ac:dyDescent="0.55000000000000004">
      <c r="A128" t="s">
        <v>20</v>
      </c>
      <c r="B128">
        <v>524</v>
      </c>
      <c r="D128" t="s">
        <v>14</v>
      </c>
      <c r="E128">
        <v>33</v>
      </c>
    </row>
    <row r="129" spans="1:5" x14ac:dyDescent="0.55000000000000004">
      <c r="A129" t="s">
        <v>20</v>
      </c>
      <c r="B129">
        <v>1989</v>
      </c>
      <c r="D129" t="s">
        <v>14</v>
      </c>
      <c r="E129">
        <v>1072</v>
      </c>
    </row>
    <row r="130" spans="1:5" x14ac:dyDescent="0.55000000000000004">
      <c r="A130" t="s">
        <v>20</v>
      </c>
      <c r="B130">
        <v>157</v>
      </c>
      <c r="D130" t="s">
        <v>14</v>
      </c>
      <c r="E130">
        <v>393</v>
      </c>
    </row>
    <row r="131" spans="1:5" x14ac:dyDescent="0.55000000000000004">
      <c r="A131" t="s">
        <v>20</v>
      </c>
      <c r="B131">
        <v>4498</v>
      </c>
      <c r="D131" t="s">
        <v>14</v>
      </c>
      <c r="E131">
        <v>1257</v>
      </c>
    </row>
    <row r="132" spans="1:5" x14ac:dyDescent="0.55000000000000004">
      <c r="A132" t="s">
        <v>20</v>
      </c>
      <c r="B132">
        <v>80</v>
      </c>
      <c r="D132" t="s">
        <v>14</v>
      </c>
      <c r="E132">
        <v>328</v>
      </c>
    </row>
    <row r="133" spans="1:5" x14ac:dyDescent="0.55000000000000004">
      <c r="A133" t="s">
        <v>20</v>
      </c>
      <c r="B133">
        <v>43</v>
      </c>
      <c r="D133" t="s">
        <v>14</v>
      </c>
      <c r="E133">
        <v>147</v>
      </c>
    </row>
    <row r="134" spans="1:5" x14ac:dyDescent="0.55000000000000004">
      <c r="A134" t="s">
        <v>20</v>
      </c>
      <c r="B134">
        <v>2053</v>
      </c>
      <c r="D134" t="s">
        <v>14</v>
      </c>
      <c r="E134">
        <v>830</v>
      </c>
    </row>
    <row r="135" spans="1:5" x14ac:dyDescent="0.55000000000000004">
      <c r="A135" t="s">
        <v>20</v>
      </c>
      <c r="B135">
        <v>168</v>
      </c>
      <c r="D135" t="s">
        <v>14</v>
      </c>
      <c r="E135">
        <v>331</v>
      </c>
    </row>
    <row r="136" spans="1:5" x14ac:dyDescent="0.55000000000000004">
      <c r="A136" t="s">
        <v>20</v>
      </c>
      <c r="B136">
        <v>4289</v>
      </c>
      <c r="D136" t="s">
        <v>14</v>
      </c>
      <c r="E136">
        <v>25</v>
      </c>
    </row>
    <row r="137" spans="1:5" x14ac:dyDescent="0.55000000000000004">
      <c r="A137" t="s">
        <v>20</v>
      </c>
      <c r="B137">
        <v>165</v>
      </c>
      <c r="D137" t="s">
        <v>14</v>
      </c>
      <c r="E137">
        <v>3483</v>
      </c>
    </row>
    <row r="138" spans="1:5" x14ac:dyDescent="0.55000000000000004">
      <c r="A138" t="s">
        <v>20</v>
      </c>
      <c r="B138">
        <v>1815</v>
      </c>
      <c r="D138" t="s">
        <v>14</v>
      </c>
      <c r="E138">
        <v>923</v>
      </c>
    </row>
    <row r="139" spans="1:5" x14ac:dyDescent="0.55000000000000004">
      <c r="A139" t="s">
        <v>20</v>
      </c>
      <c r="B139">
        <v>397</v>
      </c>
      <c r="D139" t="s">
        <v>14</v>
      </c>
      <c r="E139">
        <v>1</v>
      </c>
    </row>
    <row r="140" spans="1:5" x14ac:dyDescent="0.55000000000000004">
      <c r="A140" t="s">
        <v>20</v>
      </c>
      <c r="B140">
        <v>1539</v>
      </c>
      <c r="D140" t="s">
        <v>14</v>
      </c>
      <c r="E140">
        <v>33</v>
      </c>
    </row>
    <row r="141" spans="1:5" x14ac:dyDescent="0.55000000000000004">
      <c r="A141" t="s">
        <v>20</v>
      </c>
      <c r="B141">
        <v>138</v>
      </c>
      <c r="D141" t="s">
        <v>14</v>
      </c>
      <c r="E141">
        <v>40</v>
      </c>
    </row>
    <row r="142" spans="1:5" x14ac:dyDescent="0.55000000000000004">
      <c r="A142" t="s">
        <v>20</v>
      </c>
      <c r="B142">
        <v>3594</v>
      </c>
      <c r="D142" t="s">
        <v>14</v>
      </c>
      <c r="E142">
        <v>23</v>
      </c>
    </row>
    <row r="143" spans="1:5" x14ac:dyDescent="0.55000000000000004">
      <c r="A143" t="s">
        <v>20</v>
      </c>
      <c r="B143">
        <v>5880</v>
      </c>
      <c r="D143" t="s">
        <v>14</v>
      </c>
      <c r="E143">
        <v>75</v>
      </c>
    </row>
    <row r="144" spans="1:5" x14ac:dyDescent="0.55000000000000004">
      <c r="A144" t="s">
        <v>20</v>
      </c>
      <c r="B144">
        <v>112</v>
      </c>
      <c r="D144" t="s">
        <v>14</v>
      </c>
      <c r="E144">
        <v>2176</v>
      </c>
    </row>
    <row r="145" spans="1:5" x14ac:dyDescent="0.55000000000000004">
      <c r="A145" t="s">
        <v>20</v>
      </c>
      <c r="B145">
        <v>943</v>
      </c>
      <c r="D145" t="s">
        <v>14</v>
      </c>
      <c r="E145">
        <v>441</v>
      </c>
    </row>
    <row r="146" spans="1:5" x14ac:dyDescent="0.55000000000000004">
      <c r="A146" t="s">
        <v>20</v>
      </c>
      <c r="B146">
        <v>2468</v>
      </c>
      <c r="D146" t="s">
        <v>14</v>
      </c>
      <c r="E146">
        <v>25</v>
      </c>
    </row>
    <row r="147" spans="1:5" x14ac:dyDescent="0.55000000000000004">
      <c r="A147" t="s">
        <v>20</v>
      </c>
      <c r="B147">
        <v>2551</v>
      </c>
      <c r="D147" t="s">
        <v>14</v>
      </c>
      <c r="E147">
        <v>127</v>
      </c>
    </row>
    <row r="148" spans="1:5" x14ac:dyDescent="0.55000000000000004">
      <c r="A148" t="s">
        <v>20</v>
      </c>
      <c r="B148">
        <v>101</v>
      </c>
      <c r="D148" t="s">
        <v>14</v>
      </c>
      <c r="E148">
        <v>355</v>
      </c>
    </row>
    <row r="149" spans="1:5" x14ac:dyDescent="0.55000000000000004">
      <c r="A149" t="s">
        <v>20</v>
      </c>
      <c r="B149">
        <v>92</v>
      </c>
      <c r="D149" t="s">
        <v>14</v>
      </c>
      <c r="E149">
        <v>44</v>
      </c>
    </row>
    <row r="150" spans="1:5" x14ac:dyDescent="0.55000000000000004">
      <c r="A150" t="s">
        <v>20</v>
      </c>
      <c r="B150">
        <v>62</v>
      </c>
      <c r="D150" t="s">
        <v>14</v>
      </c>
      <c r="E150">
        <v>67</v>
      </c>
    </row>
    <row r="151" spans="1:5" x14ac:dyDescent="0.55000000000000004">
      <c r="A151" t="s">
        <v>20</v>
      </c>
      <c r="B151">
        <v>149</v>
      </c>
      <c r="D151" t="s">
        <v>14</v>
      </c>
      <c r="E151">
        <v>1068</v>
      </c>
    </row>
    <row r="152" spans="1:5" x14ac:dyDescent="0.55000000000000004">
      <c r="A152" t="s">
        <v>20</v>
      </c>
      <c r="B152">
        <v>329</v>
      </c>
      <c r="D152" t="s">
        <v>14</v>
      </c>
      <c r="E152">
        <v>424</v>
      </c>
    </row>
    <row r="153" spans="1:5" x14ac:dyDescent="0.55000000000000004">
      <c r="A153" t="s">
        <v>20</v>
      </c>
      <c r="B153">
        <v>97</v>
      </c>
      <c r="D153" t="s">
        <v>14</v>
      </c>
      <c r="E153">
        <v>151</v>
      </c>
    </row>
    <row r="154" spans="1:5" x14ac:dyDescent="0.55000000000000004">
      <c r="A154" t="s">
        <v>20</v>
      </c>
      <c r="B154">
        <v>1784</v>
      </c>
      <c r="D154" t="s">
        <v>14</v>
      </c>
      <c r="E154">
        <v>1608</v>
      </c>
    </row>
    <row r="155" spans="1:5" x14ac:dyDescent="0.55000000000000004">
      <c r="A155" t="s">
        <v>20</v>
      </c>
      <c r="B155">
        <v>1684</v>
      </c>
      <c r="D155" t="s">
        <v>14</v>
      </c>
      <c r="E155">
        <v>941</v>
      </c>
    </row>
    <row r="156" spans="1:5" x14ac:dyDescent="0.55000000000000004">
      <c r="A156" t="s">
        <v>20</v>
      </c>
      <c r="B156">
        <v>250</v>
      </c>
      <c r="D156" t="s">
        <v>14</v>
      </c>
      <c r="E156">
        <v>1</v>
      </c>
    </row>
    <row r="157" spans="1:5" x14ac:dyDescent="0.55000000000000004">
      <c r="A157" t="s">
        <v>20</v>
      </c>
      <c r="B157">
        <v>238</v>
      </c>
      <c r="D157" t="s">
        <v>14</v>
      </c>
      <c r="E157">
        <v>40</v>
      </c>
    </row>
    <row r="158" spans="1:5" x14ac:dyDescent="0.55000000000000004">
      <c r="A158" t="s">
        <v>20</v>
      </c>
      <c r="B158">
        <v>53</v>
      </c>
      <c r="D158" t="s">
        <v>14</v>
      </c>
      <c r="E158">
        <v>3015</v>
      </c>
    </row>
    <row r="159" spans="1:5" x14ac:dyDescent="0.55000000000000004">
      <c r="A159" t="s">
        <v>20</v>
      </c>
      <c r="B159">
        <v>214</v>
      </c>
      <c r="D159" t="s">
        <v>14</v>
      </c>
      <c r="E159">
        <v>435</v>
      </c>
    </row>
    <row r="160" spans="1:5" x14ac:dyDescent="0.55000000000000004">
      <c r="A160" t="s">
        <v>20</v>
      </c>
      <c r="B160">
        <v>222</v>
      </c>
      <c r="D160" t="s">
        <v>14</v>
      </c>
      <c r="E160">
        <v>714</v>
      </c>
    </row>
    <row r="161" spans="1:5" x14ac:dyDescent="0.55000000000000004">
      <c r="A161" t="s">
        <v>20</v>
      </c>
      <c r="B161">
        <v>1884</v>
      </c>
      <c r="D161" t="s">
        <v>14</v>
      </c>
      <c r="E161">
        <v>5497</v>
      </c>
    </row>
    <row r="162" spans="1:5" x14ac:dyDescent="0.55000000000000004">
      <c r="A162" t="s">
        <v>20</v>
      </c>
      <c r="B162">
        <v>218</v>
      </c>
      <c r="D162" t="s">
        <v>14</v>
      </c>
      <c r="E162">
        <v>418</v>
      </c>
    </row>
    <row r="163" spans="1:5" x14ac:dyDescent="0.55000000000000004">
      <c r="A163" t="s">
        <v>20</v>
      </c>
      <c r="B163">
        <v>6465</v>
      </c>
      <c r="D163" t="s">
        <v>14</v>
      </c>
      <c r="E163">
        <v>1439</v>
      </c>
    </row>
    <row r="164" spans="1:5" x14ac:dyDescent="0.55000000000000004">
      <c r="A164" t="s">
        <v>20</v>
      </c>
      <c r="B164">
        <v>59</v>
      </c>
      <c r="D164" t="s">
        <v>14</v>
      </c>
      <c r="E164">
        <v>15</v>
      </c>
    </row>
    <row r="165" spans="1:5" x14ac:dyDescent="0.55000000000000004">
      <c r="A165" t="s">
        <v>20</v>
      </c>
      <c r="B165">
        <v>88</v>
      </c>
      <c r="D165" t="s">
        <v>14</v>
      </c>
      <c r="E165">
        <v>1999</v>
      </c>
    </row>
    <row r="166" spans="1:5" x14ac:dyDescent="0.55000000000000004">
      <c r="A166" t="s">
        <v>20</v>
      </c>
      <c r="B166">
        <v>1697</v>
      </c>
      <c r="D166" t="s">
        <v>14</v>
      </c>
      <c r="E166">
        <v>118</v>
      </c>
    </row>
    <row r="167" spans="1:5" x14ac:dyDescent="0.55000000000000004">
      <c r="A167" t="s">
        <v>20</v>
      </c>
      <c r="B167">
        <v>92</v>
      </c>
      <c r="D167" t="s">
        <v>14</v>
      </c>
      <c r="E167">
        <v>162</v>
      </c>
    </row>
    <row r="168" spans="1:5" x14ac:dyDescent="0.55000000000000004">
      <c r="A168" t="s">
        <v>20</v>
      </c>
      <c r="B168">
        <v>186</v>
      </c>
      <c r="D168" t="s">
        <v>14</v>
      </c>
      <c r="E168">
        <v>83</v>
      </c>
    </row>
    <row r="169" spans="1:5" x14ac:dyDescent="0.55000000000000004">
      <c r="A169" t="s">
        <v>20</v>
      </c>
      <c r="B169">
        <v>138</v>
      </c>
      <c r="D169" t="s">
        <v>14</v>
      </c>
      <c r="E169">
        <v>747</v>
      </c>
    </row>
    <row r="170" spans="1:5" x14ac:dyDescent="0.55000000000000004">
      <c r="A170" t="s">
        <v>20</v>
      </c>
      <c r="B170">
        <v>261</v>
      </c>
      <c r="D170" t="s">
        <v>14</v>
      </c>
      <c r="E170">
        <v>84</v>
      </c>
    </row>
    <row r="171" spans="1:5" x14ac:dyDescent="0.55000000000000004">
      <c r="A171" t="s">
        <v>20</v>
      </c>
      <c r="B171">
        <v>107</v>
      </c>
      <c r="D171" t="s">
        <v>14</v>
      </c>
      <c r="E171">
        <v>91</v>
      </c>
    </row>
    <row r="172" spans="1:5" x14ac:dyDescent="0.55000000000000004">
      <c r="A172" t="s">
        <v>20</v>
      </c>
      <c r="B172">
        <v>199</v>
      </c>
      <c r="D172" t="s">
        <v>14</v>
      </c>
      <c r="E172">
        <v>792</v>
      </c>
    </row>
    <row r="173" spans="1:5" x14ac:dyDescent="0.55000000000000004">
      <c r="A173" t="s">
        <v>20</v>
      </c>
      <c r="B173">
        <v>5512</v>
      </c>
      <c r="D173" t="s">
        <v>14</v>
      </c>
      <c r="E173">
        <v>32</v>
      </c>
    </row>
    <row r="174" spans="1:5" x14ac:dyDescent="0.55000000000000004">
      <c r="A174" t="s">
        <v>20</v>
      </c>
      <c r="B174">
        <v>86</v>
      </c>
      <c r="D174" t="s">
        <v>14</v>
      </c>
      <c r="E174">
        <v>186</v>
      </c>
    </row>
    <row r="175" spans="1:5" x14ac:dyDescent="0.55000000000000004">
      <c r="A175" t="s">
        <v>20</v>
      </c>
      <c r="B175">
        <v>2768</v>
      </c>
      <c r="D175" t="s">
        <v>14</v>
      </c>
      <c r="E175">
        <v>605</v>
      </c>
    </row>
    <row r="176" spans="1:5" x14ac:dyDescent="0.55000000000000004">
      <c r="A176" t="s">
        <v>20</v>
      </c>
      <c r="B176">
        <v>48</v>
      </c>
      <c r="D176" t="s">
        <v>14</v>
      </c>
      <c r="E176">
        <v>1</v>
      </c>
    </row>
    <row r="177" spans="1:5" x14ac:dyDescent="0.55000000000000004">
      <c r="A177" t="s">
        <v>20</v>
      </c>
      <c r="B177">
        <v>87</v>
      </c>
      <c r="D177" t="s">
        <v>14</v>
      </c>
      <c r="E177">
        <v>31</v>
      </c>
    </row>
    <row r="178" spans="1:5" x14ac:dyDescent="0.55000000000000004">
      <c r="A178" t="s">
        <v>20</v>
      </c>
      <c r="B178">
        <v>1894</v>
      </c>
      <c r="D178" t="s">
        <v>14</v>
      </c>
      <c r="E178">
        <v>1181</v>
      </c>
    </row>
    <row r="179" spans="1:5" x14ac:dyDescent="0.55000000000000004">
      <c r="A179" t="s">
        <v>20</v>
      </c>
      <c r="B179">
        <v>282</v>
      </c>
      <c r="D179" t="s">
        <v>14</v>
      </c>
      <c r="E179">
        <v>39</v>
      </c>
    </row>
    <row r="180" spans="1:5" x14ac:dyDescent="0.55000000000000004">
      <c r="A180" t="s">
        <v>20</v>
      </c>
      <c r="B180">
        <v>116</v>
      </c>
      <c r="D180" t="s">
        <v>14</v>
      </c>
      <c r="E180">
        <v>46</v>
      </c>
    </row>
    <row r="181" spans="1:5" x14ac:dyDescent="0.55000000000000004">
      <c r="A181" t="s">
        <v>20</v>
      </c>
      <c r="B181">
        <v>83</v>
      </c>
      <c r="D181" t="s">
        <v>14</v>
      </c>
      <c r="E181">
        <v>105</v>
      </c>
    </row>
    <row r="182" spans="1:5" x14ac:dyDescent="0.55000000000000004">
      <c r="A182" t="s">
        <v>20</v>
      </c>
      <c r="B182">
        <v>91</v>
      </c>
      <c r="D182" t="s">
        <v>14</v>
      </c>
      <c r="E182">
        <v>535</v>
      </c>
    </row>
    <row r="183" spans="1:5" x14ac:dyDescent="0.55000000000000004">
      <c r="A183" t="s">
        <v>20</v>
      </c>
      <c r="B183">
        <v>546</v>
      </c>
      <c r="D183" t="s">
        <v>14</v>
      </c>
      <c r="E183">
        <v>16</v>
      </c>
    </row>
    <row r="184" spans="1:5" x14ac:dyDescent="0.55000000000000004">
      <c r="A184" t="s">
        <v>20</v>
      </c>
      <c r="B184">
        <v>393</v>
      </c>
      <c r="D184" t="s">
        <v>14</v>
      </c>
      <c r="E184">
        <v>575</v>
      </c>
    </row>
    <row r="185" spans="1:5" x14ac:dyDescent="0.55000000000000004">
      <c r="A185" t="s">
        <v>20</v>
      </c>
      <c r="B185">
        <v>133</v>
      </c>
      <c r="D185" t="s">
        <v>14</v>
      </c>
      <c r="E185">
        <v>1120</v>
      </c>
    </row>
    <row r="186" spans="1:5" x14ac:dyDescent="0.55000000000000004">
      <c r="A186" t="s">
        <v>20</v>
      </c>
      <c r="B186">
        <v>254</v>
      </c>
      <c r="D186" t="s">
        <v>14</v>
      </c>
      <c r="E186">
        <v>113</v>
      </c>
    </row>
    <row r="187" spans="1:5" x14ac:dyDescent="0.55000000000000004">
      <c r="A187" t="s">
        <v>20</v>
      </c>
      <c r="B187">
        <v>176</v>
      </c>
      <c r="D187" t="s">
        <v>14</v>
      </c>
      <c r="E187">
        <v>1538</v>
      </c>
    </row>
    <row r="188" spans="1:5" x14ac:dyDescent="0.55000000000000004">
      <c r="A188" t="s">
        <v>20</v>
      </c>
      <c r="B188">
        <v>337</v>
      </c>
      <c r="D188" t="s">
        <v>14</v>
      </c>
      <c r="E188">
        <v>9</v>
      </c>
    </row>
    <row r="189" spans="1:5" x14ac:dyDescent="0.55000000000000004">
      <c r="A189" t="s">
        <v>20</v>
      </c>
      <c r="B189">
        <v>107</v>
      </c>
      <c r="D189" t="s">
        <v>14</v>
      </c>
      <c r="E189">
        <v>554</v>
      </c>
    </row>
    <row r="190" spans="1:5" x14ac:dyDescent="0.55000000000000004">
      <c r="A190" t="s">
        <v>20</v>
      </c>
      <c r="B190">
        <v>183</v>
      </c>
      <c r="D190" t="s">
        <v>14</v>
      </c>
      <c r="E190">
        <v>648</v>
      </c>
    </row>
    <row r="191" spans="1:5" x14ac:dyDescent="0.55000000000000004">
      <c r="A191" t="s">
        <v>20</v>
      </c>
      <c r="B191">
        <v>72</v>
      </c>
      <c r="D191" t="s">
        <v>14</v>
      </c>
      <c r="E191">
        <v>21</v>
      </c>
    </row>
    <row r="192" spans="1:5" x14ac:dyDescent="0.55000000000000004">
      <c r="A192" t="s">
        <v>20</v>
      </c>
      <c r="B192">
        <v>295</v>
      </c>
      <c r="D192" t="s">
        <v>14</v>
      </c>
      <c r="E192">
        <v>54</v>
      </c>
    </row>
    <row r="193" spans="1:5" x14ac:dyDescent="0.55000000000000004">
      <c r="A193" t="s">
        <v>20</v>
      </c>
      <c r="B193">
        <v>142</v>
      </c>
      <c r="D193" t="s">
        <v>14</v>
      </c>
      <c r="E193">
        <v>120</v>
      </c>
    </row>
    <row r="194" spans="1:5" x14ac:dyDescent="0.55000000000000004">
      <c r="A194" t="s">
        <v>20</v>
      </c>
      <c r="B194">
        <v>85</v>
      </c>
      <c r="D194" t="s">
        <v>14</v>
      </c>
      <c r="E194">
        <v>579</v>
      </c>
    </row>
    <row r="195" spans="1:5" x14ac:dyDescent="0.55000000000000004">
      <c r="A195" t="s">
        <v>20</v>
      </c>
      <c r="B195">
        <v>659</v>
      </c>
      <c r="D195" t="s">
        <v>14</v>
      </c>
      <c r="E195">
        <v>2072</v>
      </c>
    </row>
    <row r="196" spans="1:5" x14ac:dyDescent="0.55000000000000004">
      <c r="A196" t="s">
        <v>20</v>
      </c>
      <c r="B196">
        <v>121</v>
      </c>
      <c r="D196" t="s">
        <v>14</v>
      </c>
      <c r="E196">
        <v>0</v>
      </c>
    </row>
    <row r="197" spans="1:5" x14ac:dyDescent="0.55000000000000004">
      <c r="A197" t="s">
        <v>20</v>
      </c>
      <c r="B197">
        <v>3742</v>
      </c>
      <c r="D197" t="s">
        <v>14</v>
      </c>
      <c r="E197">
        <v>1796</v>
      </c>
    </row>
    <row r="198" spans="1:5" x14ac:dyDescent="0.55000000000000004">
      <c r="A198" t="s">
        <v>20</v>
      </c>
      <c r="B198">
        <v>223</v>
      </c>
      <c r="D198" t="s">
        <v>14</v>
      </c>
      <c r="E198">
        <v>62</v>
      </c>
    </row>
    <row r="199" spans="1:5" x14ac:dyDescent="0.55000000000000004">
      <c r="A199" t="s">
        <v>20</v>
      </c>
      <c r="B199">
        <v>133</v>
      </c>
      <c r="D199" t="s">
        <v>14</v>
      </c>
      <c r="E199">
        <v>347</v>
      </c>
    </row>
    <row r="200" spans="1:5" x14ac:dyDescent="0.55000000000000004">
      <c r="A200" t="s">
        <v>20</v>
      </c>
      <c r="B200">
        <v>5168</v>
      </c>
      <c r="D200" t="s">
        <v>14</v>
      </c>
      <c r="E200">
        <v>19</v>
      </c>
    </row>
    <row r="201" spans="1:5" x14ac:dyDescent="0.55000000000000004">
      <c r="A201" t="s">
        <v>20</v>
      </c>
      <c r="B201">
        <v>307</v>
      </c>
      <c r="D201" t="s">
        <v>14</v>
      </c>
      <c r="E201">
        <v>1258</v>
      </c>
    </row>
    <row r="202" spans="1:5" x14ac:dyDescent="0.55000000000000004">
      <c r="A202" t="s">
        <v>20</v>
      </c>
      <c r="B202">
        <v>2441</v>
      </c>
      <c r="D202" t="s">
        <v>14</v>
      </c>
      <c r="E202">
        <v>362</v>
      </c>
    </row>
    <row r="203" spans="1:5" x14ac:dyDescent="0.55000000000000004">
      <c r="A203" t="s">
        <v>20</v>
      </c>
      <c r="B203">
        <v>1385</v>
      </c>
      <c r="D203" t="s">
        <v>14</v>
      </c>
      <c r="E203">
        <v>133</v>
      </c>
    </row>
    <row r="204" spans="1:5" x14ac:dyDescent="0.55000000000000004">
      <c r="A204" t="s">
        <v>20</v>
      </c>
      <c r="B204">
        <v>190</v>
      </c>
      <c r="D204" t="s">
        <v>14</v>
      </c>
      <c r="E204">
        <v>846</v>
      </c>
    </row>
    <row r="205" spans="1:5" x14ac:dyDescent="0.55000000000000004">
      <c r="A205" t="s">
        <v>20</v>
      </c>
      <c r="B205">
        <v>470</v>
      </c>
      <c r="D205" t="s">
        <v>14</v>
      </c>
      <c r="E205">
        <v>10</v>
      </c>
    </row>
    <row r="206" spans="1:5" x14ac:dyDescent="0.55000000000000004">
      <c r="A206" t="s">
        <v>20</v>
      </c>
      <c r="B206">
        <v>253</v>
      </c>
      <c r="D206" t="s">
        <v>14</v>
      </c>
      <c r="E206">
        <v>191</v>
      </c>
    </row>
    <row r="207" spans="1:5" x14ac:dyDescent="0.55000000000000004">
      <c r="A207" t="s">
        <v>20</v>
      </c>
      <c r="B207">
        <v>1113</v>
      </c>
      <c r="D207" t="s">
        <v>14</v>
      </c>
      <c r="E207">
        <v>1979</v>
      </c>
    </row>
    <row r="208" spans="1:5" x14ac:dyDescent="0.55000000000000004">
      <c r="A208" t="s">
        <v>20</v>
      </c>
      <c r="B208">
        <v>2283</v>
      </c>
      <c r="D208" t="s">
        <v>14</v>
      </c>
      <c r="E208">
        <v>63</v>
      </c>
    </row>
    <row r="209" spans="1:5" x14ac:dyDescent="0.55000000000000004">
      <c r="A209" t="s">
        <v>20</v>
      </c>
      <c r="B209">
        <v>1095</v>
      </c>
      <c r="D209" t="s">
        <v>14</v>
      </c>
      <c r="E209">
        <v>6080</v>
      </c>
    </row>
    <row r="210" spans="1:5" x14ac:dyDescent="0.55000000000000004">
      <c r="A210" t="s">
        <v>20</v>
      </c>
      <c r="B210">
        <v>1690</v>
      </c>
      <c r="D210" t="s">
        <v>14</v>
      </c>
      <c r="E210">
        <v>80</v>
      </c>
    </row>
    <row r="211" spans="1:5" x14ac:dyDescent="0.55000000000000004">
      <c r="A211" t="s">
        <v>20</v>
      </c>
      <c r="B211">
        <v>191</v>
      </c>
      <c r="D211" t="s">
        <v>14</v>
      </c>
      <c r="E211">
        <v>9</v>
      </c>
    </row>
    <row r="212" spans="1:5" x14ac:dyDescent="0.55000000000000004">
      <c r="A212" t="s">
        <v>20</v>
      </c>
      <c r="B212">
        <v>2013</v>
      </c>
      <c r="D212" t="s">
        <v>14</v>
      </c>
      <c r="E212">
        <v>1784</v>
      </c>
    </row>
    <row r="213" spans="1:5" x14ac:dyDescent="0.55000000000000004">
      <c r="A213" t="s">
        <v>20</v>
      </c>
      <c r="B213">
        <v>1703</v>
      </c>
      <c r="D213" t="s">
        <v>14</v>
      </c>
      <c r="E213">
        <v>243</v>
      </c>
    </row>
    <row r="214" spans="1:5" x14ac:dyDescent="0.55000000000000004">
      <c r="A214" t="s">
        <v>20</v>
      </c>
      <c r="B214">
        <v>80</v>
      </c>
      <c r="D214" t="s">
        <v>14</v>
      </c>
      <c r="E214">
        <v>1296</v>
      </c>
    </row>
    <row r="215" spans="1:5" x14ac:dyDescent="0.55000000000000004">
      <c r="A215" t="s">
        <v>20</v>
      </c>
      <c r="B215">
        <v>41</v>
      </c>
      <c r="D215" t="s">
        <v>14</v>
      </c>
      <c r="E215">
        <v>77</v>
      </c>
    </row>
    <row r="216" spans="1:5" x14ac:dyDescent="0.55000000000000004">
      <c r="A216" t="s">
        <v>20</v>
      </c>
      <c r="B216">
        <v>187</v>
      </c>
      <c r="D216" t="s">
        <v>14</v>
      </c>
      <c r="E216">
        <v>395</v>
      </c>
    </row>
    <row r="217" spans="1:5" x14ac:dyDescent="0.55000000000000004">
      <c r="A217" t="s">
        <v>20</v>
      </c>
      <c r="B217">
        <v>2875</v>
      </c>
      <c r="D217" t="s">
        <v>14</v>
      </c>
      <c r="E217">
        <v>49</v>
      </c>
    </row>
    <row r="218" spans="1:5" x14ac:dyDescent="0.55000000000000004">
      <c r="A218" t="s">
        <v>20</v>
      </c>
      <c r="B218">
        <v>88</v>
      </c>
      <c r="D218" t="s">
        <v>14</v>
      </c>
      <c r="E218">
        <v>180</v>
      </c>
    </row>
    <row r="219" spans="1:5" x14ac:dyDescent="0.55000000000000004">
      <c r="A219" t="s">
        <v>20</v>
      </c>
      <c r="B219">
        <v>191</v>
      </c>
      <c r="D219" t="s">
        <v>14</v>
      </c>
      <c r="E219">
        <v>2690</v>
      </c>
    </row>
    <row r="220" spans="1:5" x14ac:dyDescent="0.55000000000000004">
      <c r="A220" t="s">
        <v>20</v>
      </c>
      <c r="B220">
        <v>139</v>
      </c>
      <c r="D220" t="s">
        <v>14</v>
      </c>
      <c r="E220">
        <v>2779</v>
      </c>
    </row>
    <row r="221" spans="1:5" x14ac:dyDescent="0.55000000000000004">
      <c r="A221" t="s">
        <v>20</v>
      </c>
      <c r="B221">
        <v>186</v>
      </c>
      <c r="D221" t="s">
        <v>14</v>
      </c>
      <c r="E221">
        <v>92</v>
      </c>
    </row>
    <row r="222" spans="1:5" x14ac:dyDescent="0.55000000000000004">
      <c r="A222" t="s">
        <v>20</v>
      </c>
      <c r="B222">
        <v>112</v>
      </c>
      <c r="D222" t="s">
        <v>14</v>
      </c>
      <c r="E222">
        <v>1028</v>
      </c>
    </row>
    <row r="223" spans="1:5" x14ac:dyDescent="0.55000000000000004">
      <c r="A223" t="s">
        <v>20</v>
      </c>
      <c r="B223">
        <v>101</v>
      </c>
      <c r="D223" t="s">
        <v>14</v>
      </c>
      <c r="E223">
        <v>26</v>
      </c>
    </row>
    <row r="224" spans="1:5" x14ac:dyDescent="0.55000000000000004">
      <c r="A224" t="s">
        <v>20</v>
      </c>
      <c r="B224">
        <v>206</v>
      </c>
      <c r="D224" t="s">
        <v>14</v>
      </c>
      <c r="E224">
        <v>1790</v>
      </c>
    </row>
    <row r="225" spans="1:5" x14ac:dyDescent="0.55000000000000004">
      <c r="A225" t="s">
        <v>20</v>
      </c>
      <c r="B225">
        <v>154</v>
      </c>
      <c r="D225" t="s">
        <v>14</v>
      </c>
      <c r="E225">
        <v>37</v>
      </c>
    </row>
    <row r="226" spans="1:5" x14ac:dyDescent="0.55000000000000004">
      <c r="A226" t="s">
        <v>20</v>
      </c>
      <c r="B226">
        <v>5966</v>
      </c>
      <c r="D226" t="s">
        <v>14</v>
      </c>
      <c r="E226">
        <v>35</v>
      </c>
    </row>
    <row r="227" spans="1:5" x14ac:dyDescent="0.55000000000000004">
      <c r="A227" t="s">
        <v>20</v>
      </c>
      <c r="B227">
        <v>169</v>
      </c>
      <c r="D227" t="s">
        <v>14</v>
      </c>
      <c r="E227">
        <v>558</v>
      </c>
    </row>
    <row r="228" spans="1:5" x14ac:dyDescent="0.55000000000000004">
      <c r="A228" t="s">
        <v>20</v>
      </c>
      <c r="B228">
        <v>2106</v>
      </c>
      <c r="D228" t="s">
        <v>14</v>
      </c>
      <c r="E228">
        <v>64</v>
      </c>
    </row>
    <row r="229" spans="1:5" x14ac:dyDescent="0.55000000000000004">
      <c r="A229" t="s">
        <v>20</v>
      </c>
      <c r="B229">
        <v>131</v>
      </c>
      <c r="D229" t="s">
        <v>14</v>
      </c>
      <c r="E229">
        <v>245</v>
      </c>
    </row>
    <row r="230" spans="1:5" x14ac:dyDescent="0.55000000000000004">
      <c r="A230" t="s">
        <v>20</v>
      </c>
      <c r="B230">
        <v>84</v>
      </c>
      <c r="D230" t="s">
        <v>14</v>
      </c>
      <c r="E230">
        <v>71</v>
      </c>
    </row>
    <row r="231" spans="1:5" x14ac:dyDescent="0.55000000000000004">
      <c r="A231" t="s">
        <v>20</v>
      </c>
      <c r="B231">
        <v>155</v>
      </c>
      <c r="D231" t="s">
        <v>14</v>
      </c>
      <c r="E231">
        <v>42</v>
      </c>
    </row>
    <row r="232" spans="1:5" x14ac:dyDescent="0.55000000000000004">
      <c r="A232" t="s">
        <v>20</v>
      </c>
      <c r="B232">
        <v>189</v>
      </c>
      <c r="D232" t="s">
        <v>14</v>
      </c>
      <c r="E232">
        <v>156</v>
      </c>
    </row>
    <row r="233" spans="1:5" x14ac:dyDescent="0.55000000000000004">
      <c r="A233" t="s">
        <v>20</v>
      </c>
      <c r="B233">
        <v>4799</v>
      </c>
      <c r="D233" t="s">
        <v>14</v>
      </c>
      <c r="E233">
        <v>1368</v>
      </c>
    </row>
    <row r="234" spans="1:5" x14ac:dyDescent="0.55000000000000004">
      <c r="A234" t="s">
        <v>20</v>
      </c>
      <c r="B234">
        <v>1137</v>
      </c>
      <c r="D234" t="s">
        <v>14</v>
      </c>
      <c r="E234">
        <v>102</v>
      </c>
    </row>
    <row r="235" spans="1:5" x14ac:dyDescent="0.55000000000000004">
      <c r="A235" t="s">
        <v>20</v>
      </c>
      <c r="B235">
        <v>1152</v>
      </c>
      <c r="D235" t="s">
        <v>14</v>
      </c>
      <c r="E235">
        <v>86</v>
      </c>
    </row>
    <row r="236" spans="1:5" x14ac:dyDescent="0.55000000000000004">
      <c r="A236" t="s">
        <v>20</v>
      </c>
      <c r="B236">
        <v>50</v>
      </c>
      <c r="D236" t="s">
        <v>14</v>
      </c>
      <c r="E236">
        <v>253</v>
      </c>
    </row>
    <row r="237" spans="1:5" x14ac:dyDescent="0.55000000000000004">
      <c r="A237" t="s">
        <v>20</v>
      </c>
      <c r="B237">
        <v>3059</v>
      </c>
      <c r="D237" t="s">
        <v>14</v>
      </c>
      <c r="E237">
        <v>157</v>
      </c>
    </row>
    <row r="238" spans="1:5" x14ac:dyDescent="0.55000000000000004">
      <c r="A238" t="s">
        <v>20</v>
      </c>
      <c r="B238">
        <v>34</v>
      </c>
      <c r="D238" t="s">
        <v>14</v>
      </c>
      <c r="E238">
        <v>183</v>
      </c>
    </row>
    <row r="239" spans="1:5" x14ac:dyDescent="0.55000000000000004">
      <c r="A239" t="s">
        <v>20</v>
      </c>
      <c r="B239">
        <v>220</v>
      </c>
      <c r="D239" t="s">
        <v>14</v>
      </c>
      <c r="E239">
        <v>82</v>
      </c>
    </row>
    <row r="240" spans="1:5" x14ac:dyDescent="0.55000000000000004">
      <c r="A240" t="s">
        <v>20</v>
      </c>
      <c r="B240">
        <v>1604</v>
      </c>
      <c r="D240" t="s">
        <v>14</v>
      </c>
      <c r="E240">
        <v>1</v>
      </c>
    </row>
    <row r="241" spans="1:5" x14ac:dyDescent="0.55000000000000004">
      <c r="A241" t="s">
        <v>20</v>
      </c>
      <c r="B241">
        <v>454</v>
      </c>
      <c r="D241" t="s">
        <v>14</v>
      </c>
      <c r="E241">
        <v>1198</v>
      </c>
    </row>
    <row r="242" spans="1:5" x14ac:dyDescent="0.55000000000000004">
      <c r="A242" t="s">
        <v>20</v>
      </c>
      <c r="B242">
        <v>123</v>
      </c>
      <c r="D242" t="s">
        <v>14</v>
      </c>
      <c r="E242">
        <v>648</v>
      </c>
    </row>
    <row r="243" spans="1:5" x14ac:dyDescent="0.55000000000000004">
      <c r="A243" t="s">
        <v>20</v>
      </c>
      <c r="B243">
        <v>299</v>
      </c>
      <c r="D243" t="s">
        <v>14</v>
      </c>
      <c r="E243">
        <v>64</v>
      </c>
    </row>
    <row r="244" spans="1:5" x14ac:dyDescent="0.55000000000000004">
      <c r="A244" t="s">
        <v>20</v>
      </c>
      <c r="B244">
        <v>2237</v>
      </c>
      <c r="D244" t="s">
        <v>14</v>
      </c>
      <c r="E244">
        <v>62</v>
      </c>
    </row>
    <row r="245" spans="1:5" x14ac:dyDescent="0.55000000000000004">
      <c r="A245" t="s">
        <v>20</v>
      </c>
      <c r="B245">
        <v>645</v>
      </c>
      <c r="D245" t="s">
        <v>14</v>
      </c>
      <c r="E245">
        <v>750</v>
      </c>
    </row>
    <row r="246" spans="1:5" x14ac:dyDescent="0.55000000000000004">
      <c r="A246" t="s">
        <v>20</v>
      </c>
      <c r="B246">
        <v>484</v>
      </c>
      <c r="D246" t="s">
        <v>14</v>
      </c>
      <c r="E246">
        <v>105</v>
      </c>
    </row>
    <row r="247" spans="1:5" x14ac:dyDescent="0.55000000000000004">
      <c r="A247" t="s">
        <v>20</v>
      </c>
      <c r="B247">
        <v>154</v>
      </c>
      <c r="D247" t="s">
        <v>14</v>
      </c>
      <c r="E247">
        <v>2604</v>
      </c>
    </row>
    <row r="248" spans="1:5" x14ac:dyDescent="0.55000000000000004">
      <c r="A248" t="s">
        <v>20</v>
      </c>
      <c r="B248">
        <v>82</v>
      </c>
      <c r="D248" t="s">
        <v>14</v>
      </c>
      <c r="E248">
        <v>65</v>
      </c>
    </row>
    <row r="249" spans="1:5" x14ac:dyDescent="0.55000000000000004">
      <c r="A249" t="s">
        <v>20</v>
      </c>
      <c r="B249">
        <v>134</v>
      </c>
      <c r="D249" t="s">
        <v>14</v>
      </c>
      <c r="E249">
        <v>94</v>
      </c>
    </row>
    <row r="250" spans="1:5" x14ac:dyDescent="0.55000000000000004">
      <c r="A250" t="s">
        <v>20</v>
      </c>
      <c r="B250">
        <v>5203</v>
      </c>
      <c r="D250" t="s">
        <v>14</v>
      </c>
      <c r="E250">
        <v>257</v>
      </c>
    </row>
    <row r="251" spans="1:5" x14ac:dyDescent="0.55000000000000004">
      <c r="A251" t="s">
        <v>20</v>
      </c>
      <c r="B251">
        <v>94</v>
      </c>
      <c r="D251" t="s">
        <v>14</v>
      </c>
      <c r="E251">
        <v>2928</v>
      </c>
    </row>
    <row r="252" spans="1:5" x14ac:dyDescent="0.55000000000000004">
      <c r="A252" t="s">
        <v>20</v>
      </c>
      <c r="B252">
        <v>205</v>
      </c>
      <c r="D252" t="s">
        <v>14</v>
      </c>
      <c r="E252">
        <v>4697</v>
      </c>
    </row>
    <row r="253" spans="1:5" x14ac:dyDescent="0.55000000000000004">
      <c r="A253" t="s">
        <v>20</v>
      </c>
      <c r="B253">
        <v>92</v>
      </c>
      <c r="D253" t="s">
        <v>14</v>
      </c>
      <c r="E253">
        <v>2915</v>
      </c>
    </row>
    <row r="254" spans="1:5" x14ac:dyDescent="0.55000000000000004">
      <c r="A254" t="s">
        <v>20</v>
      </c>
      <c r="B254">
        <v>219</v>
      </c>
      <c r="D254" t="s">
        <v>14</v>
      </c>
      <c r="E254">
        <v>18</v>
      </c>
    </row>
    <row r="255" spans="1:5" x14ac:dyDescent="0.55000000000000004">
      <c r="A255" t="s">
        <v>20</v>
      </c>
      <c r="B255">
        <v>2526</v>
      </c>
      <c r="D255" t="s">
        <v>14</v>
      </c>
      <c r="E255">
        <v>602</v>
      </c>
    </row>
    <row r="256" spans="1:5" x14ac:dyDescent="0.55000000000000004">
      <c r="A256" t="s">
        <v>20</v>
      </c>
      <c r="B256">
        <v>94</v>
      </c>
      <c r="D256" t="s">
        <v>14</v>
      </c>
      <c r="E256">
        <v>1</v>
      </c>
    </row>
    <row r="257" spans="1:5" x14ac:dyDescent="0.55000000000000004">
      <c r="A257" t="s">
        <v>20</v>
      </c>
      <c r="B257">
        <v>1713</v>
      </c>
      <c r="D257" t="s">
        <v>14</v>
      </c>
      <c r="E257">
        <v>3868</v>
      </c>
    </row>
    <row r="258" spans="1:5" x14ac:dyDescent="0.55000000000000004">
      <c r="A258" t="s">
        <v>20</v>
      </c>
      <c r="B258">
        <v>249</v>
      </c>
      <c r="D258" t="s">
        <v>14</v>
      </c>
      <c r="E258">
        <v>504</v>
      </c>
    </row>
    <row r="259" spans="1:5" x14ac:dyDescent="0.55000000000000004">
      <c r="A259" t="s">
        <v>20</v>
      </c>
      <c r="B259">
        <v>192</v>
      </c>
      <c r="D259" t="s">
        <v>14</v>
      </c>
      <c r="E259">
        <v>14</v>
      </c>
    </row>
    <row r="260" spans="1:5" x14ac:dyDescent="0.55000000000000004">
      <c r="A260" t="s">
        <v>20</v>
      </c>
      <c r="B260">
        <v>247</v>
      </c>
      <c r="D260" t="s">
        <v>14</v>
      </c>
      <c r="E260">
        <v>750</v>
      </c>
    </row>
    <row r="261" spans="1:5" x14ac:dyDescent="0.55000000000000004">
      <c r="A261" t="s">
        <v>20</v>
      </c>
      <c r="B261">
        <v>2293</v>
      </c>
      <c r="D261" t="s">
        <v>14</v>
      </c>
      <c r="E261">
        <v>77</v>
      </c>
    </row>
    <row r="262" spans="1:5" x14ac:dyDescent="0.55000000000000004">
      <c r="A262" t="s">
        <v>20</v>
      </c>
      <c r="B262">
        <v>3131</v>
      </c>
      <c r="D262" t="s">
        <v>14</v>
      </c>
      <c r="E262">
        <v>752</v>
      </c>
    </row>
    <row r="263" spans="1:5" x14ac:dyDescent="0.55000000000000004">
      <c r="A263" t="s">
        <v>20</v>
      </c>
      <c r="B263">
        <v>143</v>
      </c>
      <c r="D263" t="s">
        <v>14</v>
      </c>
      <c r="E263">
        <v>131</v>
      </c>
    </row>
    <row r="264" spans="1:5" x14ac:dyDescent="0.55000000000000004">
      <c r="A264" t="s">
        <v>20</v>
      </c>
      <c r="B264">
        <v>296</v>
      </c>
      <c r="D264" t="s">
        <v>14</v>
      </c>
      <c r="E264">
        <v>87</v>
      </c>
    </row>
    <row r="265" spans="1:5" x14ac:dyDescent="0.55000000000000004">
      <c r="A265" t="s">
        <v>20</v>
      </c>
      <c r="B265">
        <v>170</v>
      </c>
      <c r="D265" t="s">
        <v>14</v>
      </c>
      <c r="E265">
        <v>1063</v>
      </c>
    </row>
    <row r="266" spans="1:5" x14ac:dyDescent="0.55000000000000004">
      <c r="A266" t="s">
        <v>20</v>
      </c>
      <c r="B266">
        <v>86</v>
      </c>
      <c r="D266" t="s">
        <v>14</v>
      </c>
      <c r="E266">
        <v>76</v>
      </c>
    </row>
    <row r="267" spans="1:5" x14ac:dyDescent="0.55000000000000004">
      <c r="A267" t="s">
        <v>20</v>
      </c>
      <c r="B267">
        <v>6286</v>
      </c>
      <c r="D267" t="s">
        <v>14</v>
      </c>
      <c r="E267">
        <v>4428</v>
      </c>
    </row>
    <row r="268" spans="1:5" x14ac:dyDescent="0.55000000000000004">
      <c r="A268" t="s">
        <v>20</v>
      </c>
      <c r="B268">
        <v>3727</v>
      </c>
      <c r="D268" t="s">
        <v>14</v>
      </c>
      <c r="E268">
        <v>58</v>
      </c>
    </row>
    <row r="269" spans="1:5" x14ac:dyDescent="0.55000000000000004">
      <c r="A269" t="s">
        <v>20</v>
      </c>
      <c r="B269">
        <v>1605</v>
      </c>
      <c r="D269" t="s">
        <v>14</v>
      </c>
      <c r="E269">
        <v>111</v>
      </c>
    </row>
    <row r="270" spans="1:5" x14ac:dyDescent="0.55000000000000004">
      <c r="A270" t="s">
        <v>20</v>
      </c>
      <c r="B270">
        <v>2120</v>
      </c>
      <c r="D270" t="s">
        <v>14</v>
      </c>
      <c r="E270">
        <v>2955</v>
      </c>
    </row>
    <row r="271" spans="1:5" x14ac:dyDescent="0.55000000000000004">
      <c r="A271" t="s">
        <v>20</v>
      </c>
      <c r="B271">
        <v>50</v>
      </c>
      <c r="D271" t="s">
        <v>14</v>
      </c>
      <c r="E271">
        <v>1657</v>
      </c>
    </row>
    <row r="272" spans="1:5" x14ac:dyDescent="0.55000000000000004">
      <c r="A272" t="s">
        <v>20</v>
      </c>
      <c r="B272">
        <v>2080</v>
      </c>
      <c r="D272" t="s">
        <v>14</v>
      </c>
      <c r="E272">
        <v>926</v>
      </c>
    </row>
    <row r="273" spans="1:5" x14ac:dyDescent="0.55000000000000004">
      <c r="A273" t="s">
        <v>20</v>
      </c>
      <c r="B273">
        <v>2105</v>
      </c>
      <c r="D273" t="s">
        <v>14</v>
      </c>
      <c r="E273">
        <v>77</v>
      </c>
    </row>
    <row r="274" spans="1:5" x14ac:dyDescent="0.55000000000000004">
      <c r="A274" t="s">
        <v>20</v>
      </c>
      <c r="B274">
        <v>2436</v>
      </c>
      <c r="D274" t="s">
        <v>14</v>
      </c>
      <c r="E274">
        <v>1748</v>
      </c>
    </row>
    <row r="275" spans="1:5" x14ac:dyDescent="0.55000000000000004">
      <c r="A275" t="s">
        <v>20</v>
      </c>
      <c r="B275">
        <v>80</v>
      </c>
      <c r="D275" t="s">
        <v>14</v>
      </c>
      <c r="E275">
        <v>79</v>
      </c>
    </row>
    <row r="276" spans="1:5" x14ac:dyDescent="0.55000000000000004">
      <c r="A276" t="s">
        <v>20</v>
      </c>
      <c r="B276">
        <v>42</v>
      </c>
      <c r="D276" t="s">
        <v>14</v>
      </c>
      <c r="E276">
        <v>889</v>
      </c>
    </row>
    <row r="277" spans="1:5" x14ac:dyDescent="0.55000000000000004">
      <c r="A277" t="s">
        <v>20</v>
      </c>
      <c r="B277">
        <v>139</v>
      </c>
      <c r="D277" t="s">
        <v>14</v>
      </c>
      <c r="E277">
        <v>56</v>
      </c>
    </row>
    <row r="278" spans="1:5" x14ac:dyDescent="0.55000000000000004">
      <c r="A278" t="s">
        <v>20</v>
      </c>
      <c r="B278">
        <v>159</v>
      </c>
      <c r="D278" t="s">
        <v>14</v>
      </c>
      <c r="E278">
        <v>1</v>
      </c>
    </row>
    <row r="279" spans="1:5" x14ac:dyDescent="0.55000000000000004">
      <c r="A279" t="s">
        <v>20</v>
      </c>
      <c r="B279">
        <v>381</v>
      </c>
      <c r="D279" t="s">
        <v>14</v>
      </c>
      <c r="E279">
        <v>83</v>
      </c>
    </row>
    <row r="280" spans="1:5" x14ac:dyDescent="0.55000000000000004">
      <c r="A280" t="s">
        <v>20</v>
      </c>
      <c r="B280">
        <v>194</v>
      </c>
      <c r="D280" t="s">
        <v>14</v>
      </c>
      <c r="E280">
        <v>2025</v>
      </c>
    </row>
    <row r="281" spans="1:5" x14ac:dyDescent="0.55000000000000004">
      <c r="A281" t="s">
        <v>20</v>
      </c>
      <c r="B281">
        <v>106</v>
      </c>
      <c r="D281" t="s">
        <v>14</v>
      </c>
      <c r="E281">
        <v>14</v>
      </c>
    </row>
    <row r="282" spans="1:5" x14ac:dyDescent="0.55000000000000004">
      <c r="A282" t="s">
        <v>20</v>
      </c>
      <c r="B282">
        <v>142</v>
      </c>
      <c r="D282" t="s">
        <v>14</v>
      </c>
      <c r="E282">
        <v>656</v>
      </c>
    </row>
    <row r="283" spans="1:5" x14ac:dyDescent="0.55000000000000004">
      <c r="A283" t="s">
        <v>20</v>
      </c>
      <c r="B283">
        <v>211</v>
      </c>
      <c r="D283" t="s">
        <v>14</v>
      </c>
      <c r="E283">
        <v>1596</v>
      </c>
    </row>
    <row r="284" spans="1:5" x14ac:dyDescent="0.55000000000000004">
      <c r="A284" t="s">
        <v>20</v>
      </c>
      <c r="B284">
        <v>2756</v>
      </c>
      <c r="D284" t="s">
        <v>14</v>
      </c>
      <c r="E284">
        <v>10</v>
      </c>
    </row>
    <row r="285" spans="1:5" x14ac:dyDescent="0.55000000000000004">
      <c r="A285" t="s">
        <v>20</v>
      </c>
      <c r="B285">
        <v>173</v>
      </c>
      <c r="D285" t="s">
        <v>14</v>
      </c>
      <c r="E285">
        <v>1121</v>
      </c>
    </row>
    <row r="286" spans="1:5" x14ac:dyDescent="0.55000000000000004">
      <c r="A286" t="s">
        <v>20</v>
      </c>
      <c r="B286">
        <v>87</v>
      </c>
      <c r="D286" t="s">
        <v>14</v>
      </c>
      <c r="E286">
        <v>15</v>
      </c>
    </row>
    <row r="287" spans="1:5" x14ac:dyDescent="0.55000000000000004">
      <c r="A287" t="s">
        <v>20</v>
      </c>
      <c r="B287">
        <v>1572</v>
      </c>
      <c r="D287" t="s">
        <v>14</v>
      </c>
      <c r="E287">
        <v>191</v>
      </c>
    </row>
    <row r="288" spans="1:5" x14ac:dyDescent="0.55000000000000004">
      <c r="A288" t="s">
        <v>20</v>
      </c>
      <c r="B288">
        <v>2346</v>
      </c>
      <c r="D288" t="s">
        <v>14</v>
      </c>
      <c r="E288">
        <v>16</v>
      </c>
    </row>
    <row r="289" spans="1:5" x14ac:dyDescent="0.55000000000000004">
      <c r="A289" t="s">
        <v>20</v>
      </c>
      <c r="B289">
        <v>115</v>
      </c>
      <c r="D289" t="s">
        <v>14</v>
      </c>
      <c r="E289">
        <v>17</v>
      </c>
    </row>
    <row r="290" spans="1:5" x14ac:dyDescent="0.55000000000000004">
      <c r="A290" t="s">
        <v>20</v>
      </c>
      <c r="B290">
        <v>85</v>
      </c>
      <c r="D290" t="s">
        <v>14</v>
      </c>
      <c r="E290">
        <v>34</v>
      </c>
    </row>
    <row r="291" spans="1:5" x14ac:dyDescent="0.55000000000000004">
      <c r="A291" t="s">
        <v>20</v>
      </c>
      <c r="B291">
        <v>144</v>
      </c>
      <c r="D291" t="s">
        <v>14</v>
      </c>
      <c r="E291">
        <v>1</v>
      </c>
    </row>
    <row r="292" spans="1:5" x14ac:dyDescent="0.55000000000000004">
      <c r="A292" t="s">
        <v>20</v>
      </c>
      <c r="B292">
        <v>2443</v>
      </c>
      <c r="D292" t="s">
        <v>14</v>
      </c>
      <c r="E292">
        <v>1274</v>
      </c>
    </row>
    <row r="293" spans="1:5" x14ac:dyDescent="0.55000000000000004">
      <c r="A293" t="s">
        <v>20</v>
      </c>
      <c r="B293">
        <v>64</v>
      </c>
      <c r="D293" t="s">
        <v>14</v>
      </c>
      <c r="E293">
        <v>210</v>
      </c>
    </row>
    <row r="294" spans="1:5" x14ac:dyDescent="0.55000000000000004">
      <c r="A294" t="s">
        <v>20</v>
      </c>
      <c r="B294">
        <v>268</v>
      </c>
      <c r="D294" t="s">
        <v>14</v>
      </c>
      <c r="E294">
        <v>248</v>
      </c>
    </row>
    <row r="295" spans="1:5" x14ac:dyDescent="0.55000000000000004">
      <c r="A295" t="s">
        <v>20</v>
      </c>
      <c r="B295">
        <v>195</v>
      </c>
      <c r="D295" t="s">
        <v>14</v>
      </c>
      <c r="E295">
        <v>513</v>
      </c>
    </row>
    <row r="296" spans="1:5" x14ac:dyDescent="0.55000000000000004">
      <c r="A296" t="s">
        <v>20</v>
      </c>
      <c r="B296">
        <v>186</v>
      </c>
      <c r="D296" t="s">
        <v>14</v>
      </c>
      <c r="E296">
        <v>3410</v>
      </c>
    </row>
    <row r="297" spans="1:5" x14ac:dyDescent="0.55000000000000004">
      <c r="A297" t="s">
        <v>20</v>
      </c>
      <c r="B297">
        <v>460</v>
      </c>
      <c r="D297" t="s">
        <v>14</v>
      </c>
      <c r="E297">
        <v>10</v>
      </c>
    </row>
    <row r="298" spans="1:5" x14ac:dyDescent="0.55000000000000004">
      <c r="A298" t="s">
        <v>20</v>
      </c>
      <c r="B298">
        <v>2528</v>
      </c>
      <c r="D298" t="s">
        <v>14</v>
      </c>
      <c r="E298">
        <v>2201</v>
      </c>
    </row>
    <row r="299" spans="1:5" x14ac:dyDescent="0.55000000000000004">
      <c r="A299" t="s">
        <v>20</v>
      </c>
      <c r="B299">
        <v>3657</v>
      </c>
      <c r="D299" t="s">
        <v>14</v>
      </c>
      <c r="E299">
        <v>676</v>
      </c>
    </row>
    <row r="300" spans="1:5" x14ac:dyDescent="0.55000000000000004">
      <c r="A300" t="s">
        <v>20</v>
      </c>
      <c r="B300">
        <v>131</v>
      </c>
      <c r="D300" t="s">
        <v>14</v>
      </c>
      <c r="E300">
        <v>831</v>
      </c>
    </row>
    <row r="301" spans="1:5" x14ac:dyDescent="0.55000000000000004">
      <c r="A301" t="s">
        <v>20</v>
      </c>
      <c r="B301">
        <v>239</v>
      </c>
      <c r="D301" t="s">
        <v>14</v>
      </c>
      <c r="E301">
        <v>859</v>
      </c>
    </row>
    <row r="302" spans="1:5" x14ac:dyDescent="0.55000000000000004">
      <c r="A302" t="s">
        <v>20</v>
      </c>
      <c r="B302">
        <v>78</v>
      </c>
      <c r="D302" t="s">
        <v>14</v>
      </c>
      <c r="E302">
        <v>45</v>
      </c>
    </row>
    <row r="303" spans="1:5" x14ac:dyDescent="0.55000000000000004">
      <c r="A303" t="s">
        <v>20</v>
      </c>
      <c r="B303">
        <v>1773</v>
      </c>
      <c r="D303" t="s">
        <v>14</v>
      </c>
      <c r="E303">
        <v>6</v>
      </c>
    </row>
    <row r="304" spans="1:5" x14ac:dyDescent="0.55000000000000004">
      <c r="A304" t="s">
        <v>20</v>
      </c>
      <c r="B304">
        <v>32</v>
      </c>
      <c r="D304" t="s">
        <v>14</v>
      </c>
      <c r="E304">
        <v>7</v>
      </c>
    </row>
    <row r="305" spans="1:5" x14ac:dyDescent="0.55000000000000004">
      <c r="A305" t="s">
        <v>20</v>
      </c>
      <c r="B305">
        <v>369</v>
      </c>
      <c r="D305" t="s">
        <v>14</v>
      </c>
      <c r="E305">
        <v>31</v>
      </c>
    </row>
    <row r="306" spans="1:5" x14ac:dyDescent="0.55000000000000004">
      <c r="A306" t="s">
        <v>20</v>
      </c>
      <c r="B306">
        <v>89</v>
      </c>
      <c r="D306" t="s">
        <v>14</v>
      </c>
      <c r="E306">
        <v>78</v>
      </c>
    </row>
    <row r="307" spans="1:5" x14ac:dyDescent="0.55000000000000004">
      <c r="A307" t="s">
        <v>20</v>
      </c>
      <c r="B307">
        <v>147</v>
      </c>
      <c r="D307" t="s">
        <v>14</v>
      </c>
      <c r="E307">
        <v>1225</v>
      </c>
    </row>
    <row r="308" spans="1:5" x14ac:dyDescent="0.55000000000000004">
      <c r="A308" t="s">
        <v>20</v>
      </c>
      <c r="B308">
        <v>126</v>
      </c>
      <c r="D308" t="s">
        <v>14</v>
      </c>
      <c r="E308">
        <v>1</v>
      </c>
    </row>
    <row r="309" spans="1:5" x14ac:dyDescent="0.55000000000000004">
      <c r="A309" t="s">
        <v>20</v>
      </c>
      <c r="B309">
        <v>2218</v>
      </c>
      <c r="D309" t="s">
        <v>14</v>
      </c>
      <c r="E309">
        <v>67</v>
      </c>
    </row>
    <row r="310" spans="1:5" x14ac:dyDescent="0.55000000000000004">
      <c r="A310" t="s">
        <v>20</v>
      </c>
      <c r="B310">
        <v>202</v>
      </c>
      <c r="D310" t="s">
        <v>14</v>
      </c>
      <c r="E310">
        <v>19</v>
      </c>
    </row>
    <row r="311" spans="1:5" x14ac:dyDescent="0.55000000000000004">
      <c r="A311" t="s">
        <v>20</v>
      </c>
      <c r="B311">
        <v>140</v>
      </c>
      <c r="D311" t="s">
        <v>14</v>
      </c>
      <c r="E311">
        <v>2108</v>
      </c>
    </row>
    <row r="312" spans="1:5" x14ac:dyDescent="0.55000000000000004">
      <c r="A312" t="s">
        <v>20</v>
      </c>
      <c r="B312">
        <v>1052</v>
      </c>
      <c r="D312" t="s">
        <v>14</v>
      </c>
      <c r="E312">
        <v>679</v>
      </c>
    </row>
    <row r="313" spans="1:5" x14ac:dyDescent="0.55000000000000004">
      <c r="A313" t="s">
        <v>20</v>
      </c>
      <c r="B313">
        <v>247</v>
      </c>
      <c r="D313" t="s">
        <v>14</v>
      </c>
      <c r="E313">
        <v>36</v>
      </c>
    </row>
    <row r="314" spans="1:5" x14ac:dyDescent="0.55000000000000004">
      <c r="A314" t="s">
        <v>20</v>
      </c>
      <c r="B314">
        <v>84</v>
      </c>
      <c r="D314" t="s">
        <v>14</v>
      </c>
      <c r="E314">
        <v>47</v>
      </c>
    </row>
    <row r="315" spans="1:5" x14ac:dyDescent="0.55000000000000004">
      <c r="A315" t="s">
        <v>20</v>
      </c>
      <c r="B315">
        <v>88</v>
      </c>
      <c r="D315" t="s">
        <v>14</v>
      </c>
      <c r="E315">
        <v>70</v>
      </c>
    </row>
    <row r="316" spans="1:5" x14ac:dyDescent="0.55000000000000004">
      <c r="A316" t="s">
        <v>20</v>
      </c>
      <c r="B316">
        <v>156</v>
      </c>
      <c r="D316" t="s">
        <v>14</v>
      </c>
      <c r="E316">
        <v>154</v>
      </c>
    </row>
    <row r="317" spans="1:5" x14ac:dyDescent="0.55000000000000004">
      <c r="A317" t="s">
        <v>20</v>
      </c>
      <c r="B317">
        <v>2985</v>
      </c>
      <c r="D317" t="s">
        <v>14</v>
      </c>
      <c r="E317">
        <v>22</v>
      </c>
    </row>
    <row r="318" spans="1:5" x14ac:dyDescent="0.55000000000000004">
      <c r="A318" t="s">
        <v>20</v>
      </c>
      <c r="B318">
        <v>762</v>
      </c>
      <c r="D318" t="s">
        <v>14</v>
      </c>
      <c r="E318">
        <v>1758</v>
      </c>
    </row>
    <row r="319" spans="1:5" x14ac:dyDescent="0.55000000000000004">
      <c r="A319" t="s">
        <v>20</v>
      </c>
      <c r="B319">
        <v>554</v>
      </c>
      <c r="D319" t="s">
        <v>14</v>
      </c>
      <c r="E319">
        <v>94</v>
      </c>
    </row>
    <row r="320" spans="1:5" x14ac:dyDescent="0.55000000000000004">
      <c r="A320" t="s">
        <v>20</v>
      </c>
      <c r="B320">
        <v>135</v>
      </c>
      <c r="D320" t="s">
        <v>14</v>
      </c>
      <c r="E320">
        <v>33</v>
      </c>
    </row>
    <row r="321" spans="1:5" x14ac:dyDescent="0.55000000000000004">
      <c r="A321" t="s">
        <v>20</v>
      </c>
      <c r="B321">
        <v>122</v>
      </c>
      <c r="D321" t="s">
        <v>14</v>
      </c>
      <c r="E321">
        <v>1</v>
      </c>
    </row>
    <row r="322" spans="1:5" x14ac:dyDescent="0.55000000000000004">
      <c r="A322" t="s">
        <v>20</v>
      </c>
      <c r="B322">
        <v>221</v>
      </c>
      <c r="D322" t="s">
        <v>14</v>
      </c>
      <c r="E322">
        <v>31</v>
      </c>
    </row>
    <row r="323" spans="1:5" x14ac:dyDescent="0.55000000000000004">
      <c r="A323" t="s">
        <v>20</v>
      </c>
      <c r="B323">
        <v>126</v>
      </c>
      <c r="D323" t="s">
        <v>14</v>
      </c>
      <c r="E323">
        <v>35</v>
      </c>
    </row>
    <row r="324" spans="1:5" x14ac:dyDescent="0.55000000000000004">
      <c r="A324" t="s">
        <v>20</v>
      </c>
      <c r="B324">
        <v>1022</v>
      </c>
      <c r="D324" t="s">
        <v>14</v>
      </c>
      <c r="E324">
        <v>63</v>
      </c>
    </row>
    <row r="325" spans="1:5" x14ac:dyDescent="0.55000000000000004">
      <c r="A325" t="s">
        <v>20</v>
      </c>
      <c r="B325">
        <v>3177</v>
      </c>
      <c r="D325" t="s">
        <v>14</v>
      </c>
      <c r="E325">
        <v>526</v>
      </c>
    </row>
    <row r="326" spans="1:5" x14ac:dyDescent="0.55000000000000004">
      <c r="A326" t="s">
        <v>20</v>
      </c>
      <c r="B326">
        <v>198</v>
      </c>
      <c r="D326" t="s">
        <v>14</v>
      </c>
      <c r="E326">
        <v>121</v>
      </c>
    </row>
    <row r="327" spans="1:5" x14ac:dyDescent="0.55000000000000004">
      <c r="A327" t="s">
        <v>20</v>
      </c>
      <c r="B327">
        <v>85</v>
      </c>
      <c r="D327" t="s">
        <v>14</v>
      </c>
      <c r="E327">
        <v>67</v>
      </c>
    </row>
    <row r="328" spans="1:5" x14ac:dyDescent="0.55000000000000004">
      <c r="A328" t="s">
        <v>20</v>
      </c>
      <c r="B328">
        <v>3596</v>
      </c>
      <c r="D328" t="s">
        <v>14</v>
      </c>
      <c r="E328">
        <v>57</v>
      </c>
    </row>
    <row r="329" spans="1:5" x14ac:dyDescent="0.55000000000000004">
      <c r="A329" t="s">
        <v>20</v>
      </c>
      <c r="B329">
        <v>244</v>
      </c>
      <c r="D329" t="s">
        <v>14</v>
      </c>
      <c r="E329">
        <v>1229</v>
      </c>
    </row>
    <row r="330" spans="1:5" x14ac:dyDescent="0.55000000000000004">
      <c r="A330" t="s">
        <v>20</v>
      </c>
      <c r="B330">
        <v>5180</v>
      </c>
      <c r="D330" t="s">
        <v>14</v>
      </c>
      <c r="E330">
        <v>12</v>
      </c>
    </row>
    <row r="331" spans="1:5" x14ac:dyDescent="0.55000000000000004">
      <c r="A331" t="s">
        <v>20</v>
      </c>
      <c r="B331">
        <v>589</v>
      </c>
      <c r="D331" t="s">
        <v>14</v>
      </c>
      <c r="E331">
        <v>452</v>
      </c>
    </row>
    <row r="332" spans="1:5" x14ac:dyDescent="0.55000000000000004">
      <c r="A332" t="s">
        <v>20</v>
      </c>
      <c r="B332">
        <v>2725</v>
      </c>
      <c r="D332" t="s">
        <v>14</v>
      </c>
      <c r="E332">
        <v>1886</v>
      </c>
    </row>
    <row r="333" spans="1:5" x14ac:dyDescent="0.55000000000000004">
      <c r="A333" t="s">
        <v>20</v>
      </c>
      <c r="B333">
        <v>300</v>
      </c>
      <c r="D333" t="s">
        <v>14</v>
      </c>
      <c r="E333">
        <v>1825</v>
      </c>
    </row>
    <row r="334" spans="1:5" x14ac:dyDescent="0.55000000000000004">
      <c r="A334" t="s">
        <v>20</v>
      </c>
      <c r="B334">
        <v>144</v>
      </c>
      <c r="D334" t="s">
        <v>14</v>
      </c>
      <c r="E334">
        <v>31</v>
      </c>
    </row>
    <row r="335" spans="1:5" x14ac:dyDescent="0.55000000000000004">
      <c r="A335" t="s">
        <v>20</v>
      </c>
      <c r="B335">
        <v>87</v>
      </c>
      <c r="D335" t="s">
        <v>14</v>
      </c>
      <c r="E335">
        <v>107</v>
      </c>
    </row>
    <row r="336" spans="1:5" x14ac:dyDescent="0.55000000000000004">
      <c r="A336" t="s">
        <v>20</v>
      </c>
      <c r="B336">
        <v>3116</v>
      </c>
      <c r="D336" t="s">
        <v>14</v>
      </c>
      <c r="E336">
        <v>27</v>
      </c>
    </row>
    <row r="337" spans="1:5" x14ac:dyDescent="0.55000000000000004">
      <c r="A337" t="s">
        <v>20</v>
      </c>
      <c r="B337">
        <v>909</v>
      </c>
      <c r="D337" t="s">
        <v>14</v>
      </c>
      <c r="E337">
        <v>1221</v>
      </c>
    </row>
    <row r="338" spans="1:5" x14ac:dyDescent="0.55000000000000004">
      <c r="A338" t="s">
        <v>20</v>
      </c>
      <c r="B338">
        <v>1613</v>
      </c>
      <c r="D338" t="s">
        <v>14</v>
      </c>
      <c r="E338">
        <v>1</v>
      </c>
    </row>
    <row r="339" spans="1:5" x14ac:dyDescent="0.55000000000000004">
      <c r="A339" t="s">
        <v>20</v>
      </c>
      <c r="B339">
        <v>136</v>
      </c>
      <c r="D339" t="s">
        <v>14</v>
      </c>
      <c r="E339">
        <v>16</v>
      </c>
    </row>
    <row r="340" spans="1:5" x14ac:dyDescent="0.55000000000000004">
      <c r="A340" t="s">
        <v>20</v>
      </c>
      <c r="B340">
        <v>130</v>
      </c>
      <c r="D340" t="s">
        <v>14</v>
      </c>
      <c r="E340">
        <v>41</v>
      </c>
    </row>
    <row r="341" spans="1:5" x14ac:dyDescent="0.55000000000000004">
      <c r="A341" t="s">
        <v>20</v>
      </c>
      <c r="B341">
        <v>102</v>
      </c>
      <c r="D341" t="s">
        <v>14</v>
      </c>
      <c r="E341">
        <v>523</v>
      </c>
    </row>
    <row r="342" spans="1:5" x14ac:dyDescent="0.55000000000000004">
      <c r="A342" t="s">
        <v>20</v>
      </c>
      <c r="B342">
        <v>4006</v>
      </c>
      <c r="D342" t="s">
        <v>14</v>
      </c>
      <c r="E342">
        <v>141</v>
      </c>
    </row>
    <row r="343" spans="1:5" x14ac:dyDescent="0.55000000000000004">
      <c r="A343" t="s">
        <v>20</v>
      </c>
      <c r="B343">
        <v>1629</v>
      </c>
      <c r="D343" t="s">
        <v>14</v>
      </c>
      <c r="E343">
        <v>52</v>
      </c>
    </row>
    <row r="344" spans="1:5" x14ac:dyDescent="0.55000000000000004">
      <c r="A344" t="s">
        <v>20</v>
      </c>
      <c r="B344">
        <v>2188</v>
      </c>
      <c r="D344" t="s">
        <v>14</v>
      </c>
      <c r="E344">
        <v>225</v>
      </c>
    </row>
    <row r="345" spans="1:5" x14ac:dyDescent="0.55000000000000004">
      <c r="A345" t="s">
        <v>20</v>
      </c>
      <c r="B345">
        <v>2409</v>
      </c>
      <c r="D345" t="s">
        <v>14</v>
      </c>
      <c r="E345">
        <v>38</v>
      </c>
    </row>
    <row r="346" spans="1:5" x14ac:dyDescent="0.55000000000000004">
      <c r="A346" t="s">
        <v>20</v>
      </c>
      <c r="B346">
        <v>194</v>
      </c>
      <c r="D346" t="s">
        <v>14</v>
      </c>
      <c r="E346">
        <v>15</v>
      </c>
    </row>
    <row r="347" spans="1:5" x14ac:dyDescent="0.55000000000000004">
      <c r="A347" t="s">
        <v>20</v>
      </c>
      <c r="B347">
        <v>1140</v>
      </c>
      <c r="D347" t="s">
        <v>14</v>
      </c>
      <c r="E347">
        <v>37</v>
      </c>
    </row>
    <row r="348" spans="1:5" x14ac:dyDescent="0.55000000000000004">
      <c r="A348" t="s">
        <v>20</v>
      </c>
      <c r="B348">
        <v>102</v>
      </c>
      <c r="D348" t="s">
        <v>14</v>
      </c>
      <c r="E348">
        <v>112</v>
      </c>
    </row>
    <row r="349" spans="1:5" x14ac:dyDescent="0.55000000000000004">
      <c r="A349" t="s">
        <v>20</v>
      </c>
      <c r="B349">
        <v>2857</v>
      </c>
      <c r="D349" t="s">
        <v>14</v>
      </c>
      <c r="E349">
        <v>21</v>
      </c>
    </row>
    <row r="350" spans="1:5" x14ac:dyDescent="0.55000000000000004">
      <c r="A350" t="s">
        <v>20</v>
      </c>
      <c r="B350">
        <v>107</v>
      </c>
      <c r="D350" t="s">
        <v>14</v>
      </c>
      <c r="E350">
        <v>67</v>
      </c>
    </row>
    <row r="351" spans="1:5" x14ac:dyDescent="0.55000000000000004">
      <c r="A351" t="s">
        <v>20</v>
      </c>
      <c r="B351">
        <v>160</v>
      </c>
      <c r="D351" t="s">
        <v>14</v>
      </c>
      <c r="E351">
        <v>78</v>
      </c>
    </row>
    <row r="352" spans="1:5" x14ac:dyDescent="0.55000000000000004">
      <c r="A352" t="s">
        <v>20</v>
      </c>
      <c r="B352">
        <v>2230</v>
      </c>
      <c r="D352" t="s">
        <v>14</v>
      </c>
      <c r="E352">
        <v>67</v>
      </c>
    </row>
    <row r="353" spans="1:5" x14ac:dyDescent="0.55000000000000004">
      <c r="A353" t="s">
        <v>20</v>
      </c>
      <c r="B353">
        <v>316</v>
      </c>
      <c r="D353" t="s">
        <v>14</v>
      </c>
      <c r="E353">
        <v>263</v>
      </c>
    </row>
    <row r="354" spans="1:5" x14ac:dyDescent="0.55000000000000004">
      <c r="A354" t="s">
        <v>20</v>
      </c>
      <c r="B354">
        <v>117</v>
      </c>
      <c r="D354" t="s">
        <v>14</v>
      </c>
      <c r="E354">
        <v>1691</v>
      </c>
    </row>
    <row r="355" spans="1:5" x14ac:dyDescent="0.55000000000000004">
      <c r="A355" t="s">
        <v>20</v>
      </c>
      <c r="B355">
        <v>6406</v>
      </c>
      <c r="D355" t="s">
        <v>14</v>
      </c>
      <c r="E355">
        <v>181</v>
      </c>
    </row>
    <row r="356" spans="1:5" x14ac:dyDescent="0.55000000000000004">
      <c r="A356" t="s">
        <v>20</v>
      </c>
      <c r="B356">
        <v>192</v>
      </c>
      <c r="D356" t="s">
        <v>14</v>
      </c>
      <c r="E356">
        <v>13</v>
      </c>
    </row>
    <row r="357" spans="1:5" x14ac:dyDescent="0.55000000000000004">
      <c r="A357" t="s">
        <v>20</v>
      </c>
      <c r="B357">
        <v>26</v>
      </c>
      <c r="D357" t="s">
        <v>14</v>
      </c>
      <c r="E357">
        <v>1</v>
      </c>
    </row>
    <row r="358" spans="1:5" x14ac:dyDescent="0.55000000000000004">
      <c r="A358" t="s">
        <v>20</v>
      </c>
      <c r="B358">
        <v>723</v>
      </c>
      <c r="D358" t="s">
        <v>14</v>
      </c>
      <c r="E358">
        <v>21</v>
      </c>
    </row>
    <row r="359" spans="1:5" x14ac:dyDescent="0.55000000000000004">
      <c r="A359" t="s">
        <v>20</v>
      </c>
      <c r="B359">
        <v>170</v>
      </c>
      <c r="D359" t="s">
        <v>14</v>
      </c>
      <c r="E359">
        <v>830</v>
      </c>
    </row>
    <row r="360" spans="1:5" x14ac:dyDescent="0.55000000000000004">
      <c r="A360" t="s">
        <v>20</v>
      </c>
      <c r="B360">
        <v>238</v>
      </c>
      <c r="D360" t="s">
        <v>14</v>
      </c>
      <c r="E360">
        <v>130</v>
      </c>
    </row>
    <row r="361" spans="1:5" x14ac:dyDescent="0.55000000000000004">
      <c r="A361" t="s">
        <v>20</v>
      </c>
      <c r="B361">
        <v>55</v>
      </c>
      <c r="D361" t="s">
        <v>14</v>
      </c>
      <c r="E361">
        <v>55</v>
      </c>
    </row>
    <row r="362" spans="1:5" x14ac:dyDescent="0.55000000000000004">
      <c r="A362" t="s">
        <v>20</v>
      </c>
      <c r="B362">
        <v>128</v>
      </c>
      <c r="D362" t="s">
        <v>14</v>
      </c>
      <c r="E362">
        <v>114</v>
      </c>
    </row>
    <row r="363" spans="1:5" x14ac:dyDescent="0.55000000000000004">
      <c r="A363" t="s">
        <v>20</v>
      </c>
      <c r="B363">
        <v>2144</v>
      </c>
      <c r="D363" t="s">
        <v>14</v>
      </c>
      <c r="E363">
        <v>594</v>
      </c>
    </row>
    <row r="364" spans="1:5" x14ac:dyDescent="0.55000000000000004">
      <c r="A364" t="s">
        <v>20</v>
      </c>
      <c r="B364">
        <v>2693</v>
      </c>
      <c r="D364" t="s">
        <v>14</v>
      </c>
      <c r="E364">
        <v>24</v>
      </c>
    </row>
    <row r="365" spans="1:5" x14ac:dyDescent="0.55000000000000004">
      <c r="A365" t="s">
        <v>20</v>
      </c>
      <c r="B365">
        <v>432</v>
      </c>
      <c r="D365" t="s">
        <v>14</v>
      </c>
      <c r="E365">
        <v>252</v>
      </c>
    </row>
    <row r="366" spans="1:5" x14ac:dyDescent="0.55000000000000004">
      <c r="A366" t="s">
        <v>20</v>
      </c>
      <c r="B366">
        <v>189</v>
      </c>
      <c r="D366" t="s">
        <v>14</v>
      </c>
      <c r="E366">
        <v>67</v>
      </c>
    </row>
    <row r="367" spans="1:5" x14ac:dyDescent="0.55000000000000004">
      <c r="A367" t="s">
        <v>20</v>
      </c>
      <c r="B367">
        <v>154</v>
      </c>
      <c r="D367" t="s">
        <v>14</v>
      </c>
      <c r="E367">
        <v>742</v>
      </c>
    </row>
    <row r="368" spans="1:5" x14ac:dyDescent="0.55000000000000004">
      <c r="A368" t="s">
        <v>20</v>
      </c>
      <c r="B368">
        <v>96</v>
      </c>
      <c r="D368" t="s">
        <v>14</v>
      </c>
      <c r="E368">
        <v>75</v>
      </c>
    </row>
    <row r="369" spans="1:5" x14ac:dyDescent="0.55000000000000004">
      <c r="A369" t="s">
        <v>20</v>
      </c>
      <c r="B369">
        <v>3063</v>
      </c>
      <c r="D369" t="s">
        <v>14</v>
      </c>
      <c r="E369">
        <v>4405</v>
      </c>
    </row>
    <row r="370" spans="1:5" x14ac:dyDescent="0.55000000000000004">
      <c r="A370" t="s">
        <v>20</v>
      </c>
      <c r="B370">
        <v>2266</v>
      </c>
      <c r="D370" t="s">
        <v>14</v>
      </c>
      <c r="E370">
        <v>92</v>
      </c>
    </row>
    <row r="371" spans="1:5" x14ac:dyDescent="0.55000000000000004">
      <c r="A371" t="s">
        <v>20</v>
      </c>
      <c r="B371">
        <v>194</v>
      </c>
      <c r="D371" t="s">
        <v>14</v>
      </c>
      <c r="E371">
        <v>64</v>
      </c>
    </row>
    <row r="372" spans="1:5" x14ac:dyDescent="0.55000000000000004">
      <c r="A372" t="s">
        <v>20</v>
      </c>
      <c r="B372">
        <v>129</v>
      </c>
      <c r="D372" t="s">
        <v>14</v>
      </c>
      <c r="E372">
        <v>64</v>
      </c>
    </row>
    <row r="373" spans="1:5" x14ac:dyDescent="0.55000000000000004">
      <c r="A373" t="s">
        <v>20</v>
      </c>
      <c r="B373">
        <v>375</v>
      </c>
      <c r="D373" t="s">
        <v>14</v>
      </c>
      <c r="E373">
        <v>842</v>
      </c>
    </row>
    <row r="374" spans="1:5" x14ac:dyDescent="0.55000000000000004">
      <c r="A374" t="s">
        <v>20</v>
      </c>
      <c r="B374">
        <v>409</v>
      </c>
      <c r="D374" t="s">
        <v>14</v>
      </c>
      <c r="E374">
        <v>112</v>
      </c>
    </row>
    <row r="375" spans="1:5" x14ac:dyDescent="0.55000000000000004">
      <c r="A375" t="s">
        <v>20</v>
      </c>
      <c r="B375">
        <v>234</v>
      </c>
      <c r="D375" t="s">
        <v>14</v>
      </c>
      <c r="E375">
        <v>374</v>
      </c>
    </row>
    <row r="376" spans="1:5" x14ac:dyDescent="0.55000000000000004">
      <c r="A376" t="s">
        <v>20</v>
      </c>
      <c r="B376">
        <v>3016</v>
      </c>
    </row>
    <row r="377" spans="1:5" x14ac:dyDescent="0.55000000000000004">
      <c r="A377" t="s">
        <v>20</v>
      </c>
      <c r="B377">
        <v>264</v>
      </c>
    </row>
    <row r="378" spans="1:5" x14ac:dyDescent="0.55000000000000004">
      <c r="A378" t="s">
        <v>20</v>
      </c>
      <c r="B378">
        <v>272</v>
      </c>
    </row>
    <row r="379" spans="1:5" x14ac:dyDescent="0.55000000000000004">
      <c r="A379" t="s">
        <v>20</v>
      </c>
      <c r="B379">
        <v>419</v>
      </c>
    </row>
    <row r="380" spans="1:5" x14ac:dyDescent="0.55000000000000004">
      <c r="A380" t="s">
        <v>20</v>
      </c>
      <c r="B380">
        <v>1621</v>
      </c>
    </row>
    <row r="381" spans="1:5" x14ac:dyDescent="0.55000000000000004">
      <c r="A381" t="s">
        <v>20</v>
      </c>
      <c r="B381">
        <v>1101</v>
      </c>
    </row>
    <row r="382" spans="1:5" x14ac:dyDescent="0.55000000000000004">
      <c r="A382" t="s">
        <v>20</v>
      </c>
      <c r="B382">
        <v>1073</v>
      </c>
    </row>
    <row r="383" spans="1:5" x14ac:dyDescent="0.55000000000000004">
      <c r="A383" t="s">
        <v>20</v>
      </c>
      <c r="B383">
        <v>331</v>
      </c>
    </row>
    <row r="384" spans="1:5" x14ac:dyDescent="0.55000000000000004">
      <c r="A384" t="s">
        <v>20</v>
      </c>
      <c r="B384">
        <v>1170</v>
      </c>
    </row>
    <row r="385" spans="1:2" x14ac:dyDescent="0.55000000000000004">
      <c r="A385" t="s">
        <v>20</v>
      </c>
      <c r="B385">
        <v>363</v>
      </c>
    </row>
    <row r="386" spans="1:2" x14ac:dyDescent="0.55000000000000004">
      <c r="A386" t="s">
        <v>20</v>
      </c>
      <c r="B386">
        <v>103</v>
      </c>
    </row>
    <row r="387" spans="1:2" x14ac:dyDescent="0.55000000000000004">
      <c r="A387" t="s">
        <v>20</v>
      </c>
      <c r="B387">
        <v>147</v>
      </c>
    </row>
    <row r="388" spans="1:2" x14ac:dyDescent="0.55000000000000004">
      <c r="A388" t="s">
        <v>20</v>
      </c>
      <c r="B388">
        <v>110</v>
      </c>
    </row>
    <row r="389" spans="1:2" x14ac:dyDescent="0.55000000000000004">
      <c r="A389" t="s">
        <v>20</v>
      </c>
      <c r="B389">
        <v>134</v>
      </c>
    </row>
    <row r="390" spans="1:2" x14ac:dyDescent="0.55000000000000004">
      <c r="A390" t="s">
        <v>20</v>
      </c>
      <c r="B390">
        <v>269</v>
      </c>
    </row>
    <row r="391" spans="1:2" x14ac:dyDescent="0.55000000000000004">
      <c r="A391" t="s">
        <v>20</v>
      </c>
      <c r="B391">
        <v>175</v>
      </c>
    </row>
    <row r="392" spans="1:2" x14ac:dyDescent="0.55000000000000004">
      <c r="A392" t="s">
        <v>20</v>
      </c>
      <c r="B392">
        <v>69</v>
      </c>
    </row>
    <row r="393" spans="1:2" x14ac:dyDescent="0.55000000000000004">
      <c r="A393" t="s">
        <v>20</v>
      </c>
      <c r="B393">
        <v>190</v>
      </c>
    </row>
    <row r="394" spans="1:2" x14ac:dyDescent="0.55000000000000004">
      <c r="A394" t="s">
        <v>20</v>
      </c>
      <c r="B394">
        <v>237</v>
      </c>
    </row>
    <row r="395" spans="1:2" x14ac:dyDescent="0.55000000000000004">
      <c r="A395" t="s">
        <v>20</v>
      </c>
      <c r="B395">
        <v>196</v>
      </c>
    </row>
    <row r="396" spans="1:2" x14ac:dyDescent="0.55000000000000004">
      <c r="A396" t="s">
        <v>20</v>
      </c>
      <c r="B396">
        <v>7295</v>
      </c>
    </row>
    <row r="397" spans="1:2" x14ac:dyDescent="0.55000000000000004">
      <c r="A397" t="s">
        <v>20</v>
      </c>
      <c r="B397">
        <v>2893</v>
      </c>
    </row>
    <row r="398" spans="1:2" x14ac:dyDescent="0.55000000000000004">
      <c r="A398" t="s">
        <v>20</v>
      </c>
      <c r="B398">
        <v>820</v>
      </c>
    </row>
    <row r="399" spans="1:2" x14ac:dyDescent="0.55000000000000004">
      <c r="A399" t="s">
        <v>20</v>
      </c>
      <c r="B399">
        <v>2038</v>
      </c>
    </row>
    <row r="400" spans="1:2" x14ac:dyDescent="0.55000000000000004">
      <c r="A400" t="s">
        <v>20</v>
      </c>
      <c r="B400">
        <v>116</v>
      </c>
    </row>
    <row r="401" spans="1:2" x14ac:dyDescent="0.55000000000000004">
      <c r="A401" t="s">
        <v>20</v>
      </c>
      <c r="B401">
        <v>1345</v>
      </c>
    </row>
    <row r="402" spans="1:2" x14ac:dyDescent="0.55000000000000004">
      <c r="A402" t="s">
        <v>20</v>
      </c>
      <c r="B402">
        <v>168</v>
      </c>
    </row>
    <row r="403" spans="1:2" x14ac:dyDescent="0.55000000000000004">
      <c r="A403" t="s">
        <v>20</v>
      </c>
      <c r="B403">
        <v>137</v>
      </c>
    </row>
    <row r="404" spans="1:2" x14ac:dyDescent="0.55000000000000004">
      <c r="A404" t="s">
        <v>20</v>
      </c>
      <c r="B404">
        <v>186</v>
      </c>
    </row>
    <row r="405" spans="1:2" x14ac:dyDescent="0.55000000000000004">
      <c r="A405" t="s">
        <v>20</v>
      </c>
      <c r="B405">
        <v>125</v>
      </c>
    </row>
    <row r="406" spans="1:2" x14ac:dyDescent="0.55000000000000004">
      <c r="A406" t="s">
        <v>20</v>
      </c>
      <c r="B406">
        <v>202</v>
      </c>
    </row>
    <row r="407" spans="1:2" x14ac:dyDescent="0.55000000000000004">
      <c r="A407" t="s">
        <v>20</v>
      </c>
      <c r="B407">
        <v>103</v>
      </c>
    </row>
    <row r="408" spans="1:2" x14ac:dyDescent="0.55000000000000004">
      <c r="A408" t="s">
        <v>20</v>
      </c>
      <c r="B408">
        <v>1785</v>
      </c>
    </row>
    <row r="409" spans="1:2" x14ac:dyDescent="0.55000000000000004">
      <c r="A409" t="s">
        <v>20</v>
      </c>
      <c r="B409">
        <v>157</v>
      </c>
    </row>
    <row r="410" spans="1:2" x14ac:dyDescent="0.55000000000000004">
      <c r="A410" t="s">
        <v>20</v>
      </c>
      <c r="B410">
        <v>555</v>
      </c>
    </row>
    <row r="411" spans="1:2" x14ac:dyDescent="0.55000000000000004">
      <c r="A411" t="s">
        <v>20</v>
      </c>
      <c r="B411">
        <v>297</v>
      </c>
    </row>
    <row r="412" spans="1:2" x14ac:dyDescent="0.55000000000000004">
      <c r="A412" t="s">
        <v>20</v>
      </c>
      <c r="B412">
        <v>123</v>
      </c>
    </row>
    <row r="413" spans="1:2" x14ac:dyDescent="0.55000000000000004">
      <c r="A413" t="s">
        <v>20</v>
      </c>
      <c r="B413">
        <v>3036</v>
      </c>
    </row>
    <row r="414" spans="1:2" x14ac:dyDescent="0.55000000000000004">
      <c r="A414" t="s">
        <v>20</v>
      </c>
      <c r="B414">
        <v>144</v>
      </c>
    </row>
    <row r="415" spans="1:2" x14ac:dyDescent="0.55000000000000004">
      <c r="A415" t="s">
        <v>20</v>
      </c>
      <c r="B415">
        <v>121</v>
      </c>
    </row>
    <row r="416" spans="1:2" x14ac:dyDescent="0.55000000000000004">
      <c r="A416" t="s">
        <v>20</v>
      </c>
      <c r="B416">
        <v>181</v>
      </c>
    </row>
    <row r="417" spans="1:2" x14ac:dyDescent="0.55000000000000004">
      <c r="A417" t="s">
        <v>20</v>
      </c>
      <c r="B417">
        <v>122</v>
      </c>
    </row>
    <row r="418" spans="1:2" x14ac:dyDescent="0.55000000000000004">
      <c r="A418" t="s">
        <v>20</v>
      </c>
      <c r="B418">
        <v>1071</v>
      </c>
    </row>
    <row r="419" spans="1:2" x14ac:dyDescent="0.55000000000000004">
      <c r="A419" t="s">
        <v>20</v>
      </c>
      <c r="B419">
        <v>980</v>
      </c>
    </row>
    <row r="420" spans="1:2" x14ac:dyDescent="0.55000000000000004">
      <c r="A420" t="s">
        <v>20</v>
      </c>
      <c r="B420">
        <v>536</v>
      </c>
    </row>
    <row r="421" spans="1:2" x14ac:dyDescent="0.55000000000000004">
      <c r="A421" t="s">
        <v>20</v>
      </c>
      <c r="B421">
        <v>1991</v>
      </c>
    </row>
    <row r="422" spans="1:2" x14ac:dyDescent="0.55000000000000004">
      <c r="A422" t="s">
        <v>20</v>
      </c>
      <c r="B422">
        <v>180</v>
      </c>
    </row>
    <row r="423" spans="1:2" x14ac:dyDescent="0.55000000000000004">
      <c r="A423" t="s">
        <v>20</v>
      </c>
      <c r="B423">
        <v>130</v>
      </c>
    </row>
    <row r="424" spans="1:2" x14ac:dyDescent="0.55000000000000004">
      <c r="A424" t="s">
        <v>20</v>
      </c>
      <c r="B424">
        <v>122</v>
      </c>
    </row>
    <row r="425" spans="1:2" x14ac:dyDescent="0.55000000000000004">
      <c r="A425" t="s">
        <v>20</v>
      </c>
      <c r="B425">
        <v>140</v>
      </c>
    </row>
    <row r="426" spans="1:2" x14ac:dyDescent="0.55000000000000004">
      <c r="A426" t="s">
        <v>20</v>
      </c>
      <c r="B426">
        <v>3388</v>
      </c>
    </row>
    <row r="427" spans="1:2" x14ac:dyDescent="0.55000000000000004">
      <c r="A427" t="s">
        <v>20</v>
      </c>
      <c r="B427">
        <v>280</v>
      </c>
    </row>
    <row r="428" spans="1:2" x14ac:dyDescent="0.55000000000000004">
      <c r="A428" t="s">
        <v>20</v>
      </c>
      <c r="B428">
        <v>366</v>
      </c>
    </row>
    <row r="429" spans="1:2" x14ac:dyDescent="0.55000000000000004">
      <c r="A429" t="s">
        <v>20</v>
      </c>
      <c r="B429">
        <v>270</v>
      </c>
    </row>
    <row r="430" spans="1:2" x14ac:dyDescent="0.55000000000000004">
      <c r="A430" t="s">
        <v>20</v>
      </c>
      <c r="B430">
        <v>137</v>
      </c>
    </row>
    <row r="431" spans="1:2" x14ac:dyDescent="0.55000000000000004">
      <c r="A431" t="s">
        <v>20</v>
      </c>
      <c r="B431">
        <v>3205</v>
      </c>
    </row>
    <row r="432" spans="1:2" x14ac:dyDescent="0.55000000000000004">
      <c r="A432" t="s">
        <v>20</v>
      </c>
      <c r="B432">
        <v>288</v>
      </c>
    </row>
    <row r="433" spans="1:2" x14ac:dyDescent="0.55000000000000004">
      <c r="A433" t="s">
        <v>20</v>
      </c>
      <c r="B433">
        <v>148</v>
      </c>
    </row>
    <row r="434" spans="1:2" x14ac:dyDescent="0.55000000000000004">
      <c r="A434" t="s">
        <v>20</v>
      </c>
      <c r="B434">
        <v>114</v>
      </c>
    </row>
    <row r="435" spans="1:2" x14ac:dyDescent="0.55000000000000004">
      <c r="A435" t="s">
        <v>20</v>
      </c>
      <c r="B435">
        <v>1518</v>
      </c>
    </row>
    <row r="436" spans="1:2" x14ac:dyDescent="0.55000000000000004">
      <c r="A436" t="s">
        <v>20</v>
      </c>
      <c r="B436">
        <v>166</v>
      </c>
    </row>
    <row r="437" spans="1:2" x14ac:dyDescent="0.55000000000000004">
      <c r="A437" t="s">
        <v>20</v>
      </c>
      <c r="B437">
        <v>100</v>
      </c>
    </row>
    <row r="438" spans="1:2" x14ac:dyDescent="0.55000000000000004">
      <c r="A438" t="s">
        <v>20</v>
      </c>
      <c r="B438">
        <v>235</v>
      </c>
    </row>
    <row r="439" spans="1:2" x14ac:dyDescent="0.55000000000000004">
      <c r="A439" t="s">
        <v>20</v>
      </c>
      <c r="B439">
        <v>148</v>
      </c>
    </row>
    <row r="440" spans="1:2" x14ac:dyDescent="0.55000000000000004">
      <c r="A440" t="s">
        <v>20</v>
      </c>
      <c r="B440">
        <v>198</v>
      </c>
    </row>
    <row r="441" spans="1:2" x14ac:dyDescent="0.55000000000000004">
      <c r="A441" t="s">
        <v>20</v>
      </c>
      <c r="B441">
        <v>150</v>
      </c>
    </row>
    <row r="442" spans="1:2" x14ac:dyDescent="0.55000000000000004">
      <c r="A442" t="s">
        <v>20</v>
      </c>
      <c r="B442">
        <v>216</v>
      </c>
    </row>
    <row r="443" spans="1:2" x14ac:dyDescent="0.55000000000000004">
      <c r="A443" t="s">
        <v>20</v>
      </c>
      <c r="B443">
        <v>5139</v>
      </c>
    </row>
    <row r="444" spans="1:2" x14ac:dyDescent="0.55000000000000004">
      <c r="A444" t="s">
        <v>20</v>
      </c>
      <c r="B444">
        <v>2353</v>
      </c>
    </row>
    <row r="445" spans="1:2" x14ac:dyDescent="0.55000000000000004">
      <c r="A445" t="s">
        <v>20</v>
      </c>
      <c r="B445">
        <v>78</v>
      </c>
    </row>
    <row r="446" spans="1:2" x14ac:dyDescent="0.55000000000000004">
      <c r="A446" t="s">
        <v>20</v>
      </c>
      <c r="B446">
        <v>174</v>
      </c>
    </row>
    <row r="447" spans="1:2" x14ac:dyDescent="0.55000000000000004">
      <c r="A447" t="s">
        <v>20</v>
      </c>
      <c r="B447">
        <v>164</v>
      </c>
    </row>
    <row r="448" spans="1:2" x14ac:dyDescent="0.55000000000000004">
      <c r="A448" t="s">
        <v>20</v>
      </c>
      <c r="B448">
        <v>161</v>
      </c>
    </row>
    <row r="449" spans="1:2" x14ac:dyDescent="0.55000000000000004">
      <c r="A449" t="s">
        <v>20</v>
      </c>
      <c r="B449">
        <v>138</v>
      </c>
    </row>
    <row r="450" spans="1:2" x14ac:dyDescent="0.55000000000000004">
      <c r="A450" t="s">
        <v>20</v>
      </c>
      <c r="B450">
        <v>3308</v>
      </c>
    </row>
    <row r="451" spans="1:2" x14ac:dyDescent="0.55000000000000004">
      <c r="A451" t="s">
        <v>20</v>
      </c>
      <c r="B451">
        <v>127</v>
      </c>
    </row>
    <row r="452" spans="1:2" x14ac:dyDescent="0.55000000000000004">
      <c r="A452" t="s">
        <v>20</v>
      </c>
      <c r="B452">
        <v>207</v>
      </c>
    </row>
    <row r="453" spans="1:2" x14ac:dyDescent="0.55000000000000004">
      <c r="A453" t="s">
        <v>20</v>
      </c>
      <c r="B453">
        <v>181</v>
      </c>
    </row>
    <row r="454" spans="1:2" x14ac:dyDescent="0.55000000000000004">
      <c r="A454" t="s">
        <v>20</v>
      </c>
      <c r="B454">
        <v>110</v>
      </c>
    </row>
    <row r="455" spans="1:2" x14ac:dyDescent="0.55000000000000004">
      <c r="A455" t="s">
        <v>20</v>
      </c>
      <c r="B455">
        <v>185</v>
      </c>
    </row>
    <row r="456" spans="1:2" x14ac:dyDescent="0.55000000000000004">
      <c r="A456" t="s">
        <v>20</v>
      </c>
      <c r="B456">
        <v>121</v>
      </c>
    </row>
    <row r="457" spans="1:2" x14ac:dyDescent="0.55000000000000004">
      <c r="A457" t="s">
        <v>20</v>
      </c>
      <c r="B457">
        <v>106</v>
      </c>
    </row>
    <row r="458" spans="1:2" x14ac:dyDescent="0.55000000000000004">
      <c r="A458" t="s">
        <v>20</v>
      </c>
      <c r="B458">
        <v>142</v>
      </c>
    </row>
    <row r="459" spans="1:2" x14ac:dyDescent="0.55000000000000004">
      <c r="A459" t="s">
        <v>20</v>
      </c>
      <c r="B459">
        <v>233</v>
      </c>
    </row>
    <row r="460" spans="1:2" x14ac:dyDescent="0.55000000000000004">
      <c r="A460" t="s">
        <v>20</v>
      </c>
      <c r="B460">
        <v>218</v>
      </c>
    </row>
    <row r="461" spans="1:2" x14ac:dyDescent="0.55000000000000004">
      <c r="A461" t="s">
        <v>20</v>
      </c>
      <c r="B461">
        <v>76</v>
      </c>
    </row>
    <row r="462" spans="1:2" x14ac:dyDescent="0.55000000000000004">
      <c r="A462" t="s">
        <v>20</v>
      </c>
      <c r="B462">
        <v>43</v>
      </c>
    </row>
    <row r="463" spans="1:2" x14ac:dyDescent="0.55000000000000004">
      <c r="A463" t="s">
        <v>20</v>
      </c>
      <c r="B463">
        <v>221</v>
      </c>
    </row>
    <row r="464" spans="1:2" x14ac:dyDescent="0.55000000000000004">
      <c r="A464" t="s">
        <v>20</v>
      </c>
      <c r="B464">
        <v>2805</v>
      </c>
    </row>
    <row r="465" spans="1:2" x14ac:dyDescent="0.55000000000000004">
      <c r="A465" t="s">
        <v>20</v>
      </c>
      <c r="B465">
        <v>68</v>
      </c>
    </row>
    <row r="466" spans="1:2" x14ac:dyDescent="0.55000000000000004">
      <c r="A466" t="s">
        <v>20</v>
      </c>
      <c r="B466">
        <v>183</v>
      </c>
    </row>
    <row r="467" spans="1:2" x14ac:dyDescent="0.55000000000000004">
      <c r="A467" t="s">
        <v>20</v>
      </c>
      <c r="B467">
        <v>133</v>
      </c>
    </row>
    <row r="468" spans="1:2" x14ac:dyDescent="0.55000000000000004">
      <c r="A468" t="s">
        <v>20</v>
      </c>
      <c r="B468">
        <v>2489</v>
      </c>
    </row>
    <row r="469" spans="1:2" x14ac:dyDescent="0.55000000000000004">
      <c r="A469" t="s">
        <v>20</v>
      </c>
      <c r="B469">
        <v>69</v>
      </c>
    </row>
    <row r="470" spans="1:2" x14ac:dyDescent="0.55000000000000004">
      <c r="A470" t="s">
        <v>20</v>
      </c>
      <c r="B470">
        <v>279</v>
      </c>
    </row>
    <row r="471" spans="1:2" x14ac:dyDescent="0.55000000000000004">
      <c r="A471" t="s">
        <v>20</v>
      </c>
      <c r="B471">
        <v>210</v>
      </c>
    </row>
    <row r="472" spans="1:2" x14ac:dyDescent="0.55000000000000004">
      <c r="A472" t="s">
        <v>20</v>
      </c>
      <c r="B472">
        <v>2100</v>
      </c>
    </row>
    <row r="473" spans="1:2" x14ac:dyDescent="0.55000000000000004">
      <c r="A473" t="s">
        <v>20</v>
      </c>
      <c r="B473">
        <v>252</v>
      </c>
    </row>
    <row r="474" spans="1:2" x14ac:dyDescent="0.55000000000000004">
      <c r="A474" t="s">
        <v>20</v>
      </c>
      <c r="B474">
        <v>1280</v>
      </c>
    </row>
    <row r="475" spans="1:2" x14ac:dyDescent="0.55000000000000004">
      <c r="A475" t="s">
        <v>20</v>
      </c>
      <c r="B475">
        <v>157</v>
      </c>
    </row>
    <row r="476" spans="1:2" x14ac:dyDescent="0.55000000000000004">
      <c r="A476" t="s">
        <v>20</v>
      </c>
      <c r="B476">
        <v>194</v>
      </c>
    </row>
    <row r="477" spans="1:2" x14ac:dyDescent="0.55000000000000004">
      <c r="A477" t="s">
        <v>20</v>
      </c>
      <c r="B477">
        <v>82</v>
      </c>
    </row>
    <row r="478" spans="1:2" x14ac:dyDescent="0.55000000000000004">
      <c r="A478" t="s">
        <v>20</v>
      </c>
      <c r="B478">
        <v>4233</v>
      </c>
    </row>
    <row r="479" spans="1:2" x14ac:dyDescent="0.55000000000000004">
      <c r="A479" t="s">
        <v>20</v>
      </c>
      <c r="B479">
        <v>1297</v>
      </c>
    </row>
    <row r="480" spans="1:2" x14ac:dyDescent="0.55000000000000004">
      <c r="A480" t="s">
        <v>20</v>
      </c>
      <c r="B480">
        <v>165</v>
      </c>
    </row>
    <row r="481" spans="1:2" x14ac:dyDescent="0.55000000000000004">
      <c r="A481" t="s">
        <v>20</v>
      </c>
      <c r="B481">
        <v>119</v>
      </c>
    </row>
    <row r="482" spans="1:2" x14ac:dyDescent="0.55000000000000004">
      <c r="A482" t="s">
        <v>20</v>
      </c>
      <c r="B482">
        <v>1797</v>
      </c>
    </row>
    <row r="483" spans="1:2" x14ac:dyDescent="0.55000000000000004">
      <c r="A483" t="s">
        <v>20</v>
      </c>
      <c r="B483">
        <v>261</v>
      </c>
    </row>
    <row r="484" spans="1:2" x14ac:dyDescent="0.55000000000000004">
      <c r="A484" t="s">
        <v>20</v>
      </c>
      <c r="B484">
        <v>157</v>
      </c>
    </row>
    <row r="485" spans="1:2" x14ac:dyDescent="0.55000000000000004">
      <c r="A485" t="s">
        <v>20</v>
      </c>
      <c r="B485">
        <v>3533</v>
      </c>
    </row>
    <row r="486" spans="1:2" x14ac:dyDescent="0.55000000000000004">
      <c r="A486" t="s">
        <v>20</v>
      </c>
      <c r="B486">
        <v>155</v>
      </c>
    </row>
    <row r="487" spans="1:2" x14ac:dyDescent="0.55000000000000004">
      <c r="A487" t="s">
        <v>20</v>
      </c>
      <c r="B487">
        <v>132</v>
      </c>
    </row>
    <row r="488" spans="1:2" x14ac:dyDescent="0.55000000000000004">
      <c r="A488" t="s">
        <v>20</v>
      </c>
      <c r="B488">
        <v>1354</v>
      </c>
    </row>
    <row r="489" spans="1:2" x14ac:dyDescent="0.55000000000000004">
      <c r="A489" t="s">
        <v>20</v>
      </c>
      <c r="B489">
        <v>48</v>
      </c>
    </row>
    <row r="490" spans="1:2" x14ac:dyDescent="0.55000000000000004">
      <c r="A490" t="s">
        <v>20</v>
      </c>
      <c r="B490">
        <v>110</v>
      </c>
    </row>
    <row r="491" spans="1:2" x14ac:dyDescent="0.55000000000000004">
      <c r="A491" t="s">
        <v>20</v>
      </c>
      <c r="B491">
        <v>172</v>
      </c>
    </row>
    <row r="492" spans="1:2" x14ac:dyDescent="0.55000000000000004">
      <c r="A492" t="s">
        <v>20</v>
      </c>
      <c r="B492">
        <v>307</v>
      </c>
    </row>
    <row r="493" spans="1:2" x14ac:dyDescent="0.55000000000000004">
      <c r="A493" t="s">
        <v>20</v>
      </c>
      <c r="B493">
        <v>160</v>
      </c>
    </row>
    <row r="494" spans="1:2" x14ac:dyDescent="0.55000000000000004">
      <c r="A494" t="s">
        <v>20</v>
      </c>
      <c r="B494">
        <v>1467</v>
      </c>
    </row>
    <row r="495" spans="1:2" x14ac:dyDescent="0.55000000000000004">
      <c r="A495" t="s">
        <v>20</v>
      </c>
      <c r="B495">
        <v>2662</v>
      </c>
    </row>
    <row r="496" spans="1:2" x14ac:dyDescent="0.55000000000000004">
      <c r="A496" t="s">
        <v>20</v>
      </c>
      <c r="B496">
        <v>452</v>
      </c>
    </row>
    <row r="497" spans="1:2" x14ac:dyDescent="0.55000000000000004">
      <c r="A497" t="s">
        <v>20</v>
      </c>
      <c r="B497">
        <v>158</v>
      </c>
    </row>
    <row r="498" spans="1:2" x14ac:dyDescent="0.55000000000000004">
      <c r="A498" t="s">
        <v>20</v>
      </c>
      <c r="B498">
        <v>225</v>
      </c>
    </row>
    <row r="499" spans="1:2" x14ac:dyDescent="0.55000000000000004">
      <c r="A499" t="s">
        <v>20</v>
      </c>
      <c r="B499">
        <v>65</v>
      </c>
    </row>
    <row r="500" spans="1:2" x14ac:dyDescent="0.55000000000000004">
      <c r="A500" t="s">
        <v>20</v>
      </c>
      <c r="B500">
        <v>163</v>
      </c>
    </row>
    <row r="501" spans="1:2" x14ac:dyDescent="0.55000000000000004">
      <c r="A501" t="s">
        <v>20</v>
      </c>
      <c r="B501">
        <v>85</v>
      </c>
    </row>
    <row r="502" spans="1:2" x14ac:dyDescent="0.55000000000000004">
      <c r="A502" t="s">
        <v>20</v>
      </c>
      <c r="B502">
        <v>217</v>
      </c>
    </row>
    <row r="503" spans="1:2" x14ac:dyDescent="0.55000000000000004">
      <c r="A503" t="s">
        <v>20</v>
      </c>
      <c r="B503">
        <v>150</v>
      </c>
    </row>
    <row r="504" spans="1:2" x14ac:dyDescent="0.55000000000000004">
      <c r="A504" t="s">
        <v>20</v>
      </c>
      <c r="B504">
        <v>3272</v>
      </c>
    </row>
    <row r="505" spans="1:2" x14ac:dyDescent="0.55000000000000004">
      <c r="A505" t="s">
        <v>20</v>
      </c>
      <c r="B505">
        <v>300</v>
      </c>
    </row>
    <row r="506" spans="1:2" x14ac:dyDescent="0.55000000000000004">
      <c r="A506" t="s">
        <v>20</v>
      </c>
      <c r="B506">
        <v>126</v>
      </c>
    </row>
    <row r="507" spans="1:2" x14ac:dyDescent="0.55000000000000004">
      <c r="A507" t="s">
        <v>20</v>
      </c>
      <c r="B507">
        <v>2320</v>
      </c>
    </row>
    <row r="508" spans="1:2" x14ac:dyDescent="0.55000000000000004">
      <c r="A508" t="s">
        <v>20</v>
      </c>
      <c r="B508">
        <v>81</v>
      </c>
    </row>
    <row r="509" spans="1:2" x14ac:dyDescent="0.55000000000000004">
      <c r="A509" t="s">
        <v>20</v>
      </c>
      <c r="B509">
        <v>1887</v>
      </c>
    </row>
    <row r="510" spans="1:2" x14ac:dyDescent="0.55000000000000004">
      <c r="A510" t="s">
        <v>20</v>
      </c>
      <c r="B510">
        <v>4358</v>
      </c>
    </row>
    <row r="511" spans="1:2" x14ac:dyDescent="0.55000000000000004">
      <c r="A511" t="s">
        <v>20</v>
      </c>
      <c r="B511">
        <v>53</v>
      </c>
    </row>
    <row r="512" spans="1:2" x14ac:dyDescent="0.55000000000000004">
      <c r="A512" t="s">
        <v>20</v>
      </c>
      <c r="B512">
        <v>2414</v>
      </c>
    </row>
    <row r="513" spans="1:2" x14ac:dyDescent="0.55000000000000004">
      <c r="A513" t="s">
        <v>20</v>
      </c>
      <c r="B513">
        <v>80</v>
      </c>
    </row>
    <row r="514" spans="1:2" x14ac:dyDescent="0.55000000000000004">
      <c r="A514" t="s">
        <v>20</v>
      </c>
      <c r="B514">
        <v>193</v>
      </c>
    </row>
    <row r="515" spans="1:2" x14ac:dyDescent="0.55000000000000004">
      <c r="A515" t="s">
        <v>20</v>
      </c>
      <c r="B515">
        <v>52</v>
      </c>
    </row>
    <row r="516" spans="1:2" x14ac:dyDescent="0.55000000000000004">
      <c r="A516" t="s">
        <v>20</v>
      </c>
      <c r="B516">
        <v>290</v>
      </c>
    </row>
    <row r="517" spans="1:2" x14ac:dyDescent="0.55000000000000004">
      <c r="A517" t="s">
        <v>20</v>
      </c>
      <c r="B517">
        <v>122</v>
      </c>
    </row>
    <row r="518" spans="1:2" x14ac:dyDescent="0.55000000000000004">
      <c r="A518" t="s">
        <v>20</v>
      </c>
      <c r="B518">
        <v>1470</v>
      </c>
    </row>
    <row r="519" spans="1:2" x14ac:dyDescent="0.55000000000000004">
      <c r="A519" t="s">
        <v>20</v>
      </c>
      <c r="B519">
        <v>165</v>
      </c>
    </row>
    <row r="520" spans="1:2" x14ac:dyDescent="0.55000000000000004">
      <c r="A520" t="s">
        <v>20</v>
      </c>
      <c r="B520">
        <v>182</v>
      </c>
    </row>
    <row r="521" spans="1:2" x14ac:dyDescent="0.55000000000000004">
      <c r="A521" t="s">
        <v>20</v>
      </c>
      <c r="B521">
        <v>199</v>
      </c>
    </row>
    <row r="522" spans="1:2" x14ac:dyDescent="0.55000000000000004">
      <c r="A522" t="s">
        <v>20</v>
      </c>
      <c r="B522">
        <v>56</v>
      </c>
    </row>
    <row r="523" spans="1:2" x14ac:dyDescent="0.55000000000000004">
      <c r="A523" t="s">
        <v>20</v>
      </c>
      <c r="B523">
        <v>1460</v>
      </c>
    </row>
    <row r="524" spans="1:2" x14ac:dyDescent="0.55000000000000004">
      <c r="A524" t="s">
        <v>20</v>
      </c>
      <c r="B524">
        <v>123</v>
      </c>
    </row>
    <row r="525" spans="1:2" x14ac:dyDescent="0.55000000000000004">
      <c r="A525" t="s">
        <v>20</v>
      </c>
      <c r="B525">
        <v>159</v>
      </c>
    </row>
    <row r="526" spans="1:2" x14ac:dyDescent="0.55000000000000004">
      <c r="A526" t="s">
        <v>20</v>
      </c>
      <c r="B526">
        <v>110</v>
      </c>
    </row>
    <row r="527" spans="1:2" x14ac:dyDescent="0.55000000000000004">
      <c r="A527" t="s">
        <v>20</v>
      </c>
      <c r="B527">
        <v>236</v>
      </c>
    </row>
    <row r="528" spans="1:2" x14ac:dyDescent="0.55000000000000004">
      <c r="A528" t="s">
        <v>20</v>
      </c>
      <c r="B528">
        <v>191</v>
      </c>
    </row>
    <row r="529" spans="1:2" x14ac:dyDescent="0.55000000000000004">
      <c r="A529" t="s">
        <v>20</v>
      </c>
      <c r="B529">
        <v>3934</v>
      </c>
    </row>
    <row r="530" spans="1:2" x14ac:dyDescent="0.55000000000000004">
      <c r="A530" t="s">
        <v>20</v>
      </c>
      <c r="B530">
        <v>80</v>
      </c>
    </row>
    <row r="531" spans="1:2" x14ac:dyDescent="0.55000000000000004">
      <c r="A531" t="s">
        <v>20</v>
      </c>
      <c r="B531">
        <v>462</v>
      </c>
    </row>
    <row r="532" spans="1:2" x14ac:dyDescent="0.55000000000000004">
      <c r="A532" t="s">
        <v>20</v>
      </c>
      <c r="B532">
        <v>179</v>
      </c>
    </row>
    <row r="533" spans="1:2" x14ac:dyDescent="0.55000000000000004">
      <c r="A533" t="s">
        <v>20</v>
      </c>
      <c r="B533">
        <v>1866</v>
      </c>
    </row>
    <row r="534" spans="1:2" x14ac:dyDescent="0.55000000000000004">
      <c r="A534" t="s">
        <v>20</v>
      </c>
      <c r="B534">
        <v>156</v>
      </c>
    </row>
    <row r="535" spans="1:2" x14ac:dyDescent="0.55000000000000004">
      <c r="A535" t="s">
        <v>20</v>
      </c>
      <c r="B535">
        <v>255</v>
      </c>
    </row>
    <row r="536" spans="1:2" x14ac:dyDescent="0.55000000000000004">
      <c r="A536" t="s">
        <v>20</v>
      </c>
      <c r="B536">
        <v>2261</v>
      </c>
    </row>
    <row r="537" spans="1:2" x14ac:dyDescent="0.55000000000000004">
      <c r="A537" t="s">
        <v>20</v>
      </c>
      <c r="B537">
        <v>40</v>
      </c>
    </row>
    <row r="538" spans="1:2" x14ac:dyDescent="0.55000000000000004">
      <c r="A538" t="s">
        <v>20</v>
      </c>
      <c r="B538">
        <v>2289</v>
      </c>
    </row>
    <row r="539" spans="1:2" x14ac:dyDescent="0.55000000000000004">
      <c r="A539" t="s">
        <v>20</v>
      </c>
      <c r="B539">
        <v>65</v>
      </c>
    </row>
    <row r="540" spans="1:2" x14ac:dyDescent="0.55000000000000004">
      <c r="A540" t="s">
        <v>20</v>
      </c>
      <c r="B540">
        <v>3777</v>
      </c>
    </row>
    <row r="541" spans="1:2" x14ac:dyDescent="0.55000000000000004">
      <c r="A541" t="s">
        <v>20</v>
      </c>
      <c r="B541">
        <v>184</v>
      </c>
    </row>
    <row r="542" spans="1:2" x14ac:dyDescent="0.55000000000000004">
      <c r="A542" t="s">
        <v>20</v>
      </c>
      <c r="B542">
        <v>85</v>
      </c>
    </row>
    <row r="543" spans="1:2" x14ac:dyDescent="0.55000000000000004">
      <c r="A543" t="s">
        <v>20</v>
      </c>
      <c r="B543">
        <v>144</v>
      </c>
    </row>
    <row r="544" spans="1:2" x14ac:dyDescent="0.55000000000000004">
      <c r="A544" t="s">
        <v>20</v>
      </c>
      <c r="B544">
        <v>1902</v>
      </c>
    </row>
    <row r="545" spans="1:2" x14ac:dyDescent="0.55000000000000004">
      <c r="A545" t="s">
        <v>20</v>
      </c>
      <c r="B545">
        <v>105</v>
      </c>
    </row>
    <row r="546" spans="1:2" x14ac:dyDescent="0.55000000000000004">
      <c r="A546" t="s">
        <v>20</v>
      </c>
      <c r="B546">
        <v>132</v>
      </c>
    </row>
    <row r="547" spans="1:2" x14ac:dyDescent="0.55000000000000004">
      <c r="A547" t="s">
        <v>20</v>
      </c>
      <c r="B547">
        <v>96</v>
      </c>
    </row>
    <row r="548" spans="1:2" x14ac:dyDescent="0.55000000000000004">
      <c r="A548" t="s">
        <v>20</v>
      </c>
      <c r="B548">
        <v>114</v>
      </c>
    </row>
    <row r="549" spans="1:2" x14ac:dyDescent="0.55000000000000004">
      <c r="A549" t="s">
        <v>20</v>
      </c>
      <c r="B549">
        <v>203</v>
      </c>
    </row>
    <row r="550" spans="1:2" x14ac:dyDescent="0.55000000000000004">
      <c r="A550" t="s">
        <v>20</v>
      </c>
      <c r="B550">
        <v>1559</v>
      </c>
    </row>
    <row r="551" spans="1:2" x14ac:dyDescent="0.55000000000000004">
      <c r="A551" t="s">
        <v>20</v>
      </c>
      <c r="B551">
        <v>1548</v>
      </c>
    </row>
    <row r="552" spans="1:2" x14ac:dyDescent="0.55000000000000004">
      <c r="A552" t="s">
        <v>20</v>
      </c>
      <c r="B552">
        <v>80</v>
      </c>
    </row>
    <row r="553" spans="1:2" x14ac:dyDescent="0.55000000000000004">
      <c r="A553" t="s">
        <v>20</v>
      </c>
      <c r="B553">
        <v>131</v>
      </c>
    </row>
    <row r="554" spans="1:2" x14ac:dyDescent="0.55000000000000004">
      <c r="A554" t="s">
        <v>20</v>
      </c>
      <c r="B554">
        <v>112</v>
      </c>
    </row>
    <row r="555" spans="1:2" x14ac:dyDescent="0.55000000000000004">
      <c r="A555" t="s">
        <v>20</v>
      </c>
      <c r="B555">
        <v>155</v>
      </c>
    </row>
    <row r="556" spans="1:2" x14ac:dyDescent="0.55000000000000004">
      <c r="A556" t="s">
        <v>20</v>
      </c>
      <c r="B556">
        <v>266</v>
      </c>
    </row>
    <row r="557" spans="1:2" x14ac:dyDescent="0.55000000000000004">
      <c r="A557" t="s">
        <v>20</v>
      </c>
      <c r="B557">
        <v>155</v>
      </c>
    </row>
    <row r="558" spans="1:2" x14ac:dyDescent="0.55000000000000004">
      <c r="A558" t="s">
        <v>20</v>
      </c>
      <c r="B558">
        <v>207</v>
      </c>
    </row>
    <row r="559" spans="1:2" x14ac:dyDescent="0.55000000000000004">
      <c r="A559" t="s">
        <v>20</v>
      </c>
      <c r="B559">
        <v>245</v>
      </c>
    </row>
    <row r="560" spans="1:2" x14ac:dyDescent="0.55000000000000004">
      <c r="A560" t="s">
        <v>20</v>
      </c>
      <c r="B560">
        <v>1573</v>
      </c>
    </row>
    <row r="561" spans="1:2" x14ac:dyDescent="0.55000000000000004">
      <c r="A561" t="s">
        <v>20</v>
      </c>
      <c r="B561">
        <v>114</v>
      </c>
    </row>
    <row r="562" spans="1:2" x14ac:dyDescent="0.55000000000000004">
      <c r="A562" t="s">
        <v>20</v>
      </c>
      <c r="B562">
        <v>93</v>
      </c>
    </row>
    <row r="563" spans="1:2" x14ac:dyDescent="0.55000000000000004">
      <c r="A563" t="s">
        <v>20</v>
      </c>
      <c r="B563">
        <v>1681</v>
      </c>
    </row>
    <row r="564" spans="1:2" x14ac:dyDescent="0.55000000000000004">
      <c r="A564" t="s">
        <v>20</v>
      </c>
      <c r="B564">
        <v>32</v>
      </c>
    </row>
    <row r="565" spans="1:2" x14ac:dyDescent="0.55000000000000004">
      <c r="A565" t="s">
        <v>20</v>
      </c>
      <c r="B565">
        <v>135</v>
      </c>
    </row>
    <row r="566" spans="1:2" x14ac:dyDescent="0.55000000000000004">
      <c r="A566" t="s">
        <v>20</v>
      </c>
      <c r="B566">
        <v>140</v>
      </c>
    </row>
    <row r="567" spans="1:2" x14ac:dyDescent="0.55000000000000004">
      <c r="A567" t="s">
        <v>20</v>
      </c>
      <c r="B567">
        <v>92</v>
      </c>
    </row>
    <row r="568" spans="1:2" x14ac:dyDescent="0.55000000000000004">
      <c r="A568" t="s">
        <v>20</v>
      </c>
      <c r="B568">
        <v>1015</v>
      </c>
    </row>
    <row r="569" spans="1:2" x14ac:dyDescent="0.55000000000000004">
      <c r="A569" t="s">
        <v>20</v>
      </c>
      <c r="B569">
        <v>323</v>
      </c>
    </row>
    <row r="570" spans="1:2" x14ac:dyDescent="0.55000000000000004">
      <c r="A570" t="s">
        <v>20</v>
      </c>
      <c r="B570">
        <v>2326</v>
      </c>
    </row>
    <row r="571" spans="1:2" x14ac:dyDescent="0.55000000000000004">
      <c r="A571" t="s">
        <v>20</v>
      </c>
      <c r="B571">
        <v>381</v>
      </c>
    </row>
    <row r="572" spans="1:2" x14ac:dyDescent="0.55000000000000004">
      <c r="A572" t="s">
        <v>20</v>
      </c>
      <c r="B572">
        <v>480</v>
      </c>
    </row>
    <row r="573" spans="1:2" x14ac:dyDescent="0.55000000000000004">
      <c r="A573" t="s">
        <v>20</v>
      </c>
      <c r="B573">
        <v>226</v>
      </c>
    </row>
    <row r="574" spans="1:2" x14ac:dyDescent="0.55000000000000004">
      <c r="A574" t="s">
        <v>20</v>
      </c>
      <c r="B574">
        <v>241</v>
      </c>
    </row>
    <row r="575" spans="1:2" x14ac:dyDescent="0.55000000000000004">
      <c r="A575" t="s">
        <v>20</v>
      </c>
      <c r="B575">
        <v>132</v>
      </c>
    </row>
    <row r="576" spans="1:2" x14ac:dyDescent="0.55000000000000004">
      <c r="A576" t="s">
        <v>20</v>
      </c>
      <c r="B576">
        <v>2043</v>
      </c>
    </row>
  </sheetData>
  <sortState xmlns:xlrd2="http://schemas.microsoft.com/office/spreadsheetml/2017/richdata2" ref="A12:B576">
    <sortCondition ref="A12:A576"/>
  </sortState>
  <conditionalFormatting sqref="A11:A576 D11:D375">
    <cfRule type="containsText" dxfId="7" priority="1" operator="containsText" text="live">
      <formula>NOT(ISERROR(SEARCH("live",A11)))</formula>
    </cfRule>
    <cfRule type="containsText" dxfId="6" priority="2" operator="containsText" text="canceled">
      <formula>NOT(ISERROR(SEARCH("canceled",A11)))</formula>
    </cfRule>
    <cfRule type="containsText" dxfId="5" priority="3" operator="containsText" text="failed">
      <formula>NOT(ISERROR(SEARCH("failed",A11)))</formula>
    </cfRule>
    <cfRule type="containsText" dxfId="4" priority="4" operator="containsText" text="successful">
      <formula>NOT(ISERROR(SEARCH("successful",A11)))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/>
  </sheetViews>
  <sheetFormatPr defaultColWidth="10.6640625" defaultRowHeight="15.7" x14ac:dyDescent="0.55000000000000004"/>
  <cols>
    <col min="1" max="1" width="4.1640625" bestFit="1" customWidth="1"/>
    <col min="2" max="2" width="30.6640625" bestFit="1" customWidth="1"/>
    <col min="3" max="3" width="33.5" style="3" customWidth="1"/>
    <col min="6" max="6" width="16" customWidth="1"/>
    <col min="8" max="8" width="18" customWidth="1"/>
    <col min="9" max="9" width="15" customWidth="1"/>
    <col min="12" max="12" width="11.44140625" bestFit="1" customWidth="1"/>
    <col min="13" max="13" width="11.1640625" bestFit="1" customWidth="1"/>
    <col min="14" max="14" width="10.77734375" customWidth="1"/>
    <col min="16" max="16" width="28" bestFit="1" customWidth="1"/>
    <col min="17" max="17" width="16.38671875" customWidth="1"/>
    <col min="18" max="18" width="14" customWidth="1"/>
  </cols>
  <sheetData>
    <row r="1" spans="1:20" s="1" customFormat="1" x14ac:dyDescent="0.55000000000000004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2032</v>
      </c>
      <c r="G1" s="1" t="s">
        <v>4</v>
      </c>
      <c r="H1" s="1" t="s">
        <v>2029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2030</v>
      </c>
      <c r="R1" s="1" t="s">
        <v>2031</v>
      </c>
      <c r="S1" s="1" t="s">
        <v>2071</v>
      </c>
      <c r="T1" s="1" t="s">
        <v>2072</v>
      </c>
    </row>
    <row r="2" spans="1:20" x14ac:dyDescent="0.55000000000000004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ROUND(E2/D2,2)</f>
        <v>0</v>
      </c>
      <c r="G2" t="s">
        <v>14</v>
      </c>
      <c r="H2">
        <f t="shared" ref="H2:H65" si="0">IFERROR(ROUND(E2/I2,0),0)</f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_xlfn.TEXTSPLIT(P2,"/")</f>
        <v>food</v>
      </c>
      <c r="R2" t="str">
        <v>food trucks</v>
      </c>
      <c r="S2" s="7">
        <f>(((L2/60)/60)/24)+DATE(1970,1,1)</f>
        <v>42336.25</v>
      </c>
      <c r="T2" s="7">
        <f>(((M2/60)/60)/24)+DATE(1970,1,1)</f>
        <v>42353.25</v>
      </c>
    </row>
    <row r="3" spans="1:20" x14ac:dyDescent="0.55000000000000004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1">ROUND(E3/D3,2)</f>
        <v>10.4</v>
      </c>
      <c r="G3" t="s">
        <v>20</v>
      </c>
      <c r="H3">
        <f t="shared" si="0"/>
        <v>92</v>
      </c>
      <c r="I3">
        <v>158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_xlfn.TEXTSPLIT(P3,"/")</f>
        <v>music</v>
      </c>
      <c r="R3" t="str">
        <v>rock</v>
      </c>
      <c r="S3" s="7">
        <f t="shared" ref="S3:S66" si="2">(((L3/60)/60)/24)+DATE(1970,1,1)</f>
        <v>41870.208333333336</v>
      </c>
      <c r="T3" s="7">
        <f t="shared" ref="T3:T66" si="3">(((M3/60)/60)/24)+DATE(1970,1,1)</f>
        <v>41872.208333333336</v>
      </c>
    </row>
    <row r="4" spans="1:20" ht="31.35" x14ac:dyDescent="0.55000000000000004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1"/>
        <v>1.31</v>
      </c>
      <c r="G4" t="s">
        <v>20</v>
      </c>
      <c r="H4">
        <f t="shared" si="0"/>
        <v>100</v>
      </c>
      <c r="I4">
        <v>1425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_xlfn.TEXTSPLIT(P4,"/")</f>
        <v>technology</v>
      </c>
      <c r="R4" t="str">
        <v>web</v>
      </c>
      <c r="S4" s="7">
        <f t="shared" si="2"/>
        <v>41595.25</v>
      </c>
      <c r="T4" s="7">
        <f t="shared" si="3"/>
        <v>41597.25</v>
      </c>
    </row>
    <row r="5" spans="1:20" ht="31.35" x14ac:dyDescent="0.55000000000000004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1"/>
        <v>0.59</v>
      </c>
      <c r="G5" t="s">
        <v>14</v>
      </c>
      <c r="H5">
        <f t="shared" si="0"/>
        <v>103</v>
      </c>
      <c r="I5">
        <v>24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_xlfn.TEXTSPLIT(P5,"/")</f>
        <v>music</v>
      </c>
      <c r="R5" t="str">
        <v>rock</v>
      </c>
      <c r="S5" s="7">
        <f t="shared" si="2"/>
        <v>43688.208333333328</v>
      </c>
      <c r="T5" s="7">
        <f t="shared" si="3"/>
        <v>43728.208333333328</v>
      </c>
    </row>
    <row r="6" spans="1:20" x14ac:dyDescent="0.55000000000000004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1"/>
        <v>0.69</v>
      </c>
      <c r="G6" t="s">
        <v>14</v>
      </c>
      <c r="H6">
        <f t="shared" si="0"/>
        <v>99</v>
      </c>
      <c r="I6">
        <v>53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_xlfn.TEXTSPLIT(P6,"/")</f>
        <v>theater</v>
      </c>
      <c r="R6" t="str">
        <v>plays</v>
      </c>
      <c r="S6" s="7">
        <f t="shared" si="2"/>
        <v>43485.25</v>
      </c>
      <c r="T6" s="7">
        <f t="shared" si="3"/>
        <v>43489.25</v>
      </c>
    </row>
    <row r="7" spans="1:20" x14ac:dyDescent="0.55000000000000004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1"/>
        <v>1.74</v>
      </c>
      <c r="G7" t="s">
        <v>20</v>
      </c>
      <c r="H7">
        <f t="shared" si="0"/>
        <v>76</v>
      </c>
      <c r="I7">
        <v>174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_xlfn.TEXTSPLIT(P7,"/")</f>
        <v>theater</v>
      </c>
      <c r="R7" t="str">
        <v>plays</v>
      </c>
      <c r="S7" s="7">
        <f t="shared" si="2"/>
        <v>41149.208333333336</v>
      </c>
      <c r="T7" s="7">
        <f t="shared" si="3"/>
        <v>41160.208333333336</v>
      </c>
    </row>
    <row r="8" spans="1:20" x14ac:dyDescent="0.55000000000000004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1"/>
        <v>0.21</v>
      </c>
      <c r="G8" t="s">
        <v>14</v>
      </c>
      <c r="H8">
        <f t="shared" si="0"/>
        <v>61</v>
      </c>
      <c r="I8">
        <v>18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_xlfn.TEXTSPLIT(P8,"/")</f>
        <v>film &amp; video</v>
      </c>
      <c r="R8" t="str">
        <v>documentary</v>
      </c>
      <c r="S8" s="7">
        <f t="shared" si="2"/>
        <v>42991.208333333328</v>
      </c>
      <c r="T8" s="7">
        <f t="shared" si="3"/>
        <v>42992.208333333328</v>
      </c>
    </row>
    <row r="9" spans="1:20" x14ac:dyDescent="0.55000000000000004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1"/>
        <v>3.28</v>
      </c>
      <c r="G9" t="s">
        <v>20</v>
      </c>
      <c r="H9">
        <f t="shared" si="0"/>
        <v>65</v>
      </c>
      <c r="I9">
        <v>227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_xlfn.TEXTSPLIT(P9,"/")</f>
        <v>theater</v>
      </c>
      <c r="R9" t="str">
        <v>plays</v>
      </c>
      <c r="S9" s="7">
        <f t="shared" si="2"/>
        <v>42229.208333333328</v>
      </c>
      <c r="T9" s="7">
        <f t="shared" si="3"/>
        <v>42231.208333333328</v>
      </c>
    </row>
    <row r="10" spans="1:20" x14ac:dyDescent="0.55000000000000004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1"/>
        <v>0.2</v>
      </c>
      <c r="G10" t="s">
        <v>47</v>
      </c>
      <c r="H10">
        <f t="shared" si="0"/>
        <v>31</v>
      </c>
      <c r="I10">
        <v>708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_xlfn.TEXTSPLIT(P10,"/")</f>
        <v>theater</v>
      </c>
      <c r="R10" t="str">
        <v>plays</v>
      </c>
      <c r="S10" s="7">
        <f t="shared" si="2"/>
        <v>40399.208333333336</v>
      </c>
      <c r="T10" s="7">
        <f t="shared" si="3"/>
        <v>40401.208333333336</v>
      </c>
    </row>
    <row r="11" spans="1:20" x14ac:dyDescent="0.55000000000000004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1"/>
        <v>0.52</v>
      </c>
      <c r="G11" t="s">
        <v>14</v>
      </c>
      <c r="H11">
        <f t="shared" si="0"/>
        <v>73</v>
      </c>
      <c r="I11">
        <v>44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_xlfn.TEXTSPLIT(P11,"/")</f>
        <v>music</v>
      </c>
      <c r="R11" t="str">
        <v>electric music</v>
      </c>
      <c r="S11" s="7">
        <f t="shared" si="2"/>
        <v>41536.208333333336</v>
      </c>
      <c r="T11" s="7">
        <f t="shared" si="3"/>
        <v>41585.25</v>
      </c>
    </row>
    <row r="12" spans="1:20" x14ac:dyDescent="0.55000000000000004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1"/>
        <v>2.66</v>
      </c>
      <c r="G12" t="s">
        <v>20</v>
      </c>
      <c r="H12">
        <f t="shared" si="0"/>
        <v>63</v>
      </c>
      <c r="I12">
        <v>220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_xlfn.TEXTSPLIT(P12,"/")</f>
        <v>film &amp; video</v>
      </c>
      <c r="R12" t="str">
        <v>drama</v>
      </c>
      <c r="S12" s="7">
        <f t="shared" si="2"/>
        <v>40404.208333333336</v>
      </c>
      <c r="T12" s="7">
        <f t="shared" si="3"/>
        <v>40452.208333333336</v>
      </c>
    </row>
    <row r="13" spans="1:20" ht="31.35" x14ac:dyDescent="0.55000000000000004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1"/>
        <v>0.48</v>
      </c>
      <c r="G13" t="s">
        <v>14</v>
      </c>
      <c r="H13">
        <f t="shared" si="0"/>
        <v>112</v>
      </c>
      <c r="I13">
        <v>27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_xlfn.TEXTSPLIT(P13,"/")</f>
        <v>theater</v>
      </c>
      <c r="R13" t="str">
        <v>plays</v>
      </c>
      <c r="S13" s="7">
        <f t="shared" si="2"/>
        <v>40442.208333333336</v>
      </c>
      <c r="T13" s="7">
        <f t="shared" si="3"/>
        <v>40448.208333333336</v>
      </c>
    </row>
    <row r="14" spans="1:20" x14ac:dyDescent="0.55000000000000004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1"/>
        <v>0.89</v>
      </c>
      <c r="G14" t="s">
        <v>14</v>
      </c>
      <c r="H14">
        <f t="shared" si="0"/>
        <v>102</v>
      </c>
      <c r="I14">
        <v>55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_xlfn.TEXTSPLIT(P14,"/")</f>
        <v>film &amp; video</v>
      </c>
      <c r="R14" t="str">
        <v>drama</v>
      </c>
      <c r="S14" s="7">
        <f t="shared" si="2"/>
        <v>43760.208333333328</v>
      </c>
      <c r="T14" s="7">
        <f t="shared" si="3"/>
        <v>43768.208333333328</v>
      </c>
    </row>
    <row r="15" spans="1:20" ht="31.35" x14ac:dyDescent="0.55000000000000004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1"/>
        <v>2.4500000000000002</v>
      </c>
      <c r="G15" t="s">
        <v>20</v>
      </c>
      <c r="H15">
        <f t="shared" si="0"/>
        <v>105</v>
      </c>
      <c r="I15">
        <v>98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_xlfn.TEXTSPLIT(P15,"/")</f>
        <v>music</v>
      </c>
      <c r="R15" t="str">
        <v>indie rock</v>
      </c>
      <c r="S15" s="7">
        <f t="shared" si="2"/>
        <v>42532.208333333328</v>
      </c>
      <c r="T15" s="7">
        <f t="shared" si="3"/>
        <v>42544.208333333328</v>
      </c>
    </row>
    <row r="16" spans="1:20" x14ac:dyDescent="0.55000000000000004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1"/>
        <v>0.67</v>
      </c>
      <c r="G16" t="s">
        <v>14</v>
      </c>
      <c r="H16">
        <f t="shared" si="0"/>
        <v>94</v>
      </c>
      <c r="I16">
        <v>200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_xlfn.TEXTSPLIT(P16,"/")</f>
        <v>music</v>
      </c>
      <c r="R16" t="str">
        <v>indie rock</v>
      </c>
      <c r="S16" s="7">
        <f t="shared" si="2"/>
        <v>40974.25</v>
      </c>
      <c r="T16" s="7">
        <f t="shared" si="3"/>
        <v>41001.208333333336</v>
      </c>
    </row>
    <row r="17" spans="1:20" x14ac:dyDescent="0.55000000000000004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1"/>
        <v>0.47</v>
      </c>
      <c r="G17" t="s">
        <v>14</v>
      </c>
      <c r="H17">
        <f t="shared" si="0"/>
        <v>85</v>
      </c>
      <c r="I17">
        <v>452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_xlfn.TEXTSPLIT(P17,"/")</f>
        <v>technology</v>
      </c>
      <c r="R17" t="str">
        <v>wearables</v>
      </c>
      <c r="S17" s="7">
        <f t="shared" si="2"/>
        <v>43809.25</v>
      </c>
      <c r="T17" s="7">
        <f t="shared" si="3"/>
        <v>43813.25</v>
      </c>
    </row>
    <row r="18" spans="1:20" x14ac:dyDescent="0.55000000000000004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1"/>
        <v>6.49</v>
      </c>
      <c r="G18" t="s">
        <v>20</v>
      </c>
      <c r="H18">
        <f t="shared" si="0"/>
        <v>110</v>
      </c>
      <c r="I18">
        <v>100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_xlfn.TEXTSPLIT(P18,"/")</f>
        <v>publishing</v>
      </c>
      <c r="R18" t="str">
        <v>nonfiction</v>
      </c>
      <c r="S18" s="7">
        <f t="shared" si="2"/>
        <v>41661.25</v>
      </c>
      <c r="T18" s="7">
        <f t="shared" si="3"/>
        <v>41683.25</v>
      </c>
    </row>
    <row r="19" spans="1:20" x14ac:dyDescent="0.55000000000000004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1"/>
        <v>1.59</v>
      </c>
      <c r="G19" t="s">
        <v>20</v>
      </c>
      <c r="H19">
        <f t="shared" si="0"/>
        <v>108</v>
      </c>
      <c r="I19">
        <v>1249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_xlfn.TEXTSPLIT(P19,"/")</f>
        <v>film &amp; video</v>
      </c>
      <c r="R19" t="str">
        <v>animation</v>
      </c>
      <c r="S19" s="7">
        <f t="shared" si="2"/>
        <v>40555.25</v>
      </c>
      <c r="T19" s="7">
        <f t="shared" si="3"/>
        <v>40556.25</v>
      </c>
    </row>
    <row r="20" spans="1:20" x14ac:dyDescent="0.55000000000000004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1"/>
        <v>0.67</v>
      </c>
      <c r="G20" t="s">
        <v>74</v>
      </c>
      <c r="H20">
        <f t="shared" si="0"/>
        <v>45</v>
      </c>
      <c r="I20">
        <v>135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_xlfn.TEXTSPLIT(P20,"/")</f>
        <v>theater</v>
      </c>
      <c r="R20" t="str">
        <v>plays</v>
      </c>
      <c r="S20" s="7">
        <f t="shared" si="2"/>
        <v>43351.208333333328</v>
      </c>
      <c r="T20" s="7">
        <f t="shared" si="3"/>
        <v>43359.208333333328</v>
      </c>
    </row>
    <row r="21" spans="1:20" x14ac:dyDescent="0.55000000000000004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1"/>
        <v>0.49</v>
      </c>
      <c r="G21" t="s">
        <v>14</v>
      </c>
      <c r="H21">
        <f t="shared" si="0"/>
        <v>45</v>
      </c>
      <c r="I21">
        <v>674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_xlfn.TEXTSPLIT(P21,"/")</f>
        <v>theater</v>
      </c>
      <c r="R21" t="str">
        <v>plays</v>
      </c>
      <c r="S21" s="7">
        <f t="shared" si="2"/>
        <v>43528.25</v>
      </c>
      <c r="T21" s="7">
        <f t="shared" si="3"/>
        <v>43549.208333333328</v>
      </c>
    </row>
    <row r="22" spans="1:20" x14ac:dyDescent="0.55000000000000004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1"/>
        <v>1.1200000000000001</v>
      </c>
      <c r="G22" t="s">
        <v>20</v>
      </c>
      <c r="H22">
        <f t="shared" si="0"/>
        <v>106</v>
      </c>
      <c r="I22">
        <v>1396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_xlfn.TEXTSPLIT(P22,"/")</f>
        <v>film &amp; video</v>
      </c>
      <c r="R22" t="str">
        <v>drama</v>
      </c>
      <c r="S22" s="7">
        <f t="shared" si="2"/>
        <v>41848.208333333336</v>
      </c>
      <c r="T22" s="7">
        <f t="shared" si="3"/>
        <v>41848.208333333336</v>
      </c>
    </row>
    <row r="23" spans="1:20" x14ac:dyDescent="0.55000000000000004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1"/>
        <v>0.41</v>
      </c>
      <c r="G23" t="s">
        <v>14</v>
      </c>
      <c r="H23">
        <f t="shared" si="0"/>
        <v>69</v>
      </c>
      <c r="I23">
        <v>558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_xlfn.TEXTSPLIT(P23,"/")</f>
        <v>theater</v>
      </c>
      <c r="R23" t="str">
        <v>plays</v>
      </c>
      <c r="S23" s="7">
        <f t="shared" si="2"/>
        <v>40770.208333333336</v>
      </c>
      <c r="T23" s="7">
        <f t="shared" si="3"/>
        <v>40804.208333333336</v>
      </c>
    </row>
    <row r="24" spans="1:20" x14ac:dyDescent="0.55000000000000004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1"/>
        <v>1.28</v>
      </c>
      <c r="G24" t="s">
        <v>20</v>
      </c>
      <c r="H24">
        <f t="shared" si="0"/>
        <v>85</v>
      </c>
      <c r="I24">
        <v>890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_xlfn.TEXTSPLIT(P24,"/")</f>
        <v>theater</v>
      </c>
      <c r="R24" t="str">
        <v>plays</v>
      </c>
      <c r="S24" s="7">
        <f t="shared" si="2"/>
        <v>43193.208333333328</v>
      </c>
      <c r="T24" s="7">
        <f t="shared" si="3"/>
        <v>43208.208333333328</v>
      </c>
    </row>
    <row r="25" spans="1:20" x14ac:dyDescent="0.55000000000000004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1"/>
        <v>3.32</v>
      </c>
      <c r="G25" t="s">
        <v>20</v>
      </c>
      <c r="H25">
        <f t="shared" si="0"/>
        <v>105</v>
      </c>
      <c r="I25">
        <v>142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_xlfn.TEXTSPLIT(P25,"/")</f>
        <v>film &amp; video</v>
      </c>
      <c r="R25" t="str">
        <v>documentary</v>
      </c>
      <c r="S25" s="7">
        <f t="shared" si="2"/>
        <v>43510.25</v>
      </c>
      <c r="T25" s="7">
        <f t="shared" si="3"/>
        <v>43563.208333333328</v>
      </c>
    </row>
    <row r="26" spans="1:20" x14ac:dyDescent="0.55000000000000004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1"/>
        <v>1.1299999999999999</v>
      </c>
      <c r="G26" t="s">
        <v>20</v>
      </c>
      <c r="H26">
        <f t="shared" si="0"/>
        <v>39</v>
      </c>
      <c r="I26">
        <v>2673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_xlfn.TEXTSPLIT(P26,"/")</f>
        <v>technology</v>
      </c>
      <c r="R26" t="str">
        <v>wearables</v>
      </c>
      <c r="S26" s="7">
        <f t="shared" si="2"/>
        <v>41811.208333333336</v>
      </c>
      <c r="T26" s="7">
        <f t="shared" si="3"/>
        <v>41813.208333333336</v>
      </c>
    </row>
    <row r="27" spans="1:20" x14ac:dyDescent="0.55000000000000004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1"/>
        <v>2.16</v>
      </c>
      <c r="G27" t="s">
        <v>20</v>
      </c>
      <c r="H27">
        <f t="shared" si="0"/>
        <v>73</v>
      </c>
      <c r="I27">
        <v>163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_xlfn.TEXTSPLIT(P27,"/")</f>
        <v>games</v>
      </c>
      <c r="R27" t="str">
        <v>video games</v>
      </c>
      <c r="S27" s="7">
        <f t="shared" si="2"/>
        <v>40681.208333333336</v>
      </c>
      <c r="T27" s="7">
        <f t="shared" si="3"/>
        <v>40701.208333333336</v>
      </c>
    </row>
    <row r="28" spans="1:20" x14ac:dyDescent="0.55000000000000004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1"/>
        <v>0.48</v>
      </c>
      <c r="G28" t="s">
        <v>74</v>
      </c>
      <c r="H28">
        <f t="shared" si="0"/>
        <v>35</v>
      </c>
      <c r="I28">
        <v>1480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_xlfn.TEXTSPLIT(P28,"/")</f>
        <v>theater</v>
      </c>
      <c r="R28" t="str">
        <v>plays</v>
      </c>
      <c r="S28" s="7">
        <f t="shared" si="2"/>
        <v>43312.208333333328</v>
      </c>
      <c r="T28" s="7">
        <f t="shared" si="3"/>
        <v>43339.208333333328</v>
      </c>
    </row>
    <row r="29" spans="1:20" x14ac:dyDescent="0.55000000000000004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1"/>
        <v>0.8</v>
      </c>
      <c r="G29" t="s">
        <v>14</v>
      </c>
      <c r="H29">
        <f t="shared" si="0"/>
        <v>107</v>
      </c>
      <c r="I29">
        <v>15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_xlfn.TEXTSPLIT(P29,"/")</f>
        <v>music</v>
      </c>
      <c r="R29" t="str">
        <v>rock</v>
      </c>
      <c r="S29" s="7">
        <f t="shared" si="2"/>
        <v>42280.208333333328</v>
      </c>
      <c r="T29" s="7">
        <f t="shared" si="3"/>
        <v>42288.208333333328</v>
      </c>
    </row>
    <row r="30" spans="1:20" x14ac:dyDescent="0.55000000000000004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1"/>
        <v>1.05</v>
      </c>
      <c r="G30" t="s">
        <v>20</v>
      </c>
      <c r="H30">
        <f t="shared" si="0"/>
        <v>62</v>
      </c>
      <c r="I30">
        <v>2220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_xlfn.TEXTSPLIT(P30,"/")</f>
        <v>theater</v>
      </c>
      <c r="R30" t="str">
        <v>plays</v>
      </c>
      <c r="S30" s="7">
        <f t="shared" si="2"/>
        <v>40218.25</v>
      </c>
      <c r="T30" s="7">
        <f t="shared" si="3"/>
        <v>40241.25</v>
      </c>
    </row>
    <row r="31" spans="1:20" x14ac:dyDescent="0.55000000000000004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1"/>
        <v>3.29</v>
      </c>
      <c r="G31" t="s">
        <v>20</v>
      </c>
      <c r="H31">
        <f t="shared" si="0"/>
        <v>94</v>
      </c>
      <c r="I31">
        <v>1606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_xlfn.TEXTSPLIT(P31,"/")</f>
        <v>film &amp; video</v>
      </c>
      <c r="R31" t="str">
        <v>shorts</v>
      </c>
      <c r="S31" s="7">
        <f t="shared" si="2"/>
        <v>43301.208333333328</v>
      </c>
      <c r="T31" s="7">
        <f t="shared" si="3"/>
        <v>43341.208333333328</v>
      </c>
    </row>
    <row r="32" spans="1:20" x14ac:dyDescent="0.55000000000000004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1"/>
        <v>1.61</v>
      </c>
      <c r="G32" t="s">
        <v>20</v>
      </c>
      <c r="H32">
        <f t="shared" si="0"/>
        <v>112</v>
      </c>
      <c r="I32">
        <v>129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_xlfn.TEXTSPLIT(P32,"/")</f>
        <v>film &amp; video</v>
      </c>
      <c r="R32" t="str">
        <v>animation</v>
      </c>
      <c r="S32" s="7">
        <f t="shared" si="2"/>
        <v>43609.208333333328</v>
      </c>
      <c r="T32" s="7">
        <f t="shared" si="3"/>
        <v>43614.208333333328</v>
      </c>
    </row>
    <row r="33" spans="1:20" x14ac:dyDescent="0.55000000000000004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1"/>
        <v>3.1</v>
      </c>
      <c r="G33" t="s">
        <v>20</v>
      </c>
      <c r="H33">
        <f t="shared" si="0"/>
        <v>48</v>
      </c>
      <c r="I33">
        <v>226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_xlfn.TEXTSPLIT(P33,"/")</f>
        <v>games</v>
      </c>
      <c r="R33" t="str">
        <v>video games</v>
      </c>
      <c r="S33" s="7">
        <f t="shared" si="2"/>
        <v>42374.25</v>
      </c>
      <c r="T33" s="7">
        <f t="shared" si="3"/>
        <v>42402.25</v>
      </c>
    </row>
    <row r="34" spans="1:20" x14ac:dyDescent="0.55000000000000004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1"/>
        <v>0.87</v>
      </c>
      <c r="G34" t="s">
        <v>14</v>
      </c>
      <c r="H34">
        <f t="shared" si="0"/>
        <v>38</v>
      </c>
      <c r="I34">
        <v>2307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_xlfn.TEXTSPLIT(P34,"/")</f>
        <v>film &amp; video</v>
      </c>
      <c r="R34" t="str">
        <v>documentary</v>
      </c>
      <c r="S34" s="7">
        <f t="shared" si="2"/>
        <v>43110.25</v>
      </c>
      <c r="T34" s="7">
        <f t="shared" si="3"/>
        <v>43137.25</v>
      </c>
    </row>
    <row r="35" spans="1:20" x14ac:dyDescent="0.55000000000000004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1"/>
        <v>3.78</v>
      </c>
      <c r="G35" t="s">
        <v>20</v>
      </c>
      <c r="H35">
        <f t="shared" si="0"/>
        <v>35</v>
      </c>
      <c r="I35">
        <v>5419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_xlfn.TEXTSPLIT(P35,"/")</f>
        <v>theater</v>
      </c>
      <c r="R35" t="str">
        <v>plays</v>
      </c>
      <c r="S35" s="7">
        <f t="shared" si="2"/>
        <v>41917.208333333336</v>
      </c>
      <c r="T35" s="7">
        <f t="shared" si="3"/>
        <v>41954.25</v>
      </c>
    </row>
    <row r="36" spans="1:20" ht="31.35" x14ac:dyDescent="0.55000000000000004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1"/>
        <v>1.51</v>
      </c>
      <c r="G36" t="s">
        <v>20</v>
      </c>
      <c r="H36">
        <f t="shared" si="0"/>
        <v>85</v>
      </c>
      <c r="I36">
        <v>165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_xlfn.TEXTSPLIT(P36,"/")</f>
        <v>film &amp; video</v>
      </c>
      <c r="R36" t="str">
        <v>documentary</v>
      </c>
      <c r="S36" s="7">
        <f t="shared" si="2"/>
        <v>42817.208333333328</v>
      </c>
      <c r="T36" s="7">
        <f t="shared" si="3"/>
        <v>42822.208333333328</v>
      </c>
    </row>
    <row r="37" spans="1:20" x14ac:dyDescent="0.55000000000000004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1"/>
        <v>1.5</v>
      </c>
      <c r="G37" t="s">
        <v>20</v>
      </c>
      <c r="H37">
        <f t="shared" si="0"/>
        <v>96</v>
      </c>
      <c r="I37">
        <v>1965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_xlfn.TEXTSPLIT(P37,"/")</f>
        <v>film &amp; video</v>
      </c>
      <c r="R37" t="str">
        <v>drama</v>
      </c>
      <c r="S37" s="7">
        <f t="shared" si="2"/>
        <v>43484.25</v>
      </c>
      <c r="T37" s="7">
        <f t="shared" si="3"/>
        <v>43526.25</v>
      </c>
    </row>
    <row r="38" spans="1:20" x14ac:dyDescent="0.55000000000000004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1"/>
        <v>1.57</v>
      </c>
      <c r="G38" t="s">
        <v>20</v>
      </c>
      <c r="H38">
        <f t="shared" si="0"/>
        <v>69</v>
      </c>
      <c r="I38">
        <v>16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_xlfn.TEXTSPLIT(P38,"/")</f>
        <v>theater</v>
      </c>
      <c r="R38" t="str">
        <v>plays</v>
      </c>
      <c r="S38" s="7">
        <f t="shared" si="2"/>
        <v>40600.25</v>
      </c>
      <c r="T38" s="7">
        <f t="shared" si="3"/>
        <v>40625.208333333336</v>
      </c>
    </row>
    <row r="39" spans="1:20" ht="31.35" x14ac:dyDescent="0.55000000000000004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1"/>
        <v>1.4</v>
      </c>
      <c r="G39" t="s">
        <v>20</v>
      </c>
      <c r="H39">
        <f t="shared" si="0"/>
        <v>106</v>
      </c>
      <c r="I39">
        <v>107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_xlfn.TEXTSPLIT(P39,"/")</f>
        <v>publishing</v>
      </c>
      <c r="R39" t="str">
        <v>fiction</v>
      </c>
      <c r="S39" s="7">
        <f t="shared" si="2"/>
        <v>43744.208333333328</v>
      </c>
      <c r="T39" s="7">
        <f t="shared" si="3"/>
        <v>43777.25</v>
      </c>
    </row>
    <row r="40" spans="1:20" x14ac:dyDescent="0.55000000000000004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1"/>
        <v>3.25</v>
      </c>
      <c r="G40" t="s">
        <v>20</v>
      </c>
      <c r="H40">
        <f t="shared" si="0"/>
        <v>75</v>
      </c>
      <c r="I40">
        <v>134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_xlfn.TEXTSPLIT(P40,"/")</f>
        <v>photography</v>
      </c>
      <c r="R40" t="str">
        <v>photography books</v>
      </c>
      <c r="S40" s="7">
        <f t="shared" si="2"/>
        <v>40469.208333333336</v>
      </c>
      <c r="T40" s="7">
        <f t="shared" si="3"/>
        <v>40474.208333333336</v>
      </c>
    </row>
    <row r="41" spans="1:20" x14ac:dyDescent="0.55000000000000004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1"/>
        <v>0.51</v>
      </c>
      <c r="G41" t="s">
        <v>14</v>
      </c>
      <c r="H41">
        <f t="shared" si="0"/>
        <v>57</v>
      </c>
      <c r="I41">
        <v>88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_xlfn.TEXTSPLIT(P41,"/")</f>
        <v>theater</v>
      </c>
      <c r="R41" t="str">
        <v>plays</v>
      </c>
      <c r="S41" s="7">
        <f t="shared" si="2"/>
        <v>41330.25</v>
      </c>
      <c r="T41" s="7">
        <f t="shared" si="3"/>
        <v>41344.208333333336</v>
      </c>
    </row>
    <row r="42" spans="1:20" x14ac:dyDescent="0.55000000000000004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1"/>
        <v>1.69</v>
      </c>
      <c r="G42" t="s">
        <v>20</v>
      </c>
      <c r="H42">
        <f t="shared" si="0"/>
        <v>75</v>
      </c>
      <c r="I42">
        <v>198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_xlfn.TEXTSPLIT(P42,"/")</f>
        <v>technology</v>
      </c>
      <c r="R42" t="str">
        <v>wearables</v>
      </c>
      <c r="S42" s="7">
        <f t="shared" si="2"/>
        <v>40334.208333333336</v>
      </c>
      <c r="T42" s="7">
        <f t="shared" si="3"/>
        <v>40353.208333333336</v>
      </c>
    </row>
    <row r="43" spans="1:20" x14ac:dyDescent="0.55000000000000004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1"/>
        <v>2.13</v>
      </c>
      <c r="G43" t="s">
        <v>20</v>
      </c>
      <c r="H43">
        <f t="shared" si="0"/>
        <v>107</v>
      </c>
      <c r="I43">
        <v>111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_xlfn.TEXTSPLIT(P43,"/")</f>
        <v>music</v>
      </c>
      <c r="R43" t="str">
        <v>rock</v>
      </c>
      <c r="S43" s="7">
        <f t="shared" si="2"/>
        <v>41156.208333333336</v>
      </c>
      <c r="T43" s="7">
        <f t="shared" si="3"/>
        <v>41182.208333333336</v>
      </c>
    </row>
    <row r="44" spans="1:20" x14ac:dyDescent="0.55000000000000004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1"/>
        <v>4.4400000000000004</v>
      </c>
      <c r="G44" t="s">
        <v>20</v>
      </c>
      <c r="H44">
        <f t="shared" si="0"/>
        <v>36</v>
      </c>
      <c r="I44">
        <v>222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_xlfn.TEXTSPLIT(P44,"/")</f>
        <v>food</v>
      </c>
      <c r="R44" t="str">
        <v>food trucks</v>
      </c>
      <c r="S44" s="7">
        <f t="shared" si="2"/>
        <v>40728.208333333336</v>
      </c>
      <c r="T44" s="7">
        <f t="shared" si="3"/>
        <v>40737.208333333336</v>
      </c>
    </row>
    <row r="45" spans="1:20" x14ac:dyDescent="0.55000000000000004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1"/>
        <v>1.86</v>
      </c>
      <c r="G45" t="s">
        <v>20</v>
      </c>
      <c r="H45">
        <f t="shared" si="0"/>
        <v>27</v>
      </c>
      <c r="I45">
        <v>6212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_xlfn.TEXTSPLIT(P45,"/")</f>
        <v>publishing</v>
      </c>
      <c r="R45" t="str">
        <v>radio &amp; podcasts</v>
      </c>
      <c r="S45" s="7">
        <f t="shared" si="2"/>
        <v>41844.208333333336</v>
      </c>
      <c r="T45" s="7">
        <f t="shared" si="3"/>
        <v>41860.208333333336</v>
      </c>
    </row>
    <row r="46" spans="1:20" x14ac:dyDescent="0.55000000000000004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1"/>
        <v>6.59</v>
      </c>
      <c r="G46" t="s">
        <v>20</v>
      </c>
      <c r="H46">
        <f t="shared" si="0"/>
        <v>108</v>
      </c>
      <c r="I46">
        <v>98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_xlfn.TEXTSPLIT(P46,"/")</f>
        <v>publishing</v>
      </c>
      <c r="R46" t="str">
        <v>fiction</v>
      </c>
      <c r="S46" s="7">
        <f t="shared" si="2"/>
        <v>43541.208333333328</v>
      </c>
      <c r="T46" s="7">
        <f t="shared" si="3"/>
        <v>43542.208333333328</v>
      </c>
    </row>
    <row r="47" spans="1:20" ht="31.35" x14ac:dyDescent="0.55000000000000004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1"/>
        <v>0.48</v>
      </c>
      <c r="G47" t="s">
        <v>14</v>
      </c>
      <c r="H47">
        <f t="shared" si="0"/>
        <v>94</v>
      </c>
      <c r="I47">
        <v>48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_xlfn.TEXTSPLIT(P47,"/")</f>
        <v>theater</v>
      </c>
      <c r="R47" t="str">
        <v>plays</v>
      </c>
      <c r="S47" s="7">
        <f t="shared" si="2"/>
        <v>42676.208333333328</v>
      </c>
      <c r="T47" s="7">
        <f t="shared" si="3"/>
        <v>42691.25</v>
      </c>
    </row>
    <row r="48" spans="1:20" x14ac:dyDescent="0.55000000000000004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1"/>
        <v>1.1499999999999999</v>
      </c>
      <c r="G48" t="s">
        <v>20</v>
      </c>
      <c r="H48">
        <f t="shared" si="0"/>
        <v>46</v>
      </c>
      <c r="I48">
        <v>92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_xlfn.TEXTSPLIT(P48,"/")</f>
        <v>music</v>
      </c>
      <c r="R48" t="str">
        <v>rock</v>
      </c>
      <c r="S48" s="7">
        <f t="shared" si="2"/>
        <v>40367.208333333336</v>
      </c>
      <c r="T48" s="7">
        <f t="shared" si="3"/>
        <v>40390.208333333336</v>
      </c>
    </row>
    <row r="49" spans="1:20" x14ac:dyDescent="0.55000000000000004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1"/>
        <v>4.75</v>
      </c>
      <c r="G49" t="s">
        <v>20</v>
      </c>
      <c r="H49">
        <f t="shared" si="0"/>
        <v>48</v>
      </c>
      <c r="I49">
        <v>149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_xlfn.TEXTSPLIT(P49,"/")</f>
        <v>theater</v>
      </c>
      <c r="R49" t="str">
        <v>plays</v>
      </c>
      <c r="S49" s="7">
        <f t="shared" si="2"/>
        <v>41727.208333333336</v>
      </c>
      <c r="T49" s="7">
        <f t="shared" si="3"/>
        <v>41757.208333333336</v>
      </c>
    </row>
    <row r="50" spans="1:20" x14ac:dyDescent="0.55000000000000004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1"/>
        <v>3.87</v>
      </c>
      <c r="G50" t="s">
        <v>20</v>
      </c>
      <c r="H50">
        <f t="shared" si="0"/>
        <v>53</v>
      </c>
      <c r="I50">
        <v>2431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_xlfn.TEXTSPLIT(P50,"/")</f>
        <v>theater</v>
      </c>
      <c r="R50" t="str">
        <v>plays</v>
      </c>
      <c r="S50" s="7">
        <f t="shared" si="2"/>
        <v>42180.208333333328</v>
      </c>
      <c r="T50" s="7">
        <f t="shared" si="3"/>
        <v>42192.208333333328</v>
      </c>
    </row>
    <row r="51" spans="1:20" x14ac:dyDescent="0.55000000000000004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1"/>
        <v>1.9</v>
      </c>
      <c r="G51" t="s">
        <v>20</v>
      </c>
      <c r="H51">
        <f t="shared" si="0"/>
        <v>45</v>
      </c>
      <c r="I51">
        <v>303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_xlfn.TEXTSPLIT(P51,"/")</f>
        <v>music</v>
      </c>
      <c r="R51" t="str">
        <v>rock</v>
      </c>
      <c r="S51" s="7">
        <f t="shared" si="2"/>
        <v>43758.208333333328</v>
      </c>
      <c r="T51" s="7">
        <f t="shared" si="3"/>
        <v>43803.25</v>
      </c>
    </row>
    <row r="52" spans="1:20" x14ac:dyDescent="0.55000000000000004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1"/>
        <v>0.02</v>
      </c>
      <c r="G52" t="s">
        <v>14</v>
      </c>
      <c r="H52">
        <f t="shared" si="0"/>
        <v>2</v>
      </c>
      <c r="I52">
        <v>1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_xlfn.TEXTSPLIT(P52,"/")</f>
        <v>music</v>
      </c>
      <c r="R52" t="str">
        <v>metal</v>
      </c>
      <c r="S52" s="7">
        <f t="shared" si="2"/>
        <v>41487.208333333336</v>
      </c>
      <c r="T52" s="7">
        <f t="shared" si="3"/>
        <v>41515.208333333336</v>
      </c>
    </row>
    <row r="53" spans="1:20" x14ac:dyDescent="0.55000000000000004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1"/>
        <v>0.92</v>
      </c>
      <c r="G53" t="s">
        <v>14</v>
      </c>
      <c r="H53">
        <f t="shared" si="0"/>
        <v>99</v>
      </c>
      <c r="I53">
        <v>1467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_xlfn.TEXTSPLIT(P53,"/")</f>
        <v>technology</v>
      </c>
      <c r="R53" t="str">
        <v>wearables</v>
      </c>
      <c r="S53" s="7">
        <f t="shared" si="2"/>
        <v>40995.208333333336</v>
      </c>
      <c r="T53" s="7">
        <f t="shared" si="3"/>
        <v>41011.208333333336</v>
      </c>
    </row>
    <row r="54" spans="1:20" x14ac:dyDescent="0.55000000000000004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1"/>
        <v>0.34</v>
      </c>
      <c r="G54" t="s">
        <v>14</v>
      </c>
      <c r="H54">
        <f t="shared" si="0"/>
        <v>33</v>
      </c>
      <c r="I54">
        <v>75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_xlfn.TEXTSPLIT(P54,"/")</f>
        <v>theater</v>
      </c>
      <c r="R54" t="str">
        <v>plays</v>
      </c>
      <c r="S54" s="7">
        <f t="shared" si="2"/>
        <v>40436.208333333336</v>
      </c>
      <c r="T54" s="7">
        <f t="shared" si="3"/>
        <v>40440.208333333336</v>
      </c>
    </row>
    <row r="55" spans="1:20" x14ac:dyDescent="0.55000000000000004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1"/>
        <v>1.4</v>
      </c>
      <c r="G55" t="s">
        <v>20</v>
      </c>
      <c r="H55">
        <f t="shared" si="0"/>
        <v>59</v>
      </c>
      <c r="I55">
        <v>209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_xlfn.TEXTSPLIT(P55,"/")</f>
        <v>film &amp; video</v>
      </c>
      <c r="R55" t="str">
        <v>drama</v>
      </c>
      <c r="S55" s="7">
        <f t="shared" si="2"/>
        <v>41779.208333333336</v>
      </c>
      <c r="T55" s="7">
        <f t="shared" si="3"/>
        <v>41818.208333333336</v>
      </c>
    </row>
    <row r="56" spans="1:20" ht="31.35" x14ac:dyDescent="0.55000000000000004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1"/>
        <v>0.9</v>
      </c>
      <c r="G56" t="s">
        <v>14</v>
      </c>
      <c r="H56">
        <f t="shared" si="0"/>
        <v>45</v>
      </c>
      <c r="I56">
        <v>120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_xlfn.TEXTSPLIT(P56,"/")</f>
        <v>technology</v>
      </c>
      <c r="R56" t="str">
        <v>wearables</v>
      </c>
      <c r="S56" s="7">
        <f t="shared" si="2"/>
        <v>43170.25</v>
      </c>
      <c r="T56" s="7">
        <f t="shared" si="3"/>
        <v>43176.208333333328</v>
      </c>
    </row>
    <row r="57" spans="1:20" x14ac:dyDescent="0.55000000000000004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1"/>
        <v>1.78</v>
      </c>
      <c r="G57" t="s">
        <v>20</v>
      </c>
      <c r="H57">
        <f t="shared" si="0"/>
        <v>90</v>
      </c>
      <c r="I57">
        <v>131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_xlfn.TEXTSPLIT(P57,"/")</f>
        <v>music</v>
      </c>
      <c r="R57" t="str">
        <v>jazz</v>
      </c>
      <c r="S57" s="7">
        <f t="shared" si="2"/>
        <v>43311.208333333328</v>
      </c>
      <c r="T57" s="7">
        <f t="shared" si="3"/>
        <v>43316.208333333328</v>
      </c>
    </row>
    <row r="58" spans="1:20" ht="31.35" x14ac:dyDescent="0.55000000000000004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1"/>
        <v>1.44</v>
      </c>
      <c r="G58" t="s">
        <v>20</v>
      </c>
      <c r="H58">
        <f t="shared" si="0"/>
        <v>70</v>
      </c>
      <c r="I58">
        <v>164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_xlfn.TEXTSPLIT(P58,"/")</f>
        <v>technology</v>
      </c>
      <c r="R58" t="str">
        <v>wearables</v>
      </c>
      <c r="S58" s="7">
        <f t="shared" si="2"/>
        <v>42014.25</v>
      </c>
      <c r="T58" s="7">
        <f t="shared" si="3"/>
        <v>42021.25</v>
      </c>
    </row>
    <row r="59" spans="1:20" x14ac:dyDescent="0.55000000000000004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1"/>
        <v>2.15</v>
      </c>
      <c r="G59" t="s">
        <v>20</v>
      </c>
      <c r="H59">
        <f t="shared" si="0"/>
        <v>31</v>
      </c>
      <c r="I59">
        <v>201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_xlfn.TEXTSPLIT(P59,"/")</f>
        <v>games</v>
      </c>
      <c r="R59" t="str">
        <v>video games</v>
      </c>
      <c r="S59" s="7">
        <f t="shared" si="2"/>
        <v>42979.208333333328</v>
      </c>
      <c r="T59" s="7">
        <f t="shared" si="3"/>
        <v>42991.208333333328</v>
      </c>
    </row>
    <row r="60" spans="1:20" x14ac:dyDescent="0.55000000000000004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1"/>
        <v>2.27</v>
      </c>
      <c r="G60" t="s">
        <v>20</v>
      </c>
      <c r="H60">
        <f t="shared" si="0"/>
        <v>29</v>
      </c>
      <c r="I60">
        <v>211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_xlfn.TEXTSPLIT(P60,"/")</f>
        <v>theater</v>
      </c>
      <c r="R60" t="str">
        <v>plays</v>
      </c>
      <c r="S60" s="7">
        <f t="shared" si="2"/>
        <v>42268.208333333328</v>
      </c>
      <c r="T60" s="7">
        <f t="shared" si="3"/>
        <v>42281.208333333328</v>
      </c>
    </row>
    <row r="61" spans="1:20" x14ac:dyDescent="0.55000000000000004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1"/>
        <v>2.75</v>
      </c>
      <c r="G61" t="s">
        <v>20</v>
      </c>
      <c r="H61">
        <f t="shared" si="0"/>
        <v>30</v>
      </c>
      <c r="I61">
        <v>128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_xlfn.TEXTSPLIT(P61,"/")</f>
        <v>theater</v>
      </c>
      <c r="R61" t="str">
        <v>plays</v>
      </c>
      <c r="S61" s="7">
        <f t="shared" si="2"/>
        <v>42898.208333333328</v>
      </c>
      <c r="T61" s="7">
        <f t="shared" si="3"/>
        <v>42913.208333333328</v>
      </c>
    </row>
    <row r="62" spans="1:20" x14ac:dyDescent="0.55000000000000004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1"/>
        <v>1.44</v>
      </c>
      <c r="G62" t="s">
        <v>20</v>
      </c>
      <c r="H62">
        <f t="shared" si="0"/>
        <v>85</v>
      </c>
      <c r="I62">
        <v>1600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_xlfn.TEXTSPLIT(P62,"/")</f>
        <v>theater</v>
      </c>
      <c r="R62" t="str">
        <v>plays</v>
      </c>
      <c r="S62" s="7">
        <f t="shared" si="2"/>
        <v>41107.208333333336</v>
      </c>
      <c r="T62" s="7">
        <f t="shared" si="3"/>
        <v>41110.208333333336</v>
      </c>
    </row>
    <row r="63" spans="1:20" ht="31.35" x14ac:dyDescent="0.55000000000000004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1"/>
        <v>0.93</v>
      </c>
      <c r="G63" t="s">
        <v>14</v>
      </c>
      <c r="H63">
        <f t="shared" si="0"/>
        <v>82</v>
      </c>
      <c r="I63">
        <v>2253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_xlfn.TEXTSPLIT(P63,"/")</f>
        <v>theater</v>
      </c>
      <c r="R63" t="str">
        <v>plays</v>
      </c>
      <c r="S63" s="7">
        <f t="shared" si="2"/>
        <v>40595.25</v>
      </c>
      <c r="T63" s="7">
        <f t="shared" si="3"/>
        <v>40635.208333333336</v>
      </c>
    </row>
    <row r="64" spans="1:20" x14ac:dyDescent="0.55000000000000004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1"/>
        <v>7.23</v>
      </c>
      <c r="G64" t="s">
        <v>20</v>
      </c>
      <c r="H64">
        <f t="shared" si="0"/>
        <v>58</v>
      </c>
      <c r="I64">
        <v>249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_xlfn.TEXTSPLIT(P64,"/")</f>
        <v>technology</v>
      </c>
      <c r="R64" t="str">
        <v>web</v>
      </c>
      <c r="S64" s="7">
        <f t="shared" si="2"/>
        <v>42160.208333333328</v>
      </c>
      <c r="T64" s="7">
        <f t="shared" si="3"/>
        <v>42161.208333333328</v>
      </c>
    </row>
    <row r="65" spans="1:20" x14ac:dyDescent="0.55000000000000004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1"/>
        <v>0.12</v>
      </c>
      <c r="G65" t="s">
        <v>14</v>
      </c>
      <c r="H65">
        <f t="shared" si="0"/>
        <v>111</v>
      </c>
      <c r="I65">
        <v>5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_xlfn.TEXTSPLIT(P65,"/")</f>
        <v>theater</v>
      </c>
      <c r="R65" t="str">
        <v>plays</v>
      </c>
      <c r="S65" s="7">
        <f t="shared" si="2"/>
        <v>42853.208333333328</v>
      </c>
      <c r="T65" s="7">
        <f t="shared" si="3"/>
        <v>42859.208333333328</v>
      </c>
    </row>
    <row r="66" spans="1:20" x14ac:dyDescent="0.55000000000000004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1"/>
        <v>0.98</v>
      </c>
      <c r="G66" t="s">
        <v>14</v>
      </c>
      <c r="H66">
        <f t="shared" ref="H66:H129" si="4">IFERROR(ROUND(E66/I66,0),0)</f>
        <v>72</v>
      </c>
      <c r="I66">
        <v>38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_xlfn.TEXTSPLIT(P66,"/")</f>
        <v>technology</v>
      </c>
      <c r="R66" t="str">
        <v>web</v>
      </c>
      <c r="S66" s="7">
        <f t="shared" si="2"/>
        <v>43283.208333333328</v>
      </c>
      <c r="T66" s="7">
        <f t="shared" si="3"/>
        <v>43298.208333333328</v>
      </c>
    </row>
    <row r="67" spans="1:20" x14ac:dyDescent="0.55000000000000004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5">ROUND(E67/D67,2)</f>
        <v>2.36</v>
      </c>
      <c r="G67" t="s">
        <v>20</v>
      </c>
      <c r="H67">
        <f t="shared" si="4"/>
        <v>61</v>
      </c>
      <c r="I67">
        <v>236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_xlfn.TEXTSPLIT(P67,"/")</f>
        <v>theater</v>
      </c>
      <c r="R67" t="str">
        <v>plays</v>
      </c>
      <c r="S67" s="7">
        <f t="shared" ref="S67:S130" si="6">(((L67/60)/60)/24)+DATE(1970,1,1)</f>
        <v>40570.25</v>
      </c>
      <c r="T67" s="7">
        <f t="shared" ref="T67:T130" si="7">(((M67/60)/60)/24)+DATE(1970,1,1)</f>
        <v>40577.25</v>
      </c>
    </row>
    <row r="68" spans="1:20" x14ac:dyDescent="0.55000000000000004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5"/>
        <v>0.45</v>
      </c>
      <c r="G68" t="s">
        <v>14</v>
      </c>
      <c r="H68">
        <f t="shared" si="4"/>
        <v>109</v>
      </c>
      <c r="I68">
        <v>12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_xlfn.TEXTSPLIT(P68,"/")</f>
        <v>theater</v>
      </c>
      <c r="R68" t="str">
        <v>plays</v>
      </c>
      <c r="S68" s="7">
        <f t="shared" si="6"/>
        <v>42102.208333333328</v>
      </c>
      <c r="T68" s="7">
        <f t="shared" si="7"/>
        <v>42107.208333333328</v>
      </c>
    </row>
    <row r="69" spans="1:20" ht="31.35" x14ac:dyDescent="0.55000000000000004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5"/>
        <v>1.62</v>
      </c>
      <c r="G69" t="s">
        <v>20</v>
      </c>
      <c r="H69">
        <f t="shared" si="4"/>
        <v>29</v>
      </c>
      <c r="I69">
        <v>4065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_xlfn.TEXTSPLIT(P69,"/")</f>
        <v>technology</v>
      </c>
      <c r="R69" t="str">
        <v>wearables</v>
      </c>
      <c r="S69" s="7">
        <f t="shared" si="6"/>
        <v>40203.25</v>
      </c>
      <c r="T69" s="7">
        <f t="shared" si="7"/>
        <v>40208.25</v>
      </c>
    </row>
    <row r="70" spans="1:20" x14ac:dyDescent="0.55000000000000004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5"/>
        <v>2.5499999999999998</v>
      </c>
      <c r="G70" t="s">
        <v>20</v>
      </c>
      <c r="H70">
        <f t="shared" si="4"/>
        <v>59</v>
      </c>
      <c r="I70">
        <v>246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_xlfn.TEXTSPLIT(P70,"/")</f>
        <v>theater</v>
      </c>
      <c r="R70" t="str">
        <v>plays</v>
      </c>
      <c r="S70" s="7">
        <f t="shared" si="6"/>
        <v>42943.208333333328</v>
      </c>
      <c r="T70" s="7">
        <f t="shared" si="7"/>
        <v>42990.208333333328</v>
      </c>
    </row>
    <row r="71" spans="1:20" x14ac:dyDescent="0.55000000000000004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5"/>
        <v>0.24</v>
      </c>
      <c r="G71" t="s">
        <v>74</v>
      </c>
      <c r="H71">
        <f t="shared" si="4"/>
        <v>112</v>
      </c>
      <c r="I71">
        <v>17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_xlfn.TEXTSPLIT(P71,"/")</f>
        <v>theater</v>
      </c>
      <c r="R71" t="str">
        <v>plays</v>
      </c>
      <c r="S71" s="7">
        <f t="shared" si="6"/>
        <v>40531.25</v>
      </c>
      <c r="T71" s="7">
        <f t="shared" si="7"/>
        <v>40565.25</v>
      </c>
    </row>
    <row r="72" spans="1:20" x14ac:dyDescent="0.55000000000000004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5"/>
        <v>1.24</v>
      </c>
      <c r="G72" t="s">
        <v>20</v>
      </c>
      <c r="H72">
        <f t="shared" si="4"/>
        <v>64</v>
      </c>
      <c r="I72">
        <v>2475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_xlfn.TEXTSPLIT(P72,"/")</f>
        <v>theater</v>
      </c>
      <c r="R72" t="str">
        <v>plays</v>
      </c>
      <c r="S72" s="7">
        <f t="shared" si="6"/>
        <v>40484.208333333336</v>
      </c>
      <c r="T72" s="7">
        <f t="shared" si="7"/>
        <v>40533.25</v>
      </c>
    </row>
    <row r="73" spans="1:20" ht="31.35" x14ac:dyDescent="0.55000000000000004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5"/>
        <v>1.08</v>
      </c>
      <c r="G73" t="s">
        <v>20</v>
      </c>
      <c r="H73">
        <f t="shared" si="4"/>
        <v>85</v>
      </c>
      <c r="I73">
        <v>76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_xlfn.TEXTSPLIT(P73,"/")</f>
        <v>theater</v>
      </c>
      <c r="R73" t="str">
        <v>plays</v>
      </c>
      <c r="S73" s="7">
        <f t="shared" si="6"/>
        <v>43799.25</v>
      </c>
      <c r="T73" s="7">
        <f t="shared" si="7"/>
        <v>43803.25</v>
      </c>
    </row>
    <row r="74" spans="1:20" x14ac:dyDescent="0.55000000000000004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5"/>
        <v>6.7</v>
      </c>
      <c r="G74" t="s">
        <v>20</v>
      </c>
      <c r="H74">
        <f t="shared" si="4"/>
        <v>74</v>
      </c>
      <c r="I74">
        <v>54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_xlfn.TEXTSPLIT(P74,"/")</f>
        <v>film &amp; video</v>
      </c>
      <c r="R74" t="str">
        <v>animation</v>
      </c>
      <c r="S74" s="7">
        <f t="shared" si="6"/>
        <v>42186.208333333328</v>
      </c>
      <c r="T74" s="7">
        <f t="shared" si="7"/>
        <v>42222.208333333328</v>
      </c>
    </row>
    <row r="75" spans="1:20" x14ac:dyDescent="0.55000000000000004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5"/>
        <v>6.61</v>
      </c>
      <c r="G75" t="s">
        <v>20</v>
      </c>
      <c r="H75">
        <f t="shared" si="4"/>
        <v>105</v>
      </c>
      <c r="I75">
        <v>88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_xlfn.TEXTSPLIT(P75,"/")</f>
        <v>music</v>
      </c>
      <c r="R75" t="str">
        <v>jazz</v>
      </c>
      <c r="S75" s="7">
        <f t="shared" si="6"/>
        <v>42701.25</v>
      </c>
      <c r="T75" s="7">
        <f t="shared" si="7"/>
        <v>42704.25</v>
      </c>
    </row>
    <row r="76" spans="1:20" x14ac:dyDescent="0.55000000000000004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5"/>
        <v>1.22</v>
      </c>
      <c r="G76" t="s">
        <v>20</v>
      </c>
      <c r="H76">
        <f t="shared" si="4"/>
        <v>56</v>
      </c>
      <c r="I76">
        <v>85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_xlfn.TEXTSPLIT(P76,"/")</f>
        <v>music</v>
      </c>
      <c r="R76" t="str">
        <v>metal</v>
      </c>
      <c r="S76" s="7">
        <f t="shared" si="6"/>
        <v>42456.208333333328</v>
      </c>
      <c r="T76" s="7">
        <f t="shared" si="7"/>
        <v>42457.208333333328</v>
      </c>
    </row>
    <row r="77" spans="1:20" x14ac:dyDescent="0.55000000000000004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5"/>
        <v>1.51</v>
      </c>
      <c r="G77" t="s">
        <v>20</v>
      </c>
      <c r="H77">
        <f t="shared" si="4"/>
        <v>86</v>
      </c>
      <c r="I77">
        <v>170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_xlfn.TEXTSPLIT(P77,"/")</f>
        <v>photography</v>
      </c>
      <c r="R77" t="str">
        <v>photography books</v>
      </c>
      <c r="S77" s="7">
        <f t="shared" si="6"/>
        <v>43296.208333333328</v>
      </c>
      <c r="T77" s="7">
        <f t="shared" si="7"/>
        <v>43304.208333333328</v>
      </c>
    </row>
    <row r="78" spans="1:20" x14ac:dyDescent="0.55000000000000004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5"/>
        <v>0.78</v>
      </c>
      <c r="G78" t="s">
        <v>14</v>
      </c>
      <c r="H78">
        <f t="shared" si="4"/>
        <v>57</v>
      </c>
      <c r="I78">
        <v>1684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_xlfn.TEXTSPLIT(P78,"/")</f>
        <v>theater</v>
      </c>
      <c r="R78" t="str">
        <v>plays</v>
      </c>
      <c r="S78" s="7">
        <f t="shared" si="6"/>
        <v>42027.25</v>
      </c>
      <c r="T78" s="7">
        <f t="shared" si="7"/>
        <v>42076.208333333328</v>
      </c>
    </row>
    <row r="79" spans="1:20" x14ac:dyDescent="0.55000000000000004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5"/>
        <v>0.47</v>
      </c>
      <c r="G79" t="s">
        <v>14</v>
      </c>
      <c r="H79">
        <f t="shared" si="4"/>
        <v>80</v>
      </c>
      <c r="I79">
        <v>56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_xlfn.TEXTSPLIT(P79,"/")</f>
        <v>film &amp; video</v>
      </c>
      <c r="R79" t="str">
        <v>animation</v>
      </c>
      <c r="S79" s="7">
        <f t="shared" si="6"/>
        <v>40448.208333333336</v>
      </c>
      <c r="T79" s="7">
        <f t="shared" si="7"/>
        <v>40462.208333333336</v>
      </c>
    </row>
    <row r="80" spans="1:20" x14ac:dyDescent="0.55000000000000004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5"/>
        <v>3.01</v>
      </c>
      <c r="G80" t="s">
        <v>20</v>
      </c>
      <c r="H80">
        <f t="shared" si="4"/>
        <v>41</v>
      </c>
      <c r="I80">
        <v>330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_xlfn.TEXTSPLIT(P80,"/")</f>
        <v>publishing</v>
      </c>
      <c r="R80" t="str">
        <v>translations</v>
      </c>
      <c r="S80" s="7">
        <f t="shared" si="6"/>
        <v>43206.208333333328</v>
      </c>
      <c r="T80" s="7">
        <f t="shared" si="7"/>
        <v>43207.208333333328</v>
      </c>
    </row>
    <row r="81" spans="1:20" x14ac:dyDescent="0.55000000000000004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5"/>
        <v>0.7</v>
      </c>
      <c r="G81" t="s">
        <v>14</v>
      </c>
      <c r="H81">
        <f t="shared" si="4"/>
        <v>48</v>
      </c>
      <c r="I81">
        <v>838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_xlfn.TEXTSPLIT(P81,"/")</f>
        <v>theater</v>
      </c>
      <c r="R81" t="str">
        <v>plays</v>
      </c>
      <c r="S81" s="7">
        <f t="shared" si="6"/>
        <v>43267.208333333328</v>
      </c>
      <c r="T81" s="7">
        <f t="shared" si="7"/>
        <v>43272.208333333328</v>
      </c>
    </row>
    <row r="82" spans="1:20" x14ac:dyDescent="0.55000000000000004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5"/>
        <v>6.37</v>
      </c>
      <c r="G82" t="s">
        <v>20</v>
      </c>
      <c r="H82">
        <f t="shared" si="4"/>
        <v>55</v>
      </c>
      <c r="I82">
        <v>127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_xlfn.TEXTSPLIT(P82,"/")</f>
        <v>games</v>
      </c>
      <c r="R82" t="str">
        <v>video games</v>
      </c>
      <c r="S82" s="7">
        <f t="shared" si="6"/>
        <v>42976.208333333328</v>
      </c>
      <c r="T82" s="7">
        <f t="shared" si="7"/>
        <v>43006.208333333328</v>
      </c>
    </row>
    <row r="83" spans="1:20" x14ac:dyDescent="0.55000000000000004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5"/>
        <v>2.25</v>
      </c>
      <c r="G83" t="s">
        <v>20</v>
      </c>
      <c r="H83">
        <f t="shared" si="4"/>
        <v>92</v>
      </c>
      <c r="I83">
        <v>411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_xlfn.TEXTSPLIT(P83,"/")</f>
        <v>music</v>
      </c>
      <c r="R83" t="str">
        <v>rock</v>
      </c>
      <c r="S83" s="7">
        <f t="shared" si="6"/>
        <v>43062.25</v>
      </c>
      <c r="T83" s="7">
        <f t="shared" si="7"/>
        <v>43087.25</v>
      </c>
    </row>
    <row r="84" spans="1:20" x14ac:dyDescent="0.55000000000000004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5"/>
        <v>14.97</v>
      </c>
      <c r="G84" t="s">
        <v>20</v>
      </c>
      <c r="H84">
        <f t="shared" si="4"/>
        <v>83</v>
      </c>
      <c r="I84">
        <v>180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_xlfn.TEXTSPLIT(P84,"/")</f>
        <v>games</v>
      </c>
      <c r="R84" t="str">
        <v>video games</v>
      </c>
      <c r="S84" s="7">
        <f t="shared" si="6"/>
        <v>43482.25</v>
      </c>
      <c r="T84" s="7">
        <f t="shared" si="7"/>
        <v>43489.25</v>
      </c>
    </row>
    <row r="85" spans="1:20" x14ac:dyDescent="0.55000000000000004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5"/>
        <v>0.38</v>
      </c>
      <c r="G85" t="s">
        <v>14</v>
      </c>
      <c r="H85">
        <f t="shared" si="4"/>
        <v>40</v>
      </c>
      <c r="I85">
        <v>1000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_xlfn.TEXTSPLIT(P85,"/")</f>
        <v>music</v>
      </c>
      <c r="R85" t="str">
        <v>electric music</v>
      </c>
      <c r="S85" s="7">
        <f t="shared" si="6"/>
        <v>42579.208333333328</v>
      </c>
      <c r="T85" s="7">
        <f t="shared" si="7"/>
        <v>42601.208333333328</v>
      </c>
    </row>
    <row r="86" spans="1:20" x14ac:dyDescent="0.55000000000000004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5"/>
        <v>1.32</v>
      </c>
      <c r="G86" t="s">
        <v>20</v>
      </c>
      <c r="H86">
        <f t="shared" si="4"/>
        <v>111</v>
      </c>
      <c r="I86">
        <v>374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_xlfn.TEXTSPLIT(P86,"/")</f>
        <v>technology</v>
      </c>
      <c r="R86" t="str">
        <v>wearables</v>
      </c>
      <c r="S86" s="7">
        <f t="shared" si="6"/>
        <v>41118.208333333336</v>
      </c>
      <c r="T86" s="7">
        <f t="shared" si="7"/>
        <v>41128.208333333336</v>
      </c>
    </row>
    <row r="87" spans="1:20" x14ac:dyDescent="0.55000000000000004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5"/>
        <v>1.31</v>
      </c>
      <c r="G87" t="s">
        <v>20</v>
      </c>
      <c r="H87">
        <f t="shared" si="4"/>
        <v>91</v>
      </c>
      <c r="I87">
        <v>71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_xlfn.TEXTSPLIT(P87,"/")</f>
        <v>music</v>
      </c>
      <c r="R87" t="str">
        <v>indie rock</v>
      </c>
      <c r="S87" s="7">
        <f t="shared" si="6"/>
        <v>40797.208333333336</v>
      </c>
      <c r="T87" s="7">
        <f t="shared" si="7"/>
        <v>40805.208333333336</v>
      </c>
    </row>
    <row r="88" spans="1:20" x14ac:dyDescent="0.55000000000000004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5"/>
        <v>1.68</v>
      </c>
      <c r="G88" t="s">
        <v>20</v>
      </c>
      <c r="H88">
        <f t="shared" si="4"/>
        <v>61</v>
      </c>
      <c r="I88">
        <v>203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_xlfn.TEXTSPLIT(P88,"/")</f>
        <v>theater</v>
      </c>
      <c r="R88" t="str">
        <v>plays</v>
      </c>
      <c r="S88" s="7">
        <f t="shared" si="6"/>
        <v>42128.208333333328</v>
      </c>
      <c r="T88" s="7">
        <f t="shared" si="7"/>
        <v>42141.208333333328</v>
      </c>
    </row>
    <row r="89" spans="1:20" ht="31.35" x14ac:dyDescent="0.55000000000000004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5"/>
        <v>0.62</v>
      </c>
      <c r="G89" t="s">
        <v>14</v>
      </c>
      <c r="H89">
        <f t="shared" si="4"/>
        <v>83</v>
      </c>
      <c r="I89">
        <v>1482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_xlfn.TEXTSPLIT(P89,"/")</f>
        <v>music</v>
      </c>
      <c r="R89" t="str">
        <v>rock</v>
      </c>
      <c r="S89" s="7">
        <f t="shared" si="6"/>
        <v>40610.25</v>
      </c>
      <c r="T89" s="7">
        <f t="shared" si="7"/>
        <v>40621.208333333336</v>
      </c>
    </row>
    <row r="90" spans="1:20" x14ac:dyDescent="0.55000000000000004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5"/>
        <v>2.61</v>
      </c>
      <c r="G90" t="s">
        <v>20</v>
      </c>
      <c r="H90">
        <f t="shared" si="4"/>
        <v>111</v>
      </c>
      <c r="I90">
        <v>113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_xlfn.TEXTSPLIT(P90,"/")</f>
        <v>publishing</v>
      </c>
      <c r="R90" t="str">
        <v>translations</v>
      </c>
      <c r="S90" s="7">
        <f t="shared" si="6"/>
        <v>42110.208333333328</v>
      </c>
      <c r="T90" s="7">
        <f t="shared" si="7"/>
        <v>42132.208333333328</v>
      </c>
    </row>
    <row r="91" spans="1:20" x14ac:dyDescent="0.55000000000000004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5"/>
        <v>2.5299999999999998</v>
      </c>
      <c r="G91" t="s">
        <v>20</v>
      </c>
      <c r="H91">
        <f t="shared" si="4"/>
        <v>89</v>
      </c>
      <c r="I91">
        <v>96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_xlfn.TEXTSPLIT(P91,"/")</f>
        <v>theater</v>
      </c>
      <c r="R91" t="str">
        <v>plays</v>
      </c>
      <c r="S91" s="7">
        <f t="shared" si="6"/>
        <v>40283.208333333336</v>
      </c>
      <c r="T91" s="7">
        <f t="shared" si="7"/>
        <v>40285.208333333336</v>
      </c>
    </row>
    <row r="92" spans="1:20" x14ac:dyDescent="0.55000000000000004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5"/>
        <v>0.79</v>
      </c>
      <c r="G92" t="s">
        <v>14</v>
      </c>
      <c r="H92">
        <f t="shared" si="4"/>
        <v>58</v>
      </c>
      <c r="I92">
        <v>106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_xlfn.TEXTSPLIT(P92,"/")</f>
        <v>theater</v>
      </c>
      <c r="R92" t="str">
        <v>plays</v>
      </c>
      <c r="S92" s="7">
        <f t="shared" si="6"/>
        <v>42425.25</v>
      </c>
      <c r="T92" s="7">
        <f t="shared" si="7"/>
        <v>42425.25</v>
      </c>
    </row>
    <row r="93" spans="1:20" x14ac:dyDescent="0.55000000000000004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5"/>
        <v>0.48</v>
      </c>
      <c r="G93" t="s">
        <v>14</v>
      </c>
      <c r="H93">
        <f t="shared" si="4"/>
        <v>110</v>
      </c>
      <c r="I93">
        <v>679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_xlfn.TEXTSPLIT(P93,"/")</f>
        <v>publishing</v>
      </c>
      <c r="R93" t="str">
        <v>translations</v>
      </c>
      <c r="S93" s="7">
        <f t="shared" si="6"/>
        <v>42588.208333333328</v>
      </c>
      <c r="T93" s="7">
        <f t="shared" si="7"/>
        <v>42616.208333333328</v>
      </c>
    </row>
    <row r="94" spans="1:20" x14ac:dyDescent="0.55000000000000004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5"/>
        <v>2.59</v>
      </c>
      <c r="G94" t="s">
        <v>20</v>
      </c>
      <c r="H94">
        <f t="shared" si="4"/>
        <v>104</v>
      </c>
      <c r="I94">
        <v>498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_xlfn.TEXTSPLIT(P94,"/")</f>
        <v>games</v>
      </c>
      <c r="R94" t="str">
        <v>video games</v>
      </c>
      <c r="S94" s="7">
        <f t="shared" si="6"/>
        <v>40352.208333333336</v>
      </c>
      <c r="T94" s="7">
        <f t="shared" si="7"/>
        <v>40353.208333333336</v>
      </c>
    </row>
    <row r="95" spans="1:20" x14ac:dyDescent="0.55000000000000004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5"/>
        <v>0.61</v>
      </c>
      <c r="G95" t="s">
        <v>74</v>
      </c>
      <c r="H95">
        <f t="shared" si="4"/>
        <v>108</v>
      </c>
      <c r="I95">
        <v>610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_xlfn.TEXTSPLIT(P95,"/")</f>
        <v>theater</v>
      </c>
      <c r="R95" t="str">
        <v>plays</v>
      </c>
      <c r="S95" s="7">
        <f t="shared" si="6"/>
        <v>41202.208333333336</v>
      </c>
      <c r="T95" s="7">
        <f t="shared" si="7"/>
        <v>41206.208333333336</v>
      </c>
    </row>
    <row r="96" spans="1:20" x14ac:dyDescent="0.55000000000000004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5"/>
        <v>3.04</v>
      </c>
      <c r="G96" t="s">
        <v>20</v>
      </c>
      <c r="H96">
        <f t="shared" si="4"/>
        <v>49</v>
      </c>
      <c r="I96">
        <v>180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_xlfn.TEXTSPLIT(P96,"/")</f>
        <v>technology</v>
      </c>
      <c r="R96" t="str">
        <v>web</v>
      </c>
      <c r="S96" s="7">
        <f t="shared" si="6"/>
        <v>43562.208333333328</v>
      </c>
      <c r="T96" s="7">
        <f t="shared" si="7"/>
        <v>43573.208333333328</v>
      </c>
    </row>
    <row r="97" spans="1:20" ht="31.35" x14ac:dyDescent="0.55000000000000004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5"/>
        <v>1.1299999999999999</v>
      </c>
      <c r="G97" t="s">
        <v>20</v>
      </c>
      <c r="H97">
        <f t="shared" si="4"/>
        <v>38</v>
      </c>
      <c r="I97">
        <v>27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_xlfn.TEXTSPLIT(P97,"/")</f>
        <v>film &amp; video</v>
      </c>
      <c r="R97" t="str">
        <v>documentary</v>
      </c>
      <c r="S97" s="7">
        <f t="shared" si="6"/>
        <v>43752.208333333328</v>
      </c>
      <c r="T97" s="7">
        <f t="shared" si="7"/>
        <v>43759.208333333328</v>
      </c>
    </row>
    <row r="98" spans="1:20" x14ac:dyDescent="0.55000000000000004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5"/>
        <v>2.17</v>
      </c>
      <c r="G98" t="s">
        <v>20</v>
      </c>
      <c r="H98">
        <f t="shared" si="4"/>
        <v>65</v>
      </c>
      <c r="I98">
        <v>2331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_xlfn.TEXTSPLIT(P98,"/")</f>
        <v>theater</v>
      </c>
      <c r="R98" t="str">
        <v>plays</v>
      </c>
      <c r="S98" s="7">
        <f t="shared" si="6"/>
        <v>40612.25</v>
      </c>
      <c r="T98" s="7">
        <f t="shared" si="7"/>
        <v>40625.208333333336</v>
      </c>
    </row>
    <row r="99" spans="1:20" x14ac:dyDescent="0.55000000000000004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5"/>
        <v>9.27</v>
      </c>
      <c r="G99" t="s">
        <v>20</v>
      </c>
      <c r="H99">
        <f t="shared" si="4"/>
        <v>107</v>
      </c>
      <c r="I99">
        <v>113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_xlfn.TEXTSPLIT(P99,"/")</f>
        <v>food</v>
      </c>
      <c r="R99" t="str">
        <v>food trucks</v>
      </c>
      <c r="S99" s="7">
        <f t="shared" si="6"/>
        <v>42180.208333333328</v>
      </c>
      <c r="T99" s="7">
        <f t="shared" si="7"/>
        <v>42234.208333333328</v>
      </c>
    </row>
    <row r="100" spans="1:20" x14ac:dyDescent="0.55000000000000004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5"/>
        <v>0.34</v>
      </c>
      <c r="G100" t="s">
        <v>14</v>
      </c>
      <c r="H100">
        <f t="shared" si="4"/>
        <v>27</v>
      </c>
      <c r="I100">
        <v>1220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_xlfn.TEXTSPLIT(P100,"/")</f>
        <v>games</v>
      </c>
      <c r="R100" t="str">
        <v>video games</v>
      </c>
      <c r="S100" s="7">
        <f t="shared" si="6"/>
        <v>42212.208333333328</v>
      </c>
      <c r="T100" s="7">
        <f t="shared" si="7"/>
        <v>42216.208333333328</v>
      </c>
    </row>
    <row r="101" spans="1:20" x14ac:dyDescent="0.55000000000000004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5"/>
        <v>1.97</v>
      </c>
      <c r="G101" t="s">
        <v>20</v>
      </c>
      <c r="H101">
        <f t="shared" si="4"/>
        <v>91</v>
      </c>
      <c r="I101">
        <v>164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_xlfn.TEXTSPLIT(P101,"/")</f>
        <v>theater</v>
      </c>
      <c r="R101" t="str">
        <v>plays</v>
      </c>
      <c r="S101" s="7">
        <f t="shared" si="6"/>
        <v>41968.25</v>
      </c>
      <c r="T101" s="7">
        <f t="shared" si="7"/>
        <v>41997.25</v>
      </c>
    </row>
    <row r="102" spans="1:20" x14ac:dyDescent="0.55000000000000004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5"/>
        <v>0.01</v>
      </c>
      <c r="G102" t="s">
        <v>14</v>
      </c>
      <c r="H102">
        <f t="shared" si="4"/>
        <v>1</v>
      </c>
      <c r="I102"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_xlfn.TEXTSPLIT(P102,"/")</f>
        <v>theater</v>
      </c>
      <c r="R102" t="str">
        <v>plays</v>
      </c>
      <c r="S102" s="7">
        <f t="shared" si="6"/>
        <v>40835.208333333336</v>
      </c>
      <c r="T102" s="7">
        <f t="shared" si="7"/>
        <v>40853.208333333336</v>
      </c>
    </row>
    <row r="103" spans="1:20" x14ac:dyDescent="0.55000000000000004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5"/>
        <v>10.210000000000001</v>
      </c>
      <c r="G103" t="s">
        <v>20</v>
      </c>
      <c r="H103">
        <f t="shared" si="4"/>
        <v>56</v>
      </c>
      <c r="I103">
        <v>164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_xlfn.TEXTSPLIT(P103,"/")</f>
        <v>music</v>
      </c>
      <c r="R103" t="str">
        <v>electric music</v>
      </c>
      <c r="S103" s="7">
        <f t="shared" si="6"/>
        <v>42056.25</v>
      </c>
      <c r="T103" s="7">
        <f t="shared" si="7"/>
        <v>42063.25</v>
      </c>
    </row>
    <row r="104" spans="1:20" x14ac:dyDescent="0.55000000000000004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5"/>
        <v>2.82</v>
      </c>
      <c r="G104" t="s">
        <v>20</v>
      </c>
      <c r="H104">
        <f t="shared" si="4"/>
        <v>31</v>
      </c>
      <c r="I104">
        <v>336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_xlfn.TEXTSPLIT(P104,"/")</f>
        <v>technology</v>
      </c>
      <c r="R104" t="str">
        <v>wearables</v>
      </c>
      <c r="S104" s="7">
        <f t="shared" si="6"/>
        <v>43234.208333333328</v>
      </c>
      <c r="T104" s="7">
        <f t="shared" si="7"/>
        <v>43241.208333333328</v>
      </c>
    </row>
    <row r="105" spans="1:20" x14ac:dyDescent="0.55000000000000004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5"/>
        <v>0.25</v>
      </c>
      <c r="G105" t="s">
        <v>14</v>
      </c>
      <c r="H105">
        <f t="shared" si="4"/>
        <v>67</v>
      </c>
      <c r="I105">
        <v>37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_xlfn.TEXTSPLIT(P105,"/")</f>
        <v>music</v>
      </c>
      <c r="R105" t="str">
        <v>electric music</v>
      </c>
      <c r="S105" s="7">
        <f t="shared" si="6"/>
        <v>40475.208333333336</v>
      </c>
      <c r="T105" s="7">
        <f t="shared" si="7"/>
        <v>40484.208333333336</v>
      </c>
    </row>
    <row r="106" spans="1:20" x14ac:dyDescent="0.55000000000000004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5"/>
        <v>1.43</v>
      </c>
      <c r="G106" t="s">
        <v>20</v>
      </c>
      <c r="H106">
        <f t="shared" si="4"/>
        <v>89</v>
      </c>
      <c r="I106">
        <v>1917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_xlfn.TEXTSPLIT(P106,"/")</f>
        <v>music</v>
      </c>
      <c r="R106" t="str">
        <v>indie rock</v>
      </c>
      <c r="S106" s="7">
        <f t="shared" si="6"/>
        <v>42878.208333333328</v>
      </c>
      <c r="T106" s="7">
        <f t="shared" si="7"/>
        <v>42879.208333333328</v>
      </c>
    </row>
    <row r="107" spans="1:20" x14ac:dyDescent="0.55000000000000004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5"/>
        <v>1.45</v>
      </c>
      <c r="G107" t="s">
        <v>20</v>
      </c>
      <c r="H107">
        <f t="shared" si="4"/>
        <v>103</v>
      </c>
      <c r="I107">
        <v>95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_xlfn.TEXTSPLIT(P107,"/")</f>
        <v>technology</v>
      </c>
      <c r="R107" t="str">
        <v>web</v>
      </c>
      <c r="S107" s="7">
        <f t="shared" si="6"/>
        <v>41366.208333333336</v>
      </c>
      <c r="T107" s="7">
        <f t="shared" si="7"/>
        <v>41384.208333333336</v>
      </c>
    </row>
    <row r="108" spans="1:20" x14ac:dyDescent="0.55000000000000004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5"/>
        <v>3.59</v>
      </c>
      <c r="G108" t="s">
        <v>20</v>
      </c>
      <c r="H108">
        <f t="shared" si="4"/>
        <v>95</v>
      </c>
      <c r="I108">
        <v>147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_xlfn.TEXTSPLIT(P108,"/")</f>
        <v>theater</v>
      </c>
      <c r="R108" t="str">
        <v>plays</v>
      </c>
      <c r="S108" s="7">
        <f t="shared" si="6"/>
        <v>43716.208333333328</v>
      </c>
      <c r="T108" s="7">
        <f t="shared" si="7"/>
        <v>43721.208333333328</v>
      </c>
    </row>
    <row r="109" spans="1:20" x14ac:dyDescent="0.55000000000000004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5"/>
        <v>1.86</v>
      </c>
      <c r="G109" t="s">
        <v>20</v>
      </c>
      <c r="H109">
        <f t="shared" si="4"/>
        <v>76</v>
      </c>
      <c r="I109">
        <v>86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_xlfn.TEXTSPLIT(P109,"/")</f>
        <v>theater</v>
      </c>
      <c r="R109" t="str">
        <v>plays</v>
      </c>
      <c r="S109" s="7">
        <f t="shared" si="6"/>
        <v>43213.208333333328</v>
      </c>
      <c r="T109" s="7">
        <f t="shared" si="7"/>
        <v>43230.208333333328</v>
      </c>
    </row>
    <row r="110" spans="1:20" ht="31.35" x14ac:dyDescent="0.55000000000000004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5"/>
        <v>5.95</v>
      </c>
      <c r="G110" t="s">
        <v>20</v>
      </c>
      <c r="H110">
        <f t="shared" si="4"/>
        <v>108</v>
      </c>
      <c r="I110">
        <v>83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_xlfn.TEXTSPLIT(P110,"/")</f>
        <v>film &amp; video</v>
      </c>
      <c r="R110" t="str">
        <v>documentary</v>
      </c>
      <c r="S110" s="7">
        <f t="shared" si="6"/>
        <v>41005.208333333336</v>
      </c>
      <c r="T110" s="7">
        <f t="shared" si="7"/>
        <v>41042.208333333336</v>
      </c>
    </row>
    <row r="111" spans="1:20" x14ac:dyDescent="0.55000000000000004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5"/>
        <v>0.59</v>
      </c>
      <c r="G111" t="s">
        <v>14</v>
      </c>
      <c r="H111">
        <f t="shared" si="4"/>
        <v>51</v>
      </c>
      <c r="I111">
        <v>60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_xlfn.TEXTSPLIT(P111,"/")</f>
        <v>film &amp; video</v>
      </c>
      <c r="R111" t="str">
        <v>television</v>
      </c>
      <c r="S111" s="7">
        <f t="shared" si="6"/>
        <v>41651.25</v>
      </c>
      <c r="T111" s="7">
        <f t="shared" si="7"/>
        <v>41653.25</v>
      </c>
    </row>
    <row r="112" spans="1:20" ht="31.35" x14ac:dyDescent="0.55000000000000004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5"/>
        <v>0.15</v>
      </c>
      <c r="G112" t="s">
        <v>14</v>
      </c>
      <c r="H112">
        <f t="shared" si="4"/>
        <v>72</v>
      </c>
      <c r="I112">
        <v>296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_xlfn.TEXTSPLIT(P112,"/")</f>
        <v>food</v>
      </c>
      <c r="R112" t="str">
        <v>food trucks</v>
      </c>
      <c r="S112" s="7">
        <f t="shared" si="6"/>
        <v>43354.208333333328</v>
      </c>
      <c r="T112" s="7">
        <f t="shared" si="7"/>
        <v>43373.208333333328</v>
      </c>
    </row>
    <row r="113" spans="1:20" x14ac:dyDescent="0.55000000000000004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5"/>
        <v>1.2</v>
      </c>
      <c r="G113" t="s">
        <v>20</v>
      </c>
      <c r="H113">
        <f t="shared" si="4"/>
        <v>109</v>
      </c>
      <c r="I113">
        <v>676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_xlfn.TEXTSPLIT(P113,"/")</f>
        <v>publishing</v>
      </c>
      <c r="R113" t="str">
        <v>radio &amp; podcasts</v>
      </c>
      <c r="S113" s="7">
        <f t="shared" si="6"/>
        <v>41174.208333333336</v>
      </c>
      <c r="T113" s="7">
        <f t="shared" si="7"/>
        <v>41180.208333333336</v>
      </c>
    </row>
    <row r="114" spans="1:20" x14ac:dyDescent="0.55000000000000004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5"/>
        <v>2.69</v>
      </c>
      <c r="G114" t="s">
        <v>20</v>
      </c>
      <c r="H114">
        <f t="shared" si="4"/>
        <v>35</v>
      </c>
      <c r="I114">
        <v>361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_xlfn.TEXTSPLIT(P114,"/")</f>
        <v>technology</v>
      </c>
      <c r="R114" t="str">
        <v>web</v>
      </c>
      <c r="S114" s="7">
        <f t="shared" si="6"/>
        <v>41875.208333333336</v>
      </c>
      <c r="T114" s="7">
        <f t="shared" si="7"/>
        <v>41890.208333333336</v>
      </c>
    </row>
    <row r="115" spans="1:20" x14ac:dyDescent="0.55000000000000004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5"/>
        <v>3.77</v>
      </c>
      <c r="G115" t="s">
        <v>20</v>
      </c>
      <c r="H115">
        <f t="shared" si="4"/>
        <v>95</v>
      </c>
      <c r="I115">
        <v>131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_xlfn.TEXTSPLIT(P115,"/")</f>
        <v>food</v>
      </c>
      <c r="R115" t="str">
        <v>food trucks</v>
      </c>
      <c r="S115" s="7">
        <f t="shared" si="6"/>
        <v>42990.208333333328</v>
      </c>
      <c r="T115" s="7">
        <f t="shared" si="7"/>
        <v>42997.208333333328</v>
      </c>
    </row>
    <row r="116" spans="1:20" x14ac:dyDescent="0.55000000000000004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5"/>
        <v>7.27</v>
      </c>
      <c r="G116" t="s">
        <v>20</v>
      </c>
      <c r="H116">
        <f t="shared" si="4"/>
        <v>110</v>
      </c>
      <c r="I116">
        <v>126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_xlfn.TEXTSPLIT(P116,"/")</f>
        <v>technology</v>
      </c>
      <c r="R116" t="str">
        <v>wearables</v>
      </c>
      <c r="S116" s="7">
        <f t="shared" si="6"/>
        <v>43564.208333333328</v>
      </c>
      <c r="T116" s="7">
        <f t="shared" si="7"/>
        <v>43565.208333333328</v>
      </c>
    </row>
    <row r="117" spans="1:20" x14ac:dyDescent="0.55000000000000004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5"/>
        <v>0.87</v>
      </c>
      <c r="G117" t="s">
        <v>14</v>
      </c>
      <c r="H117">
        <f t="shared" si="4"/>
        <v>44</v>
      </c>
      <c r="I117">
        <v>3304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_xlfn.TEXTSPLIT(P117,"/")</f>
        <v>publishing</v>
      </c>
      <c r="R117" t="str">
        <v>fiction</v>
      </c>
      <c r="S117" s="7">
        <f t="shared" si="6"/>
        <v>43056.25</v>
      </c>
      <c r="T117" s="7">
        <f t="shared" si="7"/>
        <v>43091.25</v>
      </c>
    </row>
    <row r="118" spans="1:20" ht="31.35" x14ac:dyDescent="0.55000000000000004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5"/>
        <v>0.88</v>
      </c>
      <c r="G118" t="s">
        <v>14</v>
      </c>
      <c r="H118">
        <f t="shared" si="4"/>
        <v>87</v>
      </c>
      <c r="I118">
        <v>73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_xlfn.TEXTSPLIT(P118,"/")</f>
        <v>theater</v>
      </c>
      <c r="R118" t="str">
        <v>plays</v>
      </c>
      <c r="S118" s="7">
        <f t="shared" si="6"/>
        <v>42265.208333333328</v>
      </c>
      <c r="T118" s="7">
        <f t="shared" si="7"/>
        <v>42266.208333333328</v>
      </c>
    </row>
    <row r="119" spans="1:20" x14ac:dyDescent="0.55000000000000004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5"/>
        <v>1.74</v>
      </c>
      <c r="G119" t="s">
        <v>20</v>
      </c>
      <c r="H119">
        <f t="shared" si="4"/>
        <v>31</v>
      </c>
      <c r="I119">
        <v>275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_xlfn.TEXTSPLIT(P119,"/")</f>
        <v>film &amp; video</v>
      </c>
      <c r="R119" t="str">
        <v>television</v>
      </c>
      <c r="S119" s="7">
        <f t="shared" si="6"/>
        <v>40808.208333333336</v>
      </c>
      <c r="T119" s="7">
        <f t="shared" si="7"/>
        <v>40814.208333333336</v>
      </c>
    </row>
    <row r="120" spans="1:20" x14ac:dyDescent="0.55000000000000004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5"/>
        <v>1.18</v>
      </c>
      <c r="G120" t="s">
        <v>20</v>
      </c>
      <c r="H120">
        <f t="shared" si="4"/>
        <v>95</v>
      </c>
      <c r="I120">
        <v>67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_xlfn.TEXTSPLIT(P120,"/")</f>
        <v>photography</v>
      </c>
      <c r="R120" t="str">
        <v>photography books</v>
      </c>
      <c r="S120" s="7">
        <f t="shared" si="6"/>
        <v>41665.25</v>
      </c>
      <c r="T120" s="7">
        <f t="shared" si="7"/>
        <v>41671.25</v>
      </c>
    </row>
    <row r="121" spans="1:20" ht="31.35" x14ac:dyDescent="0.55000000000000004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5"/>
        <v>2.15</v>
      </c>
      <c r="G121" t="s">
        <v>20</v>
      </c>
      <c r="H121">
        <f t="shared" si="4"/>
        <v>70</v>
      </c>
      <c r="I121">
        <v>154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_xlfn.TEXTSPLIT(P121,"/")</f>
        <v>film &amp; video</v>
      </c>
      <c r="R121" t="str">
        <v>documentary</v>
      </c>
      <c r="S121" s="7">
        <f t="shared" si="6"/>
        <v>41806.208333333336</v>
      </c>
      <c r="T121" s="7">
        <f t="shared" si="7"/>
        <v>41823.208333333336</v>
      </c>
    </row>
    <row r="122" spans="1:20" x14ac:dyDescent="0.55000000000000004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5"/>
        <v>1.49</v>
      </c>
      <c r="G122" t="s">
        <v>20</v>
      </c>
      <c r="H122">
        <f t="shared" si="4"/>
        <v>63</v>
      </c>
      <c r="I122">
        <v>1782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_xlfn.TEXTSPLIT(P122,"/")</f>
        <v>games</v>
      </c>
      <c r="R122" t="str">
        <v>mobile games</v>
      </c>
      <c r="S122" s="7">
        <f t="shared" si="6"/>
        <v>42111.208333333328</v>
      </c>
      <c r="T122" s="7">
        <f t="shared" si="7"/>
        <v>42115.208333333328</v>
      </c>
    </row>
    <row r="123" spans="1:20" x14ac:dyDescent="0.55000000000000004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5"/>
        <v>2.19</v>
      </c>
      <c r="G123" t="s">
        <v>20</v>
      </c>
      <c r="H123">
        <f t="shared" si="4"/>
        <v>110</v>
      </c>
      <c r="I123">
        <v>903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_xlfn.TEXTSPLIT(P123,"/")</f>
        <v>games</v>
      </c>
      <c r="R123" t="str">
        <v>video games</v>
      </c>
      <c r="S123" s="7">
        <f t="shared" si="6"/>
        <v>41917.208333333336</v>
      </c>
      <c r="T123" s="7">
        <f t="shared" si="7"/>
        <v>41930.208333333336</v>
      </c>
    </row>
    <row r="124" spans="1:20" x14ac:dyDescent="0.55000000000000004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5"/>
        <v>0.64</v>
      </c>
      <c r="G124" t="s">
        <v>14</v>
      </c>
      <c r="H124">
        <f t="shared" si="4"/>
        <v>26</v>
      </c>
      <c r="I124">
        <v>3387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_xlfn.TEXTSPLIT(P124,"/")</f>
        <v>publishing</v>
      </c>
      <c r="R124" t="str">
        <v>fiction</v>
      </c>
      <c r="S124" s="7">
        <f t="shared" si="6"/>
        <v>41970.25</v>
      </c>
      <c r="T124" s="7">
        <f t="shared" si="7"/>
        <v>41997.25</v>
      </c>
    </row>
    <row r="125" spans="1:20" x14ac:dyDescent="0.55000000000000004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5"/>
        <v>0.19</v>
      </c>
      <c r="G125" t="s">
        <v>14</v>
      </c>
      <c r="H125">
        <f t="shared" si="4"/>
        <v>50</v>
      </c>
      <c r="I125">
        <v>662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_xlfn.TEXTSPLIT(P125,"/")</f>
        <v>theater</v>
      </c>
      <c r="R125" t="str">
        <v>plays</v>
      </c>
      <c r="S125" s="7">
        <f t="shared" si="6"/>
        <v>42332.25</v>
      </c>
      <c r="T125" s="7">
        <f t="shared" si="7"/>
        <v>42335.25</v>
      </c>
    </row>
    <row r="126" spans="1:20" x14ac:dyDescent="0.55000000000000004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5"/>
        <v>3.68</v>
      </c>
      <c r="G126" t="s">
        <v>20</v>
      </c>
      <c r="H126">
        <f t="shared" si="4"/>
        <v>102</v>
      </c>
      <c r="I126">
        <v>94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_xlfn.TEXTSPLIT(P126,"/")</f>
        <v>photography</v>
      </c>
      <c r="R126" t="str">
        <v>photography books</v>
      </c>
      <c r="S126" s="7">
        <f t="shared" si="6"/>
        <v>43598.208333333328</v>
      </c>
      <c r="T126" s="7">
        <f t="shared" si="7"/>
        <v>43651.208333333328</v>
      </c>
    </row>
    <row r="127" spans="1:20" x14ac:dyDescent="0.55000000000000004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5"/>
        <v>1.6</v>
      </c>
      <c r="G127" t="s">
        <v>20</v>
      </c>
      <c r="H127">
        <f t="shared" si="4"/>
        <v>47</v>
      </c>
      <c r="I127">
        <v>180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_xlfn.TEXTSPLIT(P127,"/")</f>
        <v>theater</v>
      </c>
      <c r="R127" t="str">
        <v>plays</v>
      </c>
      <c r="S127" s="7">
        <f t="shared" si="6"/>
        <v>43362.208333333328</v>
      </c>
      <c r="T127" s="7">
        <f t="shared" si="7"/>
        <v>43366.208333333328</v>
      </c>
    </row>
    <row r="128" spans="1:20" x14ac:dyDescent="0.55000000000000004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5"/>
        <v>0.39</v>
      </c>
      <c r="G128" t="s">
        <v>14</v>
      </c>
      <c r="H128">
        <f t="shared" si="4"/>
        <v>90</v>
      </c>
      <c r="I128">
        <v>774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_xlfn.TEXTSPLIT(P128,"/")</f>
        <v>theater</v>
      </c>
      <c r="R128" t="str">
        <v>plays</v>
      </c>
      <c r="S128" s="7">
        <f t="shared" si="6"/>
        <v>42596.208333333328</v>
      </c>
      <c r="T128" s="7">
        <f t="shared" si="7"/>
        <v>42624.208333333328</v>
      </c>
    </row>
    <row r="129" spans="1:20" x14ac:dyDescent="0.55000000000000004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5"/>
        <v>0.51</v>
      </c>
      <c r="G129" t="s">
        <v>14</v>
      </c>
      <c r="H129">
        <f t="shared" si="4"/>
        <v>79</v>
      </c>
      <c r="I129">
        <v>672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_xlfn.TEXTSPLIT(P129,"/")</f>
        <v>theater</v>
      </c>
      <c r="R129" t="str">
        <v>plays</v>
      </c>
      <c r="S129" s="7">
        <f t="shared" si="6"/>
        <v>40310.208333333336</v>
      </c>
      <c r="T129" s="7">
        <f t="shared" si="7"/>
        <v>40313.208333333336</v>
      </c>
    </row>
    <row r="130" spans="1:20" x14ac:dyDescent="0.55000000000000004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5"/>
        <v>0.6</v>
      </c>
      <c r="G130" t="s">
        <v>74</v>
      </c>
      <c r="H130">
        <f t="shared" ref="H130:H193" si="8">IFERROR(ROUND(E130/I130,0),0)</f>
        <v>80</v>
      </c>
      <c r="I130">
        <v>532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_xlfn.TEXTSPLIT(P130,"/")</f>
        <v>music</v>
      </c>
      <c r="R130" t="str">
        <v>rock</v>
      </c>
      <c r="S130" s="7">
        <f t="shared" si="6"/>
        <v>40417.208333333336</v>
      </c>
      <c r="T130" s="7">
        <f t="shared" si="7"/>
        <v>40430.208333333336</v>
      </c>
    </row>
    <row r="131" spans="1:20" x14ac:dyDescent="0.55000000000000004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9">ROUND(E131/D131,2)</f>
        <v>0.03</v>
      </c>
      <c r="G131" t="s">
        <v>74</v>
      </c>
      <c r="H131">
        <f t="shared" si="8"/>
        <v>86</v>
      </c>
      <c r="I131">
        <v>55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_xlfn.TEXTSPLIT(P131,"/")</f>
        <v>food</v>
      </c>
      <c r="R131" t="str">
        <v>food trucks</v>
      </c>
      <c r="S131" s="7">
        <f t="shared" ref="S131:S194" si="10">(((L131/60)/60)/24)+DATE(1970,1,1)</f>
        <v>42038.25</v>
      </c>
      <c r="T131" s="7">
        <f t="shared" ref="T131:T194" si="11">(((M131/60)/60)/24)+DATE(1970,1,1)</f>
        <v>42063.25</v>
      </c>
    </row>
    <row r="132" spans="1:20" x14ac:dyDescent="0.55000000000000004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9"/>
        <v>1.55</v>
      </c>
      <c r="G132" t="s">
        <v>20</v>
      </c>
      <c r="H132">
        <f t="shared" si="8"/>
        <v>28</v>
      </c>
      <c r="I132">
        <v>533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_xlfn.TEXTSPLIT(P132,"/")</f>
        <v>film &amp; video</v>
      </c>
      <c r="R132" t="str">
        <v>drama</v>
      </c>
      <c r="S132" s="7">
        <f t="shared" si="10"/>
        <v>40842.208333333336</v>
      </c>
      <c r="T132" s="7">
        <f t="shared" si="11"/>
        <v>40858.25</v>
      </c>
    </row>
    <row r="133" spans="1:20" ht="31.35" x14ac:dyDescent="0.55000000000000004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9"/>
        <v>1.01</v>
      </c>
      <c r="G133" t="s">
        <v>20</v>
      </c>
      <c r="H133">
        <f t="shared" si="8"/>
        <v>68</v>
      </c>
      <c r="I133">
        <v>2443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_xlfn.TEXTSPLIT(P133,"/")</f>
        <v>technology</v>
      </c>
      <c r="R133" t="str">
        <v>web</v>
      </c>
      <c r="S133" s="7">
        <f t="shared" si="10"/>
        <v>41607.25</v>
      </c>
      <c r="T133" s="7">
        <f t="shared" si="11"/>
        <v>41620.25</v>
      </c>
    </row>
    <row r="134" spans="1:20" x14ac:dyDescent="0.55000000000000004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9"/>
        <v>1.1599999999999999</v>
      </c>
      <c r="G134" t="s">
        <v>20</v>
      </c>
      <c r="H134">
        <f t="shared" si="8"/>
        <v>43</v>
      </c>
      <c r="I134">
        <v>89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_xlfn.TEXTSPLIT(P134,"/")</f>
        <v>theater</v>
      </c>
      <c r="R134" t="str">
        <v>plays</v>
      </c>
      <c r="S134" s="7">
        <f t="shared" si="10"/>
        <v>43112.25</v>
      </c>
      <c r="T134" s="7">
        <f t="shared" si="11"/>
        <v>43128.25</v>
      </c>
    </row>
    <row r="135" spans="1:20" x14ac:dyDescent="0.55000000000000004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9"/>
        <v>3.11</v>
      </c>
      <c r="G135" t="s">
        <v>20</v>
      </c>
      <c r="H135">
        <f t="shared" si="8"/>
        <v>88</v>
      </c>
      <c r="I135">
        <v>159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_xlfn.TEXTSPLIT(P135,"/")</f>
        <v>music</v>
      </c>
      <c r="R135" t="str">
        <v>world music</v>
      </c>
      <c r="S135" s="7">
        <f t="shared" si="10"/>
        <v>40767.208333333336</v>
      </c>
      <c r="T135" s="7">
        <f t="shared" si="11"/>
        <v>40789.208333333336</v>
      </c>
    </row>
    <row r="136" spans="1:20" x14ac:dyDescent="0.55000000000000004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9"/>
        <v>0.9</v>
      </c>
      <c r="G136" t="s">
        <v>14</v>
      </c>
      <c r="H136">
        <f t="shared" si="8"/>
        <v>95</v>
      </c>
      <c r="I136">
        <v>940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_xlfn.TEXTSPLIT(P136,"/")</f>
        <v>film &amp; video</v>
      </c>
      <c r="R136" t="str">
        <v>documentary</v>
      </c>
      <c r="S136" s="7">
        <f t="shared" si="10"/>
        <v>40713.208333333336</v>
      </c>
      <c r="T136" s="7">
        <f t="shared" si="11"/>
        <v>40762.208333333336</v>
      </c>
    </row>
    <row r="137" spans="1:20" x14ac:dyDescent="0.55000000000000004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9"/>
        <v>0.71</v>
      </c>
      <c r="G137" t="s">
        <v>14</v>
      </c>
      <c r="H137">
        <f t="shared" si="8"/>
        <v>47</v>
      </c>
      <c r="I137">
        <v>117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_xlfn.TEXTSPLIT(P137,"/")</f>
        <v>theater</v>
      </c>
      <c r="R137" t="str">
        <v>plays</v>
      </c>
      <c r="S137" s="7">
        <f t="shared" si="10"/>
        <v>41340.25</v>
      </c>
      <c r="T137" s="7">
        <f t="shared" si="11"/>
        <v>41345.208333333336</v>
      </c>
    </row>
    <row r="138" spans="1:20" x14ac:dyDescent="0.55000000000000004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9"/>
        <v>0.03</v>
      </c>
      <c r="G138" t="s">
        <v>74</v>
      </c>
      <c r="H138">
        <f t="shared" si="8"/>
        <v>47</v>
      </c>
      <c r="I138">
        <v>58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_xlfn.TEXTSPLIT(P138,"/")</f>
        <v>film &amp; video</v>
      </c>
      <c r="R138" t="str">
        <v>drama</v>
      </c>
      <c r="S138" s="7">
        <f t="shared" si="10"/>
        <v>41797.208333333336</v>
      </c>
      <c r="T138" s="7">
        <f t="shared" si="11"/>
        <v>41809.208333333336</v>
      </c>
    </row>
    <row r="139" spans="1:20" x14ac:dyDescent="0.55000000000000004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9"/>
        <v>2.62</v>
      </c>
      <c r="G139" t="s">
        <v>20</v>
      </c>
      <c r="H139">
        <f t="shared" si="8"/>
        <v>94</v>
      </c>
      <c r="I139">
        <v>50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_xlfn.TEXTSPLIT(P139,"/")</f>
        <v>publishing</v>
      </c>
      <c r="R139" t="str">
        <v>nonfiction</v>
      </c>
      <c r="S139" s="7">
        <f t="shared" si="10"/>
        <v>40457.208333333336</v>
      </c>
      <c r="T139" s="7">
        <f t="shared" si="11"/>
        <v>40463.208333333336</v>
      </c>
    </row>
    <row r="140" spans="1:20" ht="31.35" x14ac:dyDescent="0.55000000000000004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9"/>
        <v>0.96</v>
      </c>
      <c r="G140" t="s">
        <v>14</v>
      </c>
      <c r="H140">
        <f t="shared" si="8"/>
        <v>80</v>
      </c>
      <c r="I140">
        <v>115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_xlfn.TEXTSPLIT(P140,"/")</f>
        <v>games</v>
      </c>
      <c r="R140" t="str">
        <v>mobile games</v>
      </c>
      <c r="S140" s="7">
        <f t="shared" si="10"/>
        <v>41180.208333333336</v>
      </c>
      <c r="T140" s="7">
        <f t="shared" si="11"/>
        <v>41186.208333333336</v>
      </c>
    </row>
    <row r="141" spans="1:20" x14ac:dyDescent="0.55000000000000004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9"/>
        <v>0.21</v>
      </c>
      <c r="G141" t="s">
        <v>14</v>
      </c>
      <c r="H141">
        <f t="shared" si="8"/>
        <v>59</v>
      </c>
      <c r="I141">
        <v>326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_xlfn.TEXTSPLIT(P141,"/")</f>
        <v>technology</v>
      </c>
      <c r="R141" t="str">
        <v>wearables</v>
      </c>
      <c r="S141" s="7">
        <f t="shared" si="10"/>
        <v>42115.208333333328</v>
      </c>
      <c r="T141" s="7">
        <f t="shared" si="11"/>
        <v>42131.208333333328</v>
      </c>
    </row>
    <row r="142" spans="1:20" ht="31.35" x14ac:dyDescent="0.55000000000000004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9"/>
        <v>2.23</v>
      </c>
      <c r="G142" t="s">
        <v>20</v>
      </c>
      <c r="H142">
        <f t="shared" si="8"/>
        <v>66</v>
      </c>
      <c r="I142">
        <v>186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_xlfn.TEXTSPLIT(P142,"/")</f>
        <v>film &amp; video</v>
      </c>
      <c r="R142" t="str">
        <v>documentary</v>
      </c>
      <c r="S142" s="7">
        <f t="shared" si="10"/>
        <v>43156.25</v>
      </c>
      <c r="T142" s="7">
        <f t="shared" si="11"/>
        <v>43161.25</v>
      </c>
    </row>
    <row r="143" spans="1:20" x14ac:dyDescent="0.55000000000000004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9"/>
        <v>1.02</v>
      </c>
      <c r="G143" t="s">
        <v>20</v>
      </c>
      <c r="H143">
        <f t="shared" si="8"/>
        <v>61</v>
      </c>
      <c r="I143">
        <v>1071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_xlfn.TEXTSPLIT(P143,"/")</f>
        <v>technology</v>
      </c>
      <c r="R143" t="str">
        <v>web</v>
      </c>
      <c r="S143" s="7">
        <f t="shared" si="10"/>
        <v>42167.208333333328</v>
      </c>
      <c r="T143" s="7">
        <f t="shared" si="11"/>
        <v>42173.208333333328</v>
      </c>
    </row>
    <row r="144" spans="1:20" x14ac:dyDescent="0.55000000000000004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9"/>
        <v>2.2999999999999998</v>
      </c>
      <c r="G144" t="s">
        <v>20</v>
      </c>
      <c r="H144">
        <f t="shared" si="8"/>
        <v>98</v>
      </c>
      <c r="I144">
        <v>117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_xlfn.TEXTSPLIT(P144,"/")</f>
        <v>technology</v>
      </c>
      <c r="R144" t="str">
        <v>web</v>
      </c>
      <c r="S144" s="7">
        <f t="shared" si="10"/>
        <v>41005.208333333336</v>
      </c>
      <c r="T144" s="7">
        <f t="shared" si="11"/>
        <v>41046.208333333336</v>
      </c>
    </row>
    <row r="145" spans="1:20" x14ac:dyDescent="0.55000000000000004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9"/>
        <v>1.36</v>
      </c>
      <c r="G145" t="s">
        <v>20</v>
      </c>
      <c r="H145">
        <f t="shared" si="8"/>
        <v>105</v>
      </c>
      <c r="I145">
        <v>70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_xlfn.TEXTSPLIT(P145,"/")</f>
        <v>music</v>
      </c>
      <c r="R145" t="str">
        <v>indie rock</v>
      </c>
      <c r="S145" s="7">
        <f t="shared" si="10"/>
        <v>40357.208333333336</v>
      </c>
      <c r="T145" s="7">
        <f t="shared" si="11"/>
        <v>40377.208333333336</v>
      </c>
    </row>
    <row r="146" spans="1:20" x14ac:dyDescent="0.55000000000000004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9"/>
        <v>1.29</v>
      </c>
      <c r="G146" t="s">
        <v>20</v>
      </c>
      <c r="H146">
        <f t="shared" si="8"/>
        <v>86</v>
      </c>
      <c r="I146">
        <v>135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_xlfn.TEXTSPLIT(P146,"/")</f>
        <v>theater</v>
      </c>
      <c r="R146" t="str">
        <v>plays</v>
      </c>
      <c r="S146" s="7">
        <f t="shared" si="10"/>
        <v>43633.208333333328</v>
      </c>
      <c r="T146" s="7">
        <f t="shared" si="11"/>
        <v>43641.208333333328</v>
      </c>
    </row>
    <row r="147" spans="1:20" x14ac:dyDescent="0.55000000000000004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9"/>
        <v>2.37</v>
      </c>
      <c r="G147" t="s">
        <v>20</v>
      </c>
      <c r="H147">
        <f t="shared" si="8"/>
        <v>77</v>
      </c>
      <c r="I147">
        <v>768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_xlfn.TEXTSPLIT(P147,"/")</f>
        <v>technology</v>
      </c>
      <c r="R147" t="str">
        <v>wearables</v>
      </c>
      <c r="S147" s="7">
        <f t="shared" si="10"/>
        <v>41889.208333333336</v>
      </c>
      <c r="T147" s="7">
        <f t="shared" si="11"/>
        <v>41894.208333333336</v>
      </c>
    </row>
    <row r="148" spans="1:20" ht="31.35" x14ac:dyDescent="0.55000000000000004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9"/>
        <v>0.17</v>
      </c>
      <c r="G148" t="s">
        <v>74</v>
      </c>
      <c r="H148">
        <f t="shared" si="8"/>
        <v>30</v>
      </c>
      <c r="I148">
        <v>51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_xlfn.TEXTSPLIT(P148,"/")</f>
        <v>theater</v>
      </c>
      <c r="R148" t="str">
        <v>plays</v>
      </c>
      <c r="S148" s="7">
        <f t="shared" si="10"/>
        <v>40855.25</v>
      </c>
      <c r="T148" s="7">
        <f t="shared" si="11"/>
        <v>40875.25</v>
      </c>
    </row>
    <row r="149" spans="1:20" ht="31.35" x14ac:dyDescent="0.55000000000000004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9"/>
        <v>1.1200000000000001</v>
      </c>
      <c r="G149" t="s">
        <v>20</v>
      </c>
      <c r="H149">
        <f t="shared" si="8"/>
        <v>47</v>
      </c>
      <c r="I149">
        <v>199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_xlfn.TEXTSPLIT(P149,"/")</f>
        <v>theater</v>
      </c>
      <c r="R149" t="str">
        <v>plays</v>
      </c>
      <c r="S149" s="7">
        <f t="shared" si="10"/>
        <v>42534.208333333328</v>
      </c>
      <c r="T149" s="7">
        <f t="shared" si="11"/>
        <v>42540.208333333328</v>
      </c>
    </row>
    <row r="150" spans="1:20" x14ac:dyDescent="0.55000000000000004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9"/>
        <v>1.21</v>
      </c>
      <c r="G150" t="s">
        <v>20</v>
      </c>
      <c r="H150">
        <f t="shared" si="8"/>
        <v>105</v>
      </c>
      <c r="I150">
        <v>107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_xlfn.TEXTSPLIT(P150,"/")</f>
        <v>technology</v>
      </c>
      <c r="R150" t="str">
        <v>wearables</v>
      </c>
      <c r="S150" s="7">
        <f t="shared" si="10"/>
        <v>42941.208333333328</v>
      </c>
      <c r="T150" s="7">
        <f t="shared" si="11"/>
        <v>42950.208333333328</v>
      </c>
    </row>
    <row r="151" spans="1:20" x14ac:dyDescent="0.55000000000000004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9"/>
        <v>2.2000000000000002</v>
      </c>
      <c r="G151" t="s">
        <v>20</v>
      </c>
      <c r="H151">
        <f t="shared" si="8"/>
        <v>70</v>
      </c>
      <c r="I151">
        <v>195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_xlfn.TEXTSPLIT(P151,"/")</f>
        <v>music</v>
      </c>
      <c r="R151" t="str">
        <v>indie rock</v>
      </c>
      <c r="S151" s="7">
        <f t="shared" si="10"/>
        <v>41275.25</v>
      </c>
      <c r="T151" s="7">
        <f t="shared" si="11"/>
        <v>41327.25</v>
      </c>
    </row>
    <row r="152" spans="1:20" x14ac:dyDescent="0.55000000000000004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9"/>
        <v>0.01</v>
      </c>
      <c r="G152" t="s">
        <v>14</v>
      </c>
      <c r="H152">
        <f t="shared" si="8"/>
        <v>1</v>
      </c>
      <c r="I152"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_xlfn.TEXTSPLIT(P152,"/")</f>
        <v>music</v>
      </c>
      <c r="R152" t="str">
        <v>rock</v>
      </c>
      <c r="S152" s="7">
        <f t="shared" si="10"/>
        <v>43450.25</v>
      </c>
      <c r="T152" s="7">
        <f t="shared" si="11"/>
        <v>43451.25</v>
      </c>
    </row>
    <row r="153" spans="1:20" x14ac:dyDescent="0.55000000000000004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9"/>
        <v>0.64</v>
      </c>
      <c r="G153" t="s">
        <v>14</v>
      </c>
      <c r="H153">
        <f t="shared" si="8"/>
        <v>60</v>
      </c>
      <c r="I153">
        <v>1467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_xlfn.TEXTSPLIT(P153,"/")</f>
        <v>music</v>
      </c>
      <c r="R153" t="str">
        <v>electric music</v>
      </c>
      <c r="S153" s="7">
        <f t="shared" si="10"/>
        <v>41799.208333333336</v>
      </c>
      <c r="T153" s="7">
        <f t="shared" si="11"/>
        <v>41850.208333333336</v>
      </c>
    </row>
    <row r="154" spans="1:20" x14ac:dyDescent="0.55000000000000004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9"/>
        <v>4.2300000000000004</v>
      </c>
      <c r="G154" t="s">
        <v>20</v>
      </c>
      <c r="H154">
        <f t="shared" si="8"/>
        <v>52</v>
      </c>
      <c r="I154">
        <v>3376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_xlfn.TEXTSPLIT(P154,"/")</f>
        <v>music</v>
      </c>
      <c r="R154" t="str">
        <v>indie rock</v>
      </c>
      <c r="S154" s="7">
        <f t="shared" si="10"/>
        <v>42783.25</v>
      </c>
      <c r="T154" s="7">
        <f t="shared" si="11"/>
        <v>42790.25</v>
      </c>
    </row>
    <row r="155" spans="1:20" x14ac:dyDescent="0.55000000000000004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9"/>
        <v>0.93</v>
      </c>
      <c r="G155" t="s">
        <v>14</v>
      </c>
      <c r="H155">
        <f t="shared" si="8"/>
        <v>31</v>
      </c>
      <c r="I155">
        <v>5681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_xlfn.TEXTSPLIT(P155,"/")</f>
        <v>theater</v>
      </c>
      <c r="R155" t="str">
        <v>plays</v>
      </c>
      <c r="S155" s="7">
        <f t="shared" si="10"/>
        <v>41201.208333333336</v>
      </c>
      <c r="T155" s="7">
        <f t="shared" si="11"/>
        <v>41207.208333333336</v>
      </c>
    </row>
    <row r="156" spans="1:20" x14ac:dyDescent="0.55000000000000004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9"/>
        <v>0.59</v>
      </c>
      <c r="G156" t="s">
        <v>14</v>
      </c>
      <c r="H156">
        <f t="shared" si="8"/>
        <v>95</v>
      </c>
      <c r="I156">
        <v>1059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_xlfn.TEXTSPLIT(P156,"/")</f>
        <v>music</v>
      </c>
      <c r="R156" t="str">
        <v>indie rock</v>
      </c>
      <c r="S156" s="7">
        <f t="shared" si="10"/>
        <v>42502.208333333328</v>
      </c>
      <c r="T156" s="7">
        <f t="shared" si="11"/>
        <v>42525.208333333328</v>
      </c>
    </row>
    <row r="157" spans="1:20" x14ac:dyDescent="0.55000000000000004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9"/>
        <v>0.65</v>
      </c>
      <c r="G157" t="s">
        <v>14</v>
      </c>
      <c r="H157">
        <f t="shared" si="8"/>
        <v>76</v>
      </c>
      <c r="I157">
        <v>1194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_xlfn.TEXTSPLIT(P157,"/")</f>
        <v>theater</v>
      </c>
      <c r="R157" t="str">
        <v>plays</v>
      </c>
      <c r="S157" s="7">
        <f t="shared" si="10"/>
        <v>40262.208333333336</v>
      </c>
      <c r="T157" s="7">
        <f t="shared" si="11"/>
        <v>40277.208333333336</v>
      </c>
    </row>
    <row r="158" spans="1:20" x14ac:dyDescent="0.55000000000000004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9"/>
        <v>0.74</v>
      </c>
      <c r="G158" t="s">
        <v>74</v>
      </c>
      <c r="H158">
        <f t="shared" si="8"/>
        <v>71</v>
      </c>
      <c r="I158">
        <v>379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_xlfn.TEXTSPLIT(P158,"/")</f>
        <v>music</v>
      </c>
      <c r="R158" t="str">
        <v>rock</v>
      </c>
      <c r="S158" s="7">
        <f t="shared" si="10"/>
        <v>43743.208333333328</v>
      </c>
      <c r="T158" s="7">
        <f t="shared" si="11"/>
        <v>43767.208333333328</v>
      </c>
    </row>
    <row r="159" spans="1:20" x14ac:dyDescent="0.55000000000000004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9"/>
        <v>0.53</v>
      </c>
      <c r="G159" t="s">
        <v>14</v>
      </c>
      <c r="H159">
        <f t="shared" si="8"/>
        <v>74</v>
      </c>
      <c r="I159">
        <v>30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_xlfn.TEXTSPLIT(P159,"/")</f>
        <v>photography</v>
      </c>
      <c r="R159" t="str">
        <v>photography books</v>
      </c>
      <c r="S159" s="7">
        <f t="shared" si="10"/>
        <v>41638.25</v>
      </c>
      <c r="T159" s="7">
        <f t="shared" si="11"/>
        <v>41650.25</v>
      </c>
    </row>
    <row r="160" spans="1:20" x14ac:dyDescent="0.55000000000000004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9"/>
        <v>2.21</v>
      </c>
      <c r="G160" t="s">
        <v>20</v>
      </c>
      <c r="H160">
        <f t="shared" si="8"/>
        <v>113</v>
      </c>
      <c r="I160">
        <v>41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_xlfn.TEXTSPLIT(P160,"/")</f>
        <v>music</v>
      </c>
      <c r="R160" t="str">
        <v>rock</v>
      </c>
      <c r="S160" s="7">
        <f t="shared" si="10"/>
        <v>42346.25</v>
      </c>
      <c r="T160" s="7">
        <f t="shared" si="11"/>
        <v>42347.25</v>
      </c>
    </row>
    <row r="161" spans="1:20" x14ac:dyDescent="0.55000000000000004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9"/>
        <v>1</v>
      </c>
      <c r="G161" t="s">
        <v>20</v>
      </c>
      <c r="H161">
        <f t="shared" si="8"/>
        <v>105</v>
      </c>
      <c r="I161">
        <v>1821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_xlfn.TEXTSPLIT(P161,"/")</f>
        <v>theater</v>
      </c>
      <c r="R161" t="str">
        <v>plays</v>
      </c>
      <c r="S161" s="7">
        <f t="shared" si="10"/>
        <v>43551.208333333328</v>
      </c>
      <c r="T161" s="7">
        <f t="shared" si="11"/>
        <v>43569.208333333328</v>
      </c>
    </row>
    <row r="162" spans="1:20" x14ac:dyDescent="0.55000000000000004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9"/>
        <v>1.62</v>
      </c>
      <c r="G162" t="s">
        <v>20</v>
      </c>
      <c r="H162">
        <f t="shared" si="8"/>
        <v>79</v>
      </c>
      <c r="I162">
        <v>164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_xlfn.TEXTSPLIT(P162,"/")</f>
        <v>technology</v>
      </c>
      <c r="R162" t="str">
        <v>wearables</v>
      </c>
      <c r="S162" s="7">
        <f t="shared" si="10"/>
        <v>43582.208333333328</v>
      </c>
      <c r="T162" s="7">
        <f t="shared" si="11"/>
        <v>43598.208333333328</v>
      </c>
    </row>
    <row r="163" spans="1:20" ht="31.35" x14ac:dyDescent="0.55000000000000004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9"/>
        <v>0.78</v>
      </c>
      <c r="G163" t="s">
        <v>14</v>
      </c>
      <c r="H163">
        <f t="shared" si="8"/>
        <v>57</v>
      </c>
      <c r="I163">
        <v>75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_xlfn.TEXTSPLIT(P163,"/")</f>
        <v>technology</v>
      </c>
      <c r="R163" t="str">
        <v>web</v>
      </c>
      <c r="S163" s="7">
        <f t="shared" si="10"/>
        <v>42270.208333333328</v>
      </c>
      <c r="T163" s="7">
        <f t="shared" si="11"/>
        <v>42276.208333333328</v>
      </c>
    </row>
    <row r="164" spans="1:20" ht="31.35" x14ac:dyDescent="0.55000000000000004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9"/>
        <v>1.5</v>
      </c>
      <c r="G164" t="s">
        <v>20</v>
      </c>
      <c r="H164">
        <f t="shared" si="8"/>
        <v>58</v>
      </c>
      <c r="I164">
        <v>157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_xlfn.TEXTSPLIT(P164,"/")</f>
        <v>music</v>
      </c>
      <c r="R164" t="str">
        <v>rock</v>
      </c>
      <c r="S164" s="7">
        <f t="shared" si="10"/>
        <v>43442.25</v>
      </c>
      <c r="T164" s="7">
        <f t="shared" si="11"/>
        <v>43472.25</v>
      </c>
    </row>
    <row r="165" spans="1:20" x14ac:dyDescent="0.55000000000000004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9"/>
        <v>2.5299999999999998</v>
      </c>
      <c r="G165" t="s">
        <v>20</v>
      </c>
      <c r="H165">
        <f t="shared" si="8"/>
        <v>36</v>
      </c>
      <c r="I165">
        <v>246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_xlfn.TEXTSPLIT(P165,"/")</f>
        <v>photography</v>
      </c>
      <c r="R165" t="str">
        <v>photography books</v>
      </c>
      <c r="S165" s="7">
        <f t="shared" si="10"/>
        <v>43028.208333333328</v>
      </c>
      <c r="T165" s="7">
        <f t="shared" si="11"/>
        <v>43077.25</v>
      </c>
    </row>
    <row r="166" spans="1:20" x14ac:dyDescent="0.55000000000000004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9"/>
        <v>1</v>
      </c>
      <c r="G166" t="s">
        <v>20</v>
      </c>
      <c r="H166">
        <f t="shared" si="8"/>
        <v>108</v>
      </c>
      <c r="I166">
        <v>1396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_xlfn.TEXTSPLIT(P166,"/")</f>
        <v>theater</v>
      </c>
      <c r="R166" t="str">
        <v>plays</v>
      </c>
      <c r="S166" s="7">
        <f t="shared" si="10"/>
        <v>43016.208333333328</v>
      </c>
      <c r="T166" s="7">
        <f t="shared" si="11"/>
        <v>43017.208333333328</v>
      </c>
    </row>
    <row r="167" spans="1:20" x14ac:dyDescent="0.55000000000000004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9"/>
        <v>1.22</v>
      </c>
      <c r="G167" t="s">
        <v>20</v>
      </c>
      <c r="H167">
        <f t="shared" si="8"/>
        <v>44</v>
      </c>
      <c r="I167">
        <v>2506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_xlfn.TEXTSPLIT(P167,"/")</f>
        <v>technology</v>
      </c>
      <c r="R167" t="str">
        <v>web</v>
      </c>
      <c r="S167" s="7">
        <f t="shared" si="10"/>
        <v>42948.208333333328</v>
      </c>
      <c r="T167" s="7">
        <f t="shared" si="11"/>
        <v>42980.208333333328</v>
      </c>
    </row>
    <row r="168" spans="1:20" x14ac:dyDescent="0.55000000000000004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9"/>
        <v>1.37</v>
      </c>
      <c r="G168" t="s">
        <v>20</v>
      </c>
      <c r="H168">
        <f t="shared" si="8"/>
        <v>55</v>
      </c>
      <c r="I168">
        <v>244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_xlfn.TEXTSPLIT(P168,"/")</f>
        <v>photography</v>
      </c>
      <c r="R168" t="str">
        <v>photography books</v>
      </c>
      <c r="S168" s="7">
        <f t="shared" si="10"/>
        <v>40534.25</v>
      </c>
      <c r="T168" s="7">
        <f t="shared" si="11"/>
        <v>40538.25</v>
      </c>
    </row>
    <row r="169" spans="1:20" x14ac:dyDescent="0.55000000000000004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9"/>
        <v>4.16</v>
      </c>
      <c r="G169" t="s">
        <v>20</v>
      </c>
      <c r="H169">
        <f t="shared" si="8"/>
        <v>74</v>
      </c>
      <c r="I169">
        <v>146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_xlfn.TEXTSPLIT(P169,"/")</f>
        <v>theater</v>
      </c>
      <c r="R169" t="str">
        <v>plays</v>
      </c>
      <c r="S169" s="7">
        <f t="shared" si="10"/>
        <v>41435.208333333336</v>
      </c>
      <c r="T169" s="7">
        <f t="shared" si="11"/>
        <v>41445.208333333336</v>
      </c>
    </row>
    <row r="170" spans="1:20" x14ac:dyDescent="0.55000000000000004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9"/>
        <v>0.31</v>
      </c>
      <c r="G170" t="s">
        <v>14</v>
      </c>
      <c r="H170">
        <f t="shared" si="8"/>
        <v>42</v>
      </c>
      <c r="I170">
        <v>955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_xlfn.TEXTSPLIT(P170,"/")</f>
        <v>music</v>
      </c>
      <c r="R170" t="str">
        <v>indie rock</v>
      </c>
      <c r="S170" s="7">
        <f t="shared" si="10"/>
        <v>43518.25</v>
      </c>
      <c r="T170" s="7">
        <f t="shared" si="11"/>
        <v>43541.208333333328</v>
      </c>
    </row>
    <row r="171" spans="1:20" x14ac:dyDescent="0.55000000000000004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9"/>
        <v>4.24</v>
      </c>
      <c r="G171" t="s">
        <v>20</v>
      </c>
      <c r="H171">
        <f t="shared" si="8"/>
        <v>78</v>
      </c>
      <c r="I171">
        <v>1267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_xlfn.TEXTSPLIT(P171,"/")</f>
        <v>film &amp; video</v>
      </c>
      <c r="R171" t="str">
        <v>shorts</v>
      </c>
      <c r="S171" s="7">
        <f t="shared" si="10"/>
        <v>41077.208333333336</v>
      </c>
      <c r="T171" s="7">
        <f t="shared" si="11"/>
        <v>41105.208333333336</v>
      </c>
    </row>
    <row r="172" spans="1:20" x14ac:dyDescent="0.55000000000000004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9"/>
        <v>0.03</v>
      </c>
      <c r="G172" t="s">
        <v>14</v>
      </c>
      <c r="H172">
        <f t="shared" si="8"/>
        <v>83</v>
      </c>
      <c r="I172">
        <v>67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_xlfn.TEXTSPLIT(P172,"/")</f>
        <v>music</v>
      </c>
      <c r="R172" t="str">
        <v>indie rock</v>
      </c>
      <c r="S172" s="7">
        <f t="shared" si="10"/>
        <v>42950.208333333328</v>
      </c>
      <c r="T172" s="7">
        <f t="shared" si="11"/>
        <v>42957.208333333328</v>
      </c>
    </row>
    <row r="173" spans="1:20" ht="31.35" x14ac:dyDescent="0.55000000000000004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9"/>
        <v>0.11</v>
      </c>
      <c r="G173" t="s">
        <v>14</v>
      </c>
      <c r="H173">
        <f t="shared" si="8"/>
        <v>104</v>
      </c>
      <c r="I173">
        <v>5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_xlfn.TEXTSPLIT(P173,"/")</f>
        <v>publishing</v>
      </c>
      <c r="R173" t="str">
        <v>translations</v>
      </c>
      <c r="S173" s="7">
        <f t="shared" si="10"/>
        <v>41718.208333333336</v>
      </c>
      <c r="T173" s="7">
        <f t="shared" si="11"/>
        <v>41740.208333333336</v>
      </c>
    </row>
    <row r="174" spans="1:20" x14ac:dyDescent="0.55000000000000004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9"/>
        <v>0.83</v>
      </c>
      <c r="G174" t="s">
        <v>14</v>
      </c>
      <c r="H174">
        <f t="shared" si="8"/>
        <v>26</v>
      </c>
      <c r="I174">
        <v>26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_xlfn.TEXTSPLIT(P174,"/")</f>
        <v>film &amp; video</v>
      </c>
      <c r="R174" t="str">
        <v>documentary</v>
      </c>
      <c r="S174" s="7">
        <f t="shared" si="10"/>
        <v>41839.208333333336</v>
      </c>
      <c r="T174" s="7">
        <f t="shared" si="11"/>
        <v>41854.208333333336</v>
      </c>
    </row>
    <row r="175" spans="1:20" x14ac:dyDescent="0.55000000000000004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9"/>
        <v>1.63</v>
      </c>
      <c r="G175" t="s">
        <v>20</v>
      </c>
      <c r="H175">
        <f t="shared" si="8"/>
        <v>101</v>
      </c>
      <c r="I175">
        <v>1561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_xlfn.TEXTSPLIT(P175,"/")</f>
        <v>theater</v>
      </c>
      <c r="R175" t="str">
        <v>plays</v>
      </c>
      <c r="S175" s="7">
        <f t="shared" si="10"/>
        <v>41412.208333333336</v>
      </c>
      <c r="T175" s="7">
        <f t="shared" si="11"/>
        <v>41418.208333333336</v>
      </c>
    </row>
    <row r="176" spans="1:20" x14ac:dyDescent="0.55000000000000004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9"/>
        <v>8.9499999999999993</v>
      </c>
      <c r="G176" t="s">
        <v>20</v>
      </c>
      <c r="H176">
        <f t="shared" si="8"/>
        <v>112</v>
      </c>
      <c r="I176">
        <v>48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_xlfn.TEXTSPLIT(P176,"/")</f>
        <v>technology</v>
      </c>
      <c r="R176" t="str">
        <v>wearables</v>
      </c>
      <c r="S176" s="7">
        <f t="shared" si="10"/>
        <v>42282.208333333328</v>
      </c>
      <c r="T176" s="7">
        <f t="shared" si="11"/>
        <v>42283.208333333328</v>
      </c>
    </row>
    <row r="177" spans="1:20" x14ac:dyDescent="0.55000000000000004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9"/>
        <v>0.26</v>
      </c>
      <c r="G177" t="s">
        <v>14</v>
      </c>
      <c r="H177">
        <f t="shared" si="8"/>
        <v>42</v>
      </c>
      <c r="I177">
        <v>1130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_xlfn.TEXTSPLIT(P177,"/")</f>
        <v>theater</v>
      </c>
      <c r="R177" t="str">
        <v>plays</v>
      </c>
      <c r="S177" s="7">
        <f t="shared" si="10"/>
        <v>42613.208333333328</v>
      </c>
      <c r="T177" s="7">
        <f t="shared" si="11"/>
        <v>42632.208333333328</v>
      </c>
    </row>
    <row r="178" spans="1:20" ht="31.35" x14ac:dyDescent="0.55000000000000004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9"/>
        <v>0.75</v>
      </c>
      <c r="G178" t="s">
        <v>14</v>
      </c>
      <c r="H178">
        <f t="shared" si="8"/>
        <v>110</v>
      </c>
      <c r="I178">
        <v>782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_xlfn.TEXTSPLIT(P178,"/")</f>
        <v>theater</v>
      </c>
      <c r="R178" t="str">
        <v>plays</v>
      </c>
      <c r="S178" s="7">
        <f t="shared" si="10"/>
        <v>42616.208333333328</v>
      </c>
      <c r="T178" s="7">
        <f t="shared" si="11"/>
        <v>42625.208333333328</v>
      </c>
    </row>
    <row r="179" spans="1:20" x14ac:dyDescent="0.55000000000000004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9"/>
        <v>4.16</v>
      </c>
      <c r="G179" t="s">
        <v>20</v>
      </c>
      <c r="H179">
        <f t="shared" si="8"/>
        <v>59</v>
      </c>
      <c r="I179">
        <v>2739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_xlfn.TEXTSPLIT(P179,"/")</f>
        <v>theater</v>
      </c>
      <c r="R179" t="str">
        <v>plays</v>
      </c>
      <c r="S179" s="7">
        <f t="shared" si="10"/>
        <v>40497.25</v>
      </c>
      <c r="T179" s="7">
        <f t="shared" si="11"/>
        <v>40522.25</v>
      </c>
    </row>
    <row r="180" spans="1:20" x14ac:dyDescent="0.55000000000000004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9"/>
        <v>0.96</v>
      </c>
      <c r="G180" t="s">
        <v>14</v>
      </c>
      <c r="H180">
        <f t="shared" si="8"/>
        <v>33</v>
      </c>
      <c r="I180">
        <v>210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_xlfn.TEXTSPLIT(P180,"/")</f>
        <v>food</v>
      </c>
      <c r="R180" t="str">
        <v>food trucks</v>
      </c>
      <c r="S180" s="7">
        <f t="shared" si="10"/>
        <v>42999.208333333328</v>
      </c>
      <c r="T180" s="7">
        <f t="shared" si="11"/>
        <v>43008.208333333328</v>
      </c>
    </row>
    <row r="181" spans="1:20" ht="31.35" x14ac:dyDescent="0.55000000000000004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9"/>
        <v>3.58</v>
      </c>
      <c r="G181" t="s">
        <v>20</v>
      </c>
      <c r="H181">
        <f t="shared" si="8"/>
        <v>45</v>
      </c>
      <c r="I181">
        <v>3537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_xlfn.TEXTSPLIT(P181,"/")</f>
        <v>theater</v>
      </c>
      <c r="R181" t="str">
        <v>plays</v>
      </c>
      <c r="S181" s="7">
        <f t="shared" si="10"/>
        <v>41350.208333333336</v>
      </c>
      <c r="T181" s="7">
        <f t="shared" si="11"/>
        <v>41351.208333333336</v>
      </c>
    </row>
    <row r="182" spans="1:20" x14ac:dyDescent="0.55000000000000004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9"/>
        <v>3.08</v>
      </c>
      <c r="G182" t="s">
        <v>20</v>
      </c>
      <c r="H182">
        <f t="shared" si="8"/>
        <v>82</v>
      </c>
      <c r="I182">
        <v>2107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_xlfn.TEXTSPLIT(P182,"/")</f>
        <v>technology</v>
      </c>
      <c r="R182" t="str">
        <v>wearables</v>
      </c>
      <c r="S182" s="7">
        <f t="shared" si="10"/>
        <v>40259.208333333336</v>
      </c>
      <c r="T182" s="7">
        <f t="shared" si="11"/>
        <v>40264.208333333336</v>
      </c>
    </row>
    <row r="183" spans="1:20" x14ac:dyDescent="0.55000000000000004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9"/>
        <v>0.62</v>
      </c>
      <c r="G183" t="s">
        <v>14</v>
      </c>
      <c r="H183">
        <f t="shared" si="8"/>
        <v>39</v>
      </c>
      <c r="I183">
        <v>136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_xlfn.TEXTSPLIT(P183,"/")</f>
        <v>technology</v>
      </c>
      <c r="R183" t="str">
        <v>web</v>
      </c>
      <c r="S183" s="7">
        <f t="shared" si="10"/>
        <v>43012.208333333328</v>
      </c>
      <c r="T183" s="7">
        <f t="shared" si="11"/>
        <v>43030.208333333328</v>
      </c>
    </row>
    <row r="184" spans="1:20" ht="31.35" x14ac:dyDescent="0.55000000000000004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9"/>
        <v>7.22</v>
      </c>
      <c r="G184" t="s">
        <v>20</v>
      </c>
      <c r="H184">
        <f t="shared" si="8"/>
        <v>59</v>
      </c>
      <c r="I184">
        <v>3318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_xlfn.TEXTSPLIT(P184,"/")</f>
        <v>theater</v>
      </c>
      <c r="R184" t="str">
        <v>plays</v>
      </c>
      <c r="S184" s="7">
        <f t="shared" si="10"/>
        <v>43631.208333333328</v>
      </c>
      <c r="T184" s="7">
        <f t="shared" si="11"/>
        <v>43647.208333333328</v>
      </c>
    </row>
    <row r="185" spans="1:20" ht="31.35" x14ac:dyDescent="0.55000000000000004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9"/>
        <v>0.69</v>
      </c>
      <c r="G185" t="s">
        <v>14</v>
      </c>
      <c r="H185">
        <f t="shared" si="8"/>
        <v>41</v>
      </c>
      <c r="I185">
        <v>86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_xlfn.TEXTSPLIT(P185,"/")</f>
        <v>music</v>
      </c>
      <c r="R185" t="str">
        <v>rock</v>
      </c>
      <c r="S185" s="7">
        <f t="shared" si="10"/>
        <v>40430.208333333336</v>
      </c>
      <c r="T185" s="7">
        <f t="shared" si="11"/>
        <v>40443.208333333336</v>
      </c>
    </row>
    <row r="186" spans="1:20" x14ac:dyDescent="0.55000000000000004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9"/>
        <v>2.93</v>
      </c>
      <c r="G186" t="s">
        <v>20</v>
      </c>
      <c r="H186">
        <f t="shared" si="8"/>
        <v>31</v>
      </c>
      <c r="I186">
        <v>340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_xlfn.TEXTSPLIT(P186,"/")</f>
        <v>theater</v>
      </c>
      <c r="R186" t="str">
        <v>plays</v>
      </c>
      <c r="S186" s="7">
        <f t="shared" si="10"/>
        <v>43588.208333333328</v>
      </c>
      <c r="T186" s="7">
        <f t="shared" si="11"/>
        <v>43589.208333333328</v>
      </c>
    </row>
    <row r="187" spans="1:20" x14ac:dyDescent="0.55000000000000004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9"/>
        <v>0.72</v>
      </c>
      <c r="G187" t="s">
        <v>14</v>
      </c>
      <c r="H187">
        <f t="shared" si="8"/>
        <v>38</v>
      </c>
      <c r="I187">
        <v>19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_xlfn.TEXTSPLIT(P187,"/")</f>
        <v>film &amp; video</v>
      </c>
      <c r="R187" t="str">
        <v>television</v>
      </c>
      <c r="S187" s="7">
        <f t="shared" si="10"/>
        <v>43233.208333333328</v>
      </c>
      <c r="T187" s="7">
        <f t="shared" si="11"/>
        <v>43244.208333333328</v>
      </c>
    </row>
    <row r="188" spans="1:20" x14ac:dyDescent="0.55000000000000004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9"/>
        <v>0.32</v>
      </c>
      <c r="G188" t="s">
        <v>14</v>
      </c>
      <c r="H188">
        <f t="shared" si="8"/>
        <v>32</v>
      </c>
      <c r="I188">
        <v>886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_xlfn.TEXTSPLIT(P188,"/")</f>
        <v>theater</v>
      </c>
      <c r="R188" t="str">
        <v>plays</v>
      </c>
      <c r="S188" s="7">
        <f t="shared" si="10"/>
        <v>41782.208333333336</v>
      </c>
      <c r="T188" s="7">
        <f t="shared" si="11"/>
        <v>41797.208333333336</v>
      </c>
    </row>
    <row r="189" spans="1:20" x14ac:dyDescent="0.55000000000000004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9"/>
        <v>2.2999999999999998</v>
      </c>
      <c r="G189" t="s">
        <v>20</v>
      </c>
      <c r="H189">
        <f t="shared" si="8"/>
        <v>96</v>
      </c>
      <c r="I189">
        <v>1442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_xlfn.TEXTSPLIT(P189,"/")</f>
        <v>film &amp; video</v>
      </c>
      <c r="R189" t="str">
        <v>shorts</v>
      </c>
      <c r="S189" s="7">
        <f t="shared" si="10"/>
        <v>41328.25</v>
      </c>
      <c r="T189" s="7">
        <f t="shared" si="11"/>
        <v>41356.208333333336</v>
      </c>
    </row>
    <row r="190" spans="1:20" x14ac:dyDescent="0.55000000000000004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9"/>
        <v>0.32</v>
      </c>
      <c r="G190" t="s">
        <v>14</v>
      </c>
      <c r="H190">
        <f t="shared" si="8"/>
        <v>75</v>
      </c>
      <c r="I190">
        <v>35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_xlfn.TEXTSPLIT(P190,"/")</f>
        <v>theater</v>
      </c>
      <c r="R190" t="str">
        <v>plays</v>
      </c>
      <c r="S190" s="7">
        <f t="shared" si="10"/>
        <v>41975.25</v>
      </c>
      <c r="T190" s="7">
        <f t="shared" si="11"/>
        <v>41976.25</v>
      </c>
    </row>
    <row r="191" spans="1:20" x14ac:dyDescent="0.55000000000000004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9"/>
        <v>0.24</v>
      </c>
      <c r="G191" t="s">
        <v>74</v>
      </c>
      <c r="H191">
        <f t="shared" si="8"/>
        <v>102</v>
      </c>
      <c r="I191">
        <v>441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_xlfn.TEXTSPLIT(P191,"/")</f>
        <v>theater</v>
      </c>
      <c r="R191" t="str">
        <v>plays</v>
      </c>
      <c r="S191" s="7">
        <f t="shared" si="10"/>
        <v>42433.25</v>
      </c>
      <c r="T191" s="7">
        <f t="shared" si="11"/>
        <v>42433.25</v>
      </c>
    </row>
    <row r="192" spans="1:20" x14ac:dyDescent="0.55000000000000004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9"/>
        <v>0.69</v>
      </c>
      <c r="G192" t="s">
        <v>14</v>
      </c>
      <c r="H192">
        <f t="shared" si="8"/>
        <v>106</v>
      </c>
      <c r="I192">
        <v>24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_xlfn.TEXTSPLIT(P192,"/")</f>
        <v>theater</v>
      </c>
      <c r="R192" t="str">
        <v>plays</v>
      </c>
      <c r="S192" s="7">
        <f t="shared" si="10"/>
        <v>41429.208333333336</v>
      </c>
      <c r="T192" s="7">
        <f t="shared" si="11"/>
        <v>41430.208333333336</v>
      </c>
    </row>
    <row r="193" spans="1:20" x14ac:dyDescent="0.55000000000000004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9"/>
        <v>0.38</v>
      </c>
      <c r="G193" t="s">
        <v>14</v>
      </c>
      <c r="H193">
        <f t="shared" si="8"/>
        <v>37</v>
      </c>
      <c r="I193">
        <v>86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_xlfn.TEXTSPLIT(P193,"/")</f>
        <v>theater</v>
      </c>
      <c r="R193" t="str">
        <v>plays</v>
      </c>
      <c r="S193" s="7">
        <f t="shared" si="10"/>
        <v>43536.208333333328</v>
      </c>
      <c r="T193" s="7">
        <f t="shared" si="11"/>
        <v>43539.208333333328</v>
      </c>
    </row>
    <row r="194" spans="1:20" x14ac:dyDescent="0.55000000000000004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9"/>
        <v>0.2</v>
      </c>
      <c r="G194" t="s">
        <v>14</v>
      </c>
      <c r="H194">
        <f t="shared" ref="H194:H257" si="12">IFERROR(ROUND(E194/I194,0),0)</f>
        <v>35</v>
      </c>
      <c r="I194">
        <v>243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_xlfn.TEXTSPLIT(P194,"/")</f>
        <v>music</v>
      </c>
      <c r="R194" t="str">
        <v>rock</v>
      </c>
      <c r="S194" s="7">
        <f t="shared" si="10"/>
        <v>41817.208333333336</v>
      </c>
      <c r="T194" s="7">
        <f t="shared" si="11"/>
        <v>41821.208333333336</v>
      </c>
    </row>
    <row r="195" spans="1:20" x14ac:dyDescent="0.55000000000000004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3">ROUND(E195/D195,2)</f>
        <v>0.46</v>
      </c>
      <c r="G195" t="s">
        <v>14</v>
      </c>
      <c r="H195">
        <f t="shared" si="12"/>
        <v>46</v>
      </c>
      <c r="I195">
        <v>65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_xlfn.TEXTSPLIT(P195,"/")</f>
        <v>music</v>
      </c>
      <c r="R195" t="str">
        <v>indie rock</v>
      </c>
      <c r="S195" s="7">
        <f t="shared" ref="S195:S258" si="14">(((L195/60)/60)/24)+DATE(1970,1,1)</f>
        <v>43198.208333333328</v>
      </c>
      <c r="T195" s="7">
        <f t="shared" ref="T195:T258" si="15">(((M195/60)/60)/24)+DATE(1970,1,1)</f>
        <v>43202.208333333328</v>
      </c>
    </row>
    <row r="196" spans="1:20" x14ac:dyDescent="0.55000000000000004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3"/>
        <v>1.23</v>
      </c>
      <c r="G196" t="s">
        <v>20</v>
      </c>
      <c r="H196">
        <f t="shared" si="12"/>
        <v>69</v>
      </c>
      <c r="I196">
        <v>126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_xlfn.TEXTSPLIT(P196,"/")</f>
        <v>music</v>
      </c>
      <c r="R196" t="str">
        <v>metal</v>
      </c>
      <c r="S196" s="7">
        <f t="shared" si="14"/>
        <v>42261.208333333328</v>
      </c>
      <c r="T196" s="7">
        <f t="shared" si="15"/>
        <v>42277.208333333328</v>
      </c>
    </row>
    <row r="197" spans="1:20" x14ac:dyDescent="0.55000000000000004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3"/>
        <v>3.62</v>
      </c>
      <c r="G197" t="s">
        <v>20</v>
      </c>
      <c r="H197">
        <f t="shared" si="12"/>
        <v>109</v>
      </c>
      <c r="I197">
        <v>524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_xlfn.TEXTSPLIT(P197,"/")</f>
        <v>music</v>
      </c>
      <c r="R197" t="str">
        <v>electric music</v>
      </c>
      <c r="S197" s="7">
        <f t="shared" si="14"/>
        <v>43310.208333333328</v>
      </c>
      <c r="T197" s="7">
        <f t="shared" si="15"/>
        <v>43317.208333333328</v>
      </c>
    </row>
    <row r="198" spans="1:20" x14ac:dyDescent="0.55000000000000004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3"/>
        <v>0.63</v>
      </c>
      <c r="G198" t="s">
        <v>14</v>
      </c>
      <c r="H198">
        <f t="shared" si="12"/>
        <v>52</v>
      </c>
      <c r="I198">
        <v>100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_xlfn.TEXTSPLIT(P198,"/")</f>
        <v>technology</v>
      </c>
      <c r="R198" t="str">
        <v>wearables</v>
      </c>
      <c r="S198" s="7">
        <f t="shared" si="14"/>
        <v>42616.208333333328</v>
      </c>
      <c r="T198" s="7">
        <f t="shared" si="15"/>
        <v>42635.208333333328</v>
      </c>
    </row>
    <row r="199" spans="1:20" x14ac:dyDescent="0.55000000000000004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3"/>
        <v>2.98</v>
      </c>
      <c r="G199" t="s">
        <v>20</v>
      </c>
      <c r="H199">
        <f t="shared" si="12"/>
        <v>82</v>
      </c>
      <c r="I199">
        <v>1989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_xlfn.TEXTSPLIT(P199,"/")</f>
        <v>film &amp; video</v>
      </c>
      <c r="R199" t="str">
        <v>drama</v>
      </c>
      <c r="S199" s="7">
        <f t="shared" si="14"/>
        <v>42909.208333333328</v>
      </c>
      <c r="T199" s="7">
        <f t="shared" si="15"/>
        <v>42923.208333333328</v>
      </c>
    </row>
    <row r="200" spans="1:20" x14ac:dyDescent="0.55000000000000004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3"/>
        <v>0.1</v>
      </c>
      <c r="G200" t="s">
        <v>14</v>
      </c>
      <c r="H200">
        <f t="shared" si="12"/>
        <v>36</v>
      </c>
      <c r="I200">
        <v>168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_xlfn.TEXTSPLIT(P200,"/")</f>
        <v>music</v>
      </c>
      <c r="R200" t="str">
        <v>electric music</v>
      </c>
      <c r="S200" s="7">
        <f t="shared" si="14"/>
        <v>40396.208333333336</v>
      </c>
      <c r="T200" s="7">
        <f t="shared" si="15"/>
        <v>40425.208333333336</v>
      </c>
    </row>
    <row r="201" spans="1:20" x14ac:dyDescent="0.55000000000000004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3"/>
        <v>0.54</v>
      </c>
      <c r="G201" t="s">
        <v>14</v>
      </c>
      <c r="H201">
        <f t="shared" si="12"/>
        <v>74</v>
      </c>
      <c r="I201">
        <v>13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_xlfn.TEXTSPLIT(P201,"/")</f>
        <v>music</v>
      </c>
      <c r="R201" t="str">
        <v>rock</v>
      </c>
      <c r="S201" s="7">
        <f t="shared" si="14"/>
        <v>42192.208333333328</v>
      </c>
      <c r="T201" s="7">
        <f t="shared" si="15"/>
        <v>42196.208333333328</v>
      </c>
    </row>
    <row r="202" spans="1:20" x14ac:dyDescent="0.55000000000000004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3"/>
        <v>0.02</v>
      </c>
      <c r="G202" t="s">
        <v>14</v>
      </c>
      <c r="H202">
        <f t="shared" si="12"/>
        <v>2</v>
      </c>
      <c r="I202">
        <v>1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_xlfn.TEXTSPLIT(P202,"/")</f>
        <v>theater</v>
      </c>
      <c r="R202" t="str">
        <v>plays</v>
      </c>
      <c r="S202" s="7">
        <f t="shared" si="14"/>
        <v>40262.208333333336</v>
      </c>
      <c r="T202" s="7">
        <f t="shared" si="15"/>
        <v>40273.208333333336</v>
      </c>
    </row>
    <row r="203" spans="1:20" x14ac:dyDescent="0.55000000000000004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3"/>
        <v>6.81</v>
      </c>
      <c r="G203" t="s">
        <v>20</v>
      </c>
      <c r="H203">
        <f t="shared" si="12"/>
        <v>91</v>
      </c>
      <c r="I203">
        <v>157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_xlfn.TEXTSPLIT(P203,"/")</f>
        <v>technology</v>
      </c>
      <c r="R203" t="str">
        <v>web</v>
      </c>
      <c r="S203" s="7">
        <f t="shared" si="14"/>
        <v>41845.208333333336</v>
      </c>
      <c r="T203" s="7">
        <f t="shared" si="15"/>
        <v>41863.208333333336</v>
      </c>
    </row>
    <row r="204" spans="1:20" x14ac:dyDescent="0.55000000000000004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3"/>
        <v>0.79</v>
      </c>
      <c r="G204" t="s">
        <v>74</v>
      </c>
      <c r="H204">
        <f t="shared" si="12"/>
        <v>80</v>
      </c>
      <c r="I204">
        <v>82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_xlfn.TEXTSPLIT(P204,"/")</f>
        <v>food</v>
      </c>
      <c r="R204" t="str">
        <v>food trucks</v>
      </c>
      <c r="S204" s="7">
        <f t="shared" si="14"/>
        <v>40818.208333333336</v>
      </c>
      <c r="T204" s="7">
        <f t="shared" si="15"/>
        <v>40822.208333333336</v>
      </c>
    </row>
    <row r="205" spans="1:20" ht="31.35" x14ac:dyDescent="0.55000000000000004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3"/>
        <v>1.34</v>
      </c>
      <c r="G205" t="s">
        <v>20</v>
      </c>
      <c r="H205">
        <f t="shared" si="12"/>
        <v>43</v>
      </c>
      <c r="I205">
        <v>4498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_xlfn.TEXTSPLIT(P205,"/")</f>
        <v>theater</v>
      </c>
      <c r="R205" t="str">
        <v>plays</v>
      </c>
      <c r="S205" s="7">
        <f t="shared" si="14"/>
        <v>42752.25</v>
      </c>
      <c r="T205" s="7">
        <f t="shared" si="15"/>
        <v>42754.25</v>
      </c>
    </row>
    <row r="206" spans="1:20" x14ac:dyDescent="0.55000000000000004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3"/>
        <v>0.03</v>
      </c>
      <c r="G206" t="s">
        <v>14</v>
      </c>
      <c r="H206">
        <f t="shared" si="12"/>
        <v>63</v>
      </c>
      <c r="I206">
        <v>40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_xlfn.TEXTSPLIT(P206,"/")</f>
        <v>music</v>
      </c>
      <c r="R206" t="str">
        <v>jazz</v>
      </c>
      <c r="S206" s="7">
        <f t="shared" si="14"/>
        <v>40636.208333333336</v>
      </c>
      <c r="T206" s="7">
        <f t="shared" si="15"/>
        <v>40646.208333333336</v>
      </c>
    </row>
    <row r="207" spans="1:20" x14ac:dyDescent="0.55000000000000004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3"/>
        <v>4.32</v>
      </c>
      <c r="G207" t="s">
        <v>20</v>
      </c>
      <c r="H207">
        <f t="shared" si="12"/>
        <v>70</v>
      </c>
      <c r="I207">
        <v>80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_xlfn.TEXTSPLIT(P207,"/")</f>
        <v>theater</v>
      </c>
      <c r="R207" t="str">
        <v>plays</v>
      </c>
      <c r="S207" s="7">
        <f t="shared" si="14"/>
        <v>43390.208333333328</v>
      </c>
      <c r="T207" s="7">
        <f t="shared" si="15"/>
        <v>43402.208333333328</v>
      </c>
    </row>
    <row r="208" spans="1:20" x14ac:dyDescent="0.55000000000000004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3"/>
        <v>0.39</v>
      </c>
      <c r="G208" t="s">
        <v>74</v>
      </c>
      <c r="H208">
        <f t="shared" si="12"/>
        <v>61</v>
      </c>
      <c r="I208">
        <v>57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_xlfn.TEXTSPLIT(P208,"/")</f>
        <v>publishing</v>
      </c>
      <c r="R208" t="str">
        <v>fiction</v>
      </c>
      <c r="S208" s="7">
        <f t="shared" si="14"/>
        <v>40236.25</v>
      </c>
      <c r="T208" s="7">
        <f t="shared" si="15"/>
        <v>40245.25</v>
      </c>
    </row>
    <row r="209" spans="1:20" x14ac:dyDescent="0.55000000000000004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3"/>
        <v>4.26</v>
      </c>
      <c r="G209" t="s">
        <v>20</v>
      </c>
      <c r="H209">
        <f t="shared" si="12"/>
        <v>99</v>
      </c>
      <c r="I209">
        <v>43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_xlfn.TEXTSPLIT(P209,"/")</f>
        <v>music</v>
      </c>
      <c r="R209" t="str">
        <v>rock</v>
      </c>
      <c r="S209" s="7">
        <f t="shared" si="14"/>
        <v>43340.208333333328</v>
      </c>
      <c r="T209" s="7">
        <f t="shared" si="15"/>
        <v>43360.208333333328</v>
      </c>
    </row>
    <row r="210" spans="1:20" x14ac:dyDescent="0.55000000000000004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3"/>
        <v>1.01</v>
      </c>
      <c r="G210" t="s">
        <v>20</v>
      </c>
      <c r="H210">
        <f t="shared" si="12"/>
        <v>97</v>
      </c>
      <c r="I210">
        <v>2053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_xlfn.TEXTSPLIT(P210,"/")</f>
        <v>film &amp; video</v>
      </c>
      <c r="R210" t="str">
        <v>documentary</v>
      </c>
      <c r="S210" s="7">
        <f t="shared" si="14"/>
        <v>43048.25</v>
      </c>
      <c r="T210" s="7">
        <f t="shared" si="15"/>
        <v>43072.25</v>
      </c>
    </row>
    <row r="211" spans="1:20" x14ac:dyDescent="0.55000000000000004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3"/>
        <v>0.21</v>
      </c>
      <c r="G211" t="s">
        <v>47</v>
      </c>
      <c r="H211">
        <f t="shared" si="12"/>
        <v>51</v>
      </c>
      <c r="I211">
        <v>808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_xlfn.TEXTSPLIT(P211,"/")</f>
        <v>film &amp; video</v>
      </c>
      <c r="R211" t="str">
        <v>documentary</v>
      </c>
      <c r="S211" s="7">
        <f t="shared" si="14"/>
        <v>42496.208333333328</v>
      </c>
      <c r="T211" s="7">
        <f t="shared" si="15"/>
        <v>42503.208333333328</v>
      </c>
    </row>
    <row r="212" spans="1:20" x14ac:dyDescent="0.55000000000000004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3"/>
        <v>0.67</v>
      </c>
      <c r="G212" t="s">
        <v>14</v>
      </c>
      <c r="H212">
        <f t="shared" si="12"/>
        <v>28</v>
      </c>
      <c r="I212">
        <v>226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_xlfn.TEXTSPLIT(P212,"/")</f>
        <v>film &amp; video</v>
      </c>
      <c r="R212" t="str">
        <v>science fiction</v>
      </c>
      <c r="S212" s="7">
        <f t="shared" si="14"/>
        <v>42797.25</v>
      </c>
      <c r="T212" s="7">
        <f t="shared" si="15"/>
        <v>42824.208333333328</v>
      </c>
    </row>
    <row r="213" spans="1:20" ht="31.35" x14ac:dyDescent="0.55000000000000004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3"/>
        <v>0.95</v>
      </c>
      <c r="G213" t="s">
        <v>14</v>
      </c>
      <c r="H213">
        <f t="shared" si="12"/>
        <v>61</v>
      </c>
      <c r="I213">
        <v>1625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_xlfn.TEXTSPLIT(P213,"/")</f>
        <v>theater</v>
      </c>
      <c r="R213" t="str">
        <v>plays</v>
      </c>
      <c r="S213" s="7">
        <f t="shared" si="14"/>
        <v>41513.208333333336</v>
      </c>
      <c r="T213" s="7">
        <f t="shared" si="15"/>
        <v>41537.208333333336</v>
      </c>
    </row>
    <row r="214" spans="1:20" ht="31.35" x14ac:dyDescent="0.55000000000000004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3"/>
        <v>1.52</v>
      </c>
      <c r="G214" t="s">
        <v>20</v>
      </c>
      <c r="H214">
        <f t="shared" si="12"/>
        <v>73</v>
      </c>
      <c r="I214">
        <v>168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_xlfn.TEXTSPLIT(P214,"/")</f>
        <v>theater</v>
      </c>
      <c r="R214" t="str">
        <v>plays</v>
      </c>
      <c r="S214" s="7">
        <f t="shared" si="14"/>
        <v>43814.25</v>
      </c>
      <c r="T214" s="7">
        <f t="shared" si="15"/>
        <v>43860.25</v>
      </c>
    </row>
    <row r="215" spans="1:20" ht="31.35" x14ac:dyDescent="0.55000000000000004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3"/>
        <v>1.95</v>
      </c>
      <c r="G215" t="s">
        <v>20</v>
      </c>
      <c r="H215">
        <f t="shared" si="12"/>
        <v>40</v>
      </c>
      <c r="I215">
        <v>4289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_xlfn.TEXTSPLIT(P215,"/")</f>
        <v>music</v>
      </c>
      <c r="R215" t="str">
        <v>indie rock</v>
      </c>
      <c r="S215" s="7">
        <f t="shared" si="14"/>
        <v>40488.208333333336</v>
      </c>
      <c r="T215" s="7">
        <f t="shared" si="15"/>
        <v>40496.25</v>
      </c>
    </row>
    <row r="216" spans="1:20" x14ac:dyDescent="0.55000000000000004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3"/>
        <v>10.23</v>
      </c>
      <c r="G216" t="s">
        <v>20</v>
      </c>
      <c r="H216">
        <f t="shared" si="12"/>
        <v>87</v>
      </c>
      <c r="I216">
        <v>165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_xlfn.TEXTSPLIT(P216,"/")</f>
        <v>music</v>
      </c>
      <c r="R216" t="str">
        <v>rock</v>
      </c>
      <c r="S216" s="7">
        <f t="shared" si="14"/>
        <v>40409.208333333336</v>
      </c>
      <c r="T216" s="7">
        <f t="shared" si="15"/>
        <v>40415.208333333336</v>
      </c>
    </row>
    <row r="217" spans="1:20" x14ac:dyDescent="0.55000000000000004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3"/>
        <v>0.04</v>
      </c>
      <c r="G217" t="s">
        <v>14</v>
      </c>
      <c r="H217">
        <f t="shared" si="12"/>
        <v>42</v>
      </c>
      <c r="I217">
        <v>143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_xlfn.TEXTSPLIT(P217,"/")</f>
        <v>theater</v>
      </c>
      <c r="R217" t="str">
        <v>plays</v>
      </c>
      <c r="S217" s="7">
        <f t="shared" si="14"/>
        <v>43509.25</v>
      </c>
      <c r="T217" s="7">
        <f t="shared" si="15"/>
        <v>43511.25</v>
      </c>
    </row>
    <row r="218" spans="1:20" x14ac:dyDescent="0.55000000000000004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3"/>
        <v>1.55</v>
      </c>
      <c r="G218" t="s">
        <v>20</v>
      </c>
      <c r="H218">
        <f t="shared" si="12"/>
        <v>104</v>
      </c>
      <c r="I218">
        <v>1815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_xlfn.TEXTSPLIT(P218,"/")</f>
        <v>theater</v>
      </c>
      <c r="R218" t="str">
        <v>plays</v>
      </c>
      <c r="S218" s="7">
        <f t="shared" si="14"/>
        <v>40869.25</v>
      </c>
      <c r="T218" s="7">
        <f t="shared" si="15"/>
        <v>40871.25</v>
      </c>
    </row>
    <row r="219" spans="1:20" x14ac:dyDescent="0.55000000000000004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3"/>
        <v>0.45</v>
      </c>
      <c r="G219" t="s">
        <v>14</v>
      </c>
      <c r="H219">
        <f t="shared" si="12"/>
        <v>62</v>
      </c>
      <c r="I219">
        <v>934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_xlfn.TEXTSPLIT(P219,"/")</f>
        <v>film &amp; video</v>
      </c>
      <c r="R219" t="str">
        <v>science fiction</v>
      </c>
      <c r="S219" s="7">
        <f t="shared" si="14"/>
        <v>43583.208333333328</v>
      </c>
      <c r="T219" s="7">
        <f t="shared" si="15"/>
        <v>43592.208333333328</v>
      </c>
    </row>
    <row r="220" spans="1:20" x14ac:dyDescent="0.55000000000000004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3"/>
        <v>2.16</v>
      </c>
      <c r="G220" t="s">
        <v>20</v>
      </c>
      <c r="H220">
        <f t="shared" si="12"/>
        <v>31</v>
      </c>
      <c r="I220">
        <v>397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_xlfn.TEXTSPLIT(P220,"/")</f>
        <v>film &amp; video</v>
      </c>
      <c r="R220" t="str">
        <v>shorts</v>
      </c>
      <c r="S220" s="7">
        <f t="shared" si="14"/>
        <v>40858.25</v>
      </c>
      <c r="T220" s="7">
        <f t="shared" si="15"/>
        <v>40892.25</v>
      </c>
    </row>
    <row r="221" spans="1:20" x14ac:dyDescent="0.55000000000000004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3"/>
        <v>3.32</v>
      </c>
      <c r="G221" t="s">
        <v>20</v>
      </c>
      <c r="H221">
        <f t="shared" si="12"/>
        <v>90</v>
      </c>
      <c r="I221">
        <v>1539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_xlfn.TEXTSPLIT(P221,"/")</f>
        <v>film &amp; video</v>
      </c>
      <c r="R221" t="str">
        <v>animation</v>
      </c>
      <c r="S221" s="7">
        <f t="shared" si="14"/>
        <v>41137.208333333336</v>
      </c>
      <c r="T221" s="7">
        <f t="shared" si="15"/>
        <v>41149.208333333336</v>
      </c>
    </row>
    <row r="222" spans="1:20" x14ac:dyDescent="0.55000000000000004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3"/>
        <v>0.08</v>
      </c>
      <c r="G222" t="s">
        <v>14</v>
      </c>
      <c r="H222">
        <f t="shared" si="12"/>
        <v>39</v>
      </c>
      <c r="I222">
        <v>17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_xlfn.TEXTSPLIT(P222,"/")</f>
        <v>theater</v>
      </c>
      <c r="R222" t="str">
        <v>plays</v>
      </c>
      <c r="S222" s="7">
        <f t="shared" si="14"/>
        <v>40725.208333333336</v>
      </c>
      <c r="T222" s="7">
        <f t="shared" si="15"/>
        <v>40743.208333333336</v>
      </c>
    </row>
    <row r="223" spans="1:20" ht="31.35" x14ac:dyDescent="0.55000000000000004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3"/>
        <v>0.99</v>
      </c>
      <c r="G223" t="s">
        <v>14</v>
      </c>
      <c r="H223">
        <f t="shared" si="12"/>
        <v>55</v>
      </c>
      <c r="I223">
        <v>2179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_xlfn.TEXTSPLIT(P223,"/")</f>
        <v>food</v>
      </c>
      <c r="R223" t="str">
        <v>food trucks</v>
      </c>
      <c r="S223" s="7">
        <f t="shared" si="14"/>
        <v>41081.208333333336</v>
      </c>
      <c r="T223" s="7">
        <f t="shared" si="15"/>
        <v>41083.208333333336</v>
      </c>
    </row>
    <row r="224" spans="1:20" x14ac:dyDescent="0.55000000000000004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3"/>
        <v>1.38</v>
      </c>
      <c r="G224" t="s">
        <v>20</v>
      </c>
      <c r="H224">
        <f t="shared" si="12"/>
        <v>48</v>
      </c>
      <c r="I224">
        <v>138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_xlfn.TEXTSPLIT(P224,"/")</f>
        <v>photography</v>
      </c>
      <c r="R224" t="str">
        <v>photography books</v>
      </c>
      <c r="S224" s="7">
        <f t="shared" si="14"/>
        <v>41914.208333333336</v>
      </c>
      <c r="T224" s="7">
        <f t="shared" si="15"/>
        <v>41915.208333333336</v>
      </c>
    </row>
    <row r="225" spans="1:20" x14ac:dyDescent="0.55000000000000004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3"/>
        <v>0.94</v>
      </c>
      <c r="G225" t="s">
        <v>14</v>
      </c>
      <c r="H225">
        <f t="shared" si="12"/>
        <v>88</v>
      </c>
      <c r="I225">
        <v>931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_xlfn.TEXTSPLIT(P225,"/")</f>
        <v>theater</v>
      </c>
      <c r="R225" t="str">
        <v>plays</v>
      </c>
      <c r="S225" s="7">
        <f t="shared" si="14"/>
        <v>42445.208333333328</v>
      </c>
      <c r="T225" s="7">
        <f t="shared" si="15"/>
        <v>42459.208333333328</v>
      </c>
    </row>
    <row r="226" spans="1:20" x14ac:dyDescent="0.55000000000000004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3"/>
        <v>4.04</v>
      </c>
      <c r="G226" t="s">
        <v>20</v>
      </c>
      <c r="H226">
        <f t="shared" si="12"/>
        <v>52</v>
      </c>
      <c r="I226">
        <v>3594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_xlfn.TEXTSPLIT(P226,"/")</f>
        <v>film &amp; video</v>
      </c>
      <c r="R226" t="str">
        <v>science fiction</v>
      </c>
      <c r="S226" s="7">
        <f t="shared" si="14"/>
        <v>41906.208333333336</v>
      </c>
      <c r="T226" s="7">
        <f t="shared" si="15"/>
        <v>41951.25</v>
      </c>
    </row>
    <row r="227" spans="1:20" x14ac:dyDescent="0.55000000000000004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3"/>
        <v>2.6</v>
      </c>
      <c r="G227" t="s">
        <v>20</v>
      </c>
      <c r="H227">
        <f t="shared" si="12"/>
        <v>30</v>
      </c>
      <c r="I227">
        <v>5880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_xlfn.TEXTSPLIT(P227,"/")</f>
        <v>music</v>
      </c>
      <c r="R227" t="str">
        <v>rock</v>
      </c>
      <c r="S227" s="7">
        <f t="shared" si="14"/>
        <v>41762.208333333336</v>
      </c>
      <c r="T227" s="7">
        <f t="shared" si="15"/>
        <v>41762.208333333336</v>
      </c>
    </row>
    <row r="228" spans="1:20" x14ac:dyDescent="0.55000000000000004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3"/>
        <v>3.67</v>
      </c>
      <c r="G228" t="s">
        <v>20</v>
      </c>
      <c r="H228">
        <f t="shared" si="12"/>
        <v>98</v>
      </c>
      <c r="I228">
        <v>112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_xlfn.TEXTSPLIT(P228,"/")</f>
        <v>photography</v>
      </c>
      <c r="R228" t="str">
        <v>photography books</v>
      </c>
      <c r="S228" s="7">
        <f t="shared" si="14"/>
        <v>40276.208333333336</v>
      </c>
      <c r="T228" s="7">
        <f t="shared" si="15"/>
        <v>40313.208333333336</v>
      </c>
    </row>
    <row r="229" spans="1:20" x14ac:dyDescent="0.55000000000000004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3"/>
        <v>1.69</v>
      </c>
      <c r="G229" t="s">
        <v>20</v>
      </c>
      <c r="H229">
        <f t="shared" si="12"/>
        <v>109</v>
      </c>
      <c r="I229">
        <v>943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_xlfn.TEXTSPLIT(P229,"/")</f>
        <v>games</v>
      </c>
      <c r="R229" t="str">
        <v>mobile games</v>
      </c>
      <c r="S229" s="7">
        <f t="shared" si="14"/>
        <v>42139.208333333328</v>
      </c>
      <c r="T229" s="7">
        <f t="shared" si="15"/>
        <v>42145.208333333328</v>
      </c>
    </row>
    <row r="230" spans="1:20" x14ac:dyDescent="0.55000000000000004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3"/>
        <v>1.2</v>
      </c>
      <c r="G230" t="s">
        <v>20</v>
      </c>
      <c r="H230">
        <f t="shared" si="12"/>
        <v>67</v>
      </c>
      <c r="I230">
        <v>2468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_xlfn.TEXTSPLIT(P230,"/")</f>
        <v>film &amp; video</v>
      </c>
      <c r="R230" t="str">
        <v>animation</v>
      </c>
      <c r="S230" s="7">
        <f t="shared" si="14"/>
        <v>42613.208333333328</v>
      </c>
      <c r="T230" s="7">
        <f t="shared" si="15"/>
        <v>42638.208333333328</v>
      </c>
    </row>
    <row r="231" spans="1:20" x14ac:dyDescent="0.55000000000000004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3"/>
        <v>1.94</v>
      </c>
      <c r="G231" t="s">
        <v>20</v>
      </c>
      <c r="H231">
        <f t="shared" si="12"/>
        <v>65</v>
      </c>
      <c r="I231">
        <v>2551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_xlfn.TEXTSPLIT(P231,"/")</f>
        <v>games</v>
      </c>
      <c r="R231" t="str">
        <v>mobile games</v>
      </c>
      <c r="S231" s="7">
        <f t="shared" si="14"/>
        <v>42887.208333333328</v>
      </c>
      <c r="T231" s="7">
        <f t="shared" si="15"/>
        <v>42935.208333333328</v>
      </c>
    </row>
    <row r="232" spans="1:20" x14ac:dyDescent="0.55000000000000004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3"/>
        <v>4.2</v>
      </c>
      <c r="G232" t="s">
        <v>20</v>
      </c>
      <c r="H232">
        <f t="shared" si="12"/>
        <v>100</v>
      </c>
      <c r="I232">
        <v>101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_xlfn.TEXTSPLIT(P232,"/")</f>
        <v>games</v>
      </c>
      <c r="R232" t="str">
        <v>video games</v>
      </c>
      <c r="S232" s="7">
        <f t="shared" si="14"/>
        <v>43805.25</v>
      </c>
      <c r="T232" s="7">
        <f t="shared" si="15"/>
        <v>43805.25</v>
      </c>
    </row>
    <row r="233" spans="1:20" x14ac:dyDescent="0.55000000000000004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3"/>
        <v>0.77</v>
      </c>
      <c r="G233" t="s">
        <v>74</v>
      </c>
      <c r="H233">
        <f t="shared" si="12"/>
        <v>82</v>
      </c>
      <c r="I233">
        <v>67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_xlfn.TEXTSPLIT(P233,"/")</f>
        <v>theater</v>
      </c>
      <c r="R233" t="str">
        <v>plays</v>
      </c>
      <c r="S233" s="7">
        <f t="shared" si="14"/>
        <v>41415.208333333336</v>
      </c>
      <c r="T233" s="7">
        <f t="shared" si="15"/>
        <v>41473.208333333336</v>
      </c>
    </row>
    <row r="234" spans="1:20" x14ac:dyDescent="0.55000000000000004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3"/>
        <v>1.71</v>
      </c>
      <c r="G234" t="s">
        <v>20</v>
      </c>
      <c r="H234">
        <f t="shared" si="12"/>
        <v>63</v>
      </c>
      <c r="I234">
        <v>92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_xlfn.TEXTSPLIT(P234,"/")</f>
        <v>theater</v>
      </c>
      <c r="R234" t="str">
        <v>plays</v>
      </c>
      <c r="S234" s="7">
        <f t="shared" si="14"/>
        <v>42576.208333333328</v>
      </c>
      <c r="T234" s="7">
        <f t="shared" si="15"/>
        <v>42577.208333333328</v>
      </c>
    </row>
    <row r="235" spans="1:20" x14ac:dyDescent="0.55000000000000004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3"/>
        <v>1.58</v>
      </c>
      <c r="G235" t="s">
        <v>20</v>
      </c>
      <c r="H235">
        <f t="shared" si="12"/>
        <v>97</v>
      </c>
      <c r="I235">
        <v>62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_xlfn.TEXTSPLIT(P235,"/")</f>
        <v>film &amp; video</v>
      </c>
      <c r="R235" t="str">
        <v>animation</v>
      </c>
      <c r="S235" s="7">
        <f t="shared" si="14"/>
        <v>40706.208333333336</v>
      </c>
      <c r="T235" s="7">
        <f t="shared" si="15"/>
        <v>40722.208333333336</v>
      </c>
    </row>
    <row r="236" spans="1:20" x14ac:dyDescent="0.55000000000000004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3"/>
        <v>1.0900000000000001</v>
      </c>
      <c r="G236" t="s">
        <v>20</v>
      </c>
      <c r="H236">
        <f t="shared" si="12"/>
        <v>55</v>
      </c>
      <c r="I236">
        <v>149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_xlfn.TEXTSPLIT(P236,"/")</f>
        <v>games</v>
      </c>
      <c r="R236" t="str">
        <v>video games</v>
      </c>
      <c r="S236" s="7">
        <f t="shared" si="14"/>
        <v>42969.208333333328</v>
      </c>
      <c r="T236" s="7">
        <f t="shared" si="15"/>
        <v>42976.208333333328</v>
      </c>
    </row>
    <row r="237" spans="1:20" ht="31.35" x14ac:dyDescent="0.55000000000000004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3"/>
        <v>0.42</v>
      </c>
      <c r="G237" t="s">
        <v>14</v>
      </c>
      <c r="H237">
        <f t="shared" si="12"/>
        <v>39</v>
      </c>
      <c r="I237">
        <v>92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_xlfn.TEXTSPLIT(P237,"/")</f>
        <v>film &amp; video</v>
      </c>
      <c r="R237" t="str">
        <v>animation</v>
      </c>
      <c r="S237" s="7">
        <f t="shared" si="14"/>
        <v>42779.25</v>
      </c>
      <c r="T237" s="7">
        <f t="shared" si="15"/>
        <v>42784.25</v>
      </c>
    </row>
    <row r="238" spans="1:20" x14ac:dyDescent="0.55000000000000004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3"/>
        <v>0.11</v>
      </c>
      <c r="G238" t="s">
        <v>14</v>
      </c>
      <c r="H238">
        <f t="shared" si="12"/>
        <v>76</v>
      </c>
      <c r="I238">
        <v>57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_xlfn.TEXTSPLIT(P238,"/")</f>
        <v>music</v>
      </c>
      <c r="R238" t="str">
        <v>rock</v>
      </c>
      <c r="S238" s="7">
        <f t="shared" si="14"/>
        <v>43641.208333333328</v>
      </c>
      <c r="T238" s="7">
        <f t="shared" si="15"/>
        <v>43648.208333333328</v>
      </c>
    </row>
    <row r="239" spans="1:20" ht="31.35" x14ac:dyDescent="0.55000000000000004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3"/>
        <v>1.59</v>
      </c>
      <c r="G239" t="s">
        <v>20</v>
      </c>
      <c r="H239">
        <f t="shared" si="12"/>
        <v>45</v>
      </c>
      <c r="I239">
        <v>329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_xlfn.TEXTSPLIT(P239,"/")</f>
        <v>film &amp; video</v>
      </c>
      <c r="R239" t="str">
        <v>animation</v>
      </c>
      <c r="S239" s="7">
        <f t="shared" si="14"/>
        <v>41754.208333333336</v>
      </c>
      <c r="T239" s="7">
        <f t="shared" si="15"/>
        <v>41756.208333333336</v>
      </c>
    </row>
    <row r="240" spans="1:20" x14ac:dyDescent="0.55000000000000004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3"/>
        <v>4.22</v>
      </c>
      <c r="G240" t="s">
        <v>20</v>
      </c>
      <c r="H240">
        <f t="shared" si="12"/>
        <v>105</v>
      </c>
      <c r="I240">
        <v>97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_xlfn.TEXTSPLIT(P240,"/")</f>
        <v>theater</v>
      </c>
      <c r="R240" t="str">
        <v>plays</v>
      </c>
      <c r="S240" s="7">
        <f t="shared" si="14"/>
        <v>43083.25</v>
      </c>
      <c r="T240" s="7">
        <f t="shared" si="15"/>
        <v>43108.25</v>
      </c>
    </row>
    <row r="241" spans="1:20" x14ac:dyDescent="0.55000000000000004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3"/>
        <v>0.98</v>
      </c>
      <c r="G241" t="s">
        <v>14</v>
      </c>
      <c r="H241">
        <f t="shared" si="12"/>
        <v>76</v>
      </c>
      <c r="I241">
        <v>41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_xlfn.TEXTSPLIT(P241,"/")</f>
        <v>technology</v>
      </c>
      <c r="R241" t="str">
        <v>wearables</v>
      </c>
      <c r="S241" s="7">
        <f t="shared" si="14"/>
        <v>42245.208333333328</v>
      </c>
      <c r="T241" s="7">
        <f t="shared" si="15"/>
        <v>42249.208333333328</v>
      </c>
    </row>
    <row r="242" spans="1:20" x14ac:dyDescent="0.55000000000000004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3"/>
        <v>4.1900000000000004</v>
      </c>
      <c r="G242" t="s">
        <v>20</v>
      </c>
      <c r="H242">
        <f t="shared" si="12"/>
        <v>69</v>
      </c>
      <c r="I242">
        <v>1784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_xlfn.TEXTSPLIT(P242,"/")</f>
        <v>theater</v>
      </c>
      <c r="R242" t="str">
        <v>plays</v>
      </c>
      <c r="S242" s="7">
        <f t="shared" si="14"/>
        <v>40396.208333333336</v>
      </c>
      <c r="T242" s="7">
        <f t="shared" si="15"/>
        <v>40397.208333333336</v>
      </c>
    </row>
    <row r="243" spans="1:20" x14ac:dyDescent="0.55000000000000004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3"/>
        <v>1.02</v>
      </c>
      <c r="G243" t="s">
        <v>20</v>
      </c>
      <c r="H243">
        <f t="shared" si="12"/>
        <v>102</v>
      </c>
      <c r="I243">
        <v>1684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_xlfn.TEXTSPLIT(P243,"/")</f>
        <v>publishing</v>
      </c>
      <c r="R243" t="str">
        <v>nonfiction</v>
      </c>
      <c r="S243" s="7">
        <f t="shared" si="14"/>
        <v>41742.208333333336</v>
      </c>
      <c r="T243" s="7">
        <f t="shared" si="15"/>
        <v>41752.208333333336</v>
      </c>
    </row>
    <row r="244" spans="1:20" x14ac:dyDescent="0.55000000000000004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3"/>
        <v>1.28</v>
      </c>
      <c r="G244" t="s">
        <v>20</v>
      </c>
      <c r="H244">
        <f t="shared" si="12"/>
        <v>43</v>
      </c>
      <c r="I244">
        <v>250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_xlfn.TEXTSPLIT(P244,"/")</f>
        <v>music</v>
      </c>
      <c r="R244" t="str">
        <v>rock</v>
      </c>
      <c r="S244" s="7">
        <f t="shared" si="14"/>
        <v>42865.208333333328</v>
      </c>
      <c r="T244" s="7">
        <f t="shared" si="15"/>
        <v>42875.208333333328</v>
      </c>
    </row>
    <row r="245" spans="1:20" ht="31.35" x14ac:dyDescent="0.55000000000000004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3"/>
        <v>4.45</v>
      </c>
      <c r="G245" t="s">
        <v>20</v>
      </c>
      <c r="H245">
        <f t="shared" si="12"/>
        <v>43</v>
      </c>
      <c r="I245">
        <v>238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_xlfn.TEXTSPLIT(P245,"/")</f>
        <v>theater</v>
      </c>
      <c r="R245" t="str">
        <v>plays</v>
      </c>
      <c r="S245" s="7">
        <f t="shared" si="14"/>
        <v>43163.25</v>
      </c>
      <c r="T245" s="7">
        <f t="shared" si="15"/>
        <v>43166.25</v>
      </c>
    </row>
    <row r="246" spans="1:20" ht="31.35" x14ac:dyDescent="0.55000000000000004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3"/>
        <v>5.7</v>
      </c>
      <c r="G246" t="s">
        <v>20</v>
      </c>
      <c r="H246">
        <f t="shared" si="12"/>
        <v>75</v>
      </c>
      <c r="I246">
        <v>53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_xlfn.TEXTSPLIT(P246,"/")</f>
        <v>theater</v>
      </c>
      <c r="R246" t="str">
        <v>plays</v>
      </c>
      <c r="S246" s="7">
        <f t="shared" si="14"/>
        <v>41834.208333333336</v>
      </c>
      <c r="T246" s="7">
        <f t="shared" si="15"/>
        <v>41886.208333333336</v>
      </c>
    </row>
    <row r="247" spans="1:20" x14ac:dyDescent="0.55000000000000004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3"/>
        <v>5.09</v>
      </c>
      <c r="G247" t="s">
        <v>20</v>
      </c>
      <c r="H247">
        <f t="shared" si="12"/>
        <v>69</v>
      </c>
      <c r="I247">
        <v>214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_xlfn.TEXTSPLIT(P247,"/")</f>
        <v>theater</v>
      </c>
      <c r="R247" t="str">
        <v>plays</v>
      </c>
      <c r="S247" s="7">
        <f t="shared" si="14"/>
        <v>41736.208333333336</v>
      </c>
      <c r="T247" s="7">
        <f t="shared" si="15"/>
        <v>41737.208333333336</v>
      </c>
    </row>
    <row r="248" spans="1:20" x14ac:dyDescent="0.55000000000000004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3"/>
        <v>3.26</v>
      </c>
      <c r="G248" t="s">
        <v>20</v>
      </c>
      <c r="H248">
        <f t="shared" si="12"/>
        <v>66</v>
      </c>
      <c r="I248">
        <v>222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_xlfn.TEXTSPLIT(P248,"/")</f>
        <v>technology</v>
      </c>
      <c r="R248" t="str">
        <v>web</v>
      </c>
      <c r="S248" s="7">
        <f t="shared" si="14"/>
        <v>41491.208333333336</v>
      </c>
      <c r="T248" s="7">
        <f t="shared" si="15"/>
        <v>41495.208333333336</v>
      </c>
    </row>
    <row r="249" spans="1:20" x14ac:dyDescent="0.55000000000000004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3"/>
        <v>9.33</v>
      </c>
      <c r="G249" t="s">
        <v>20</v>
      </c>
      <c r="H249">
        <f t="shared" si="12"/>
        <v>98</v>
      </c>
      <c r="I249">
        <v>1884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_xlfn.TEXTSPLIT(P249,"/")</f>
        <v>publishing</v>
      </c>
      <c r="R249" t="str">
        <v>fiction</v>
      </c>
      <c r="S249" s="7">
        <f t="shared" si="14"/>
        <v>42726.25</v>
      </c>
      <c r="T249" s="7">
        <f t="shared" si="15"/>
        <v>42741.25</v>
      </c>
    </row>
    <row r="250" spans="1:20" x14ac:dyDescent="0.55000000000000004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3"/>
        <v>2.11</v>
      </c>
      <c r="G250" t="s">
        <v>20</v>
      </c>
      <c r="H250">
        <f t="shared" si="12"/>
        <v>60</v>
      </c>
      <c r="I250">
        <v>218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_xlfn.TEXTSPLIT(P250,"/")</f>
        <v>games</v>
      </c>
      <c r="R250" t="str">
        <v>mobile games</v>
      </c>
      <c r="S250" s="7">
        <f t="shared" si="14"/>
        <v>42004.25</v>
      </c>
      <c r="T250" s="7">
        <f t="shared" si="15"/>
        <v>42009.25</v>
      </c>
    </row>
    <row r="251" spans="1:20" x14ac:dyDescent="0.55000000000000004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3"/>
        <v>2.73</v>
      </c>
      <c r="G251" t="s">
        <v>20</v>
      </c>
      <c r="H251">
        <f t="shared" si="12"/>
        <v>26</v>
      </c>
      <c r="I251">
        <v>6465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_xlfn.TEXTSPLIT(P251,"/")</f>
        <v>publishing</v>
      </c>
      <c r="R251" t="str">
        <v>translations</v>
      </c>
      <c r="S251" s="7">
        <f t="shared" si="14"/>
        <v>42006.25</v>
      </c>
      <c r="T251" s="7">
        <f t="shared" si="15"/>
        <v>42013.25</v>
      </c>
    </row>
    <row r="252" spans="1:20" x14ac:dyDescent="0.55000000000000004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3"/>
        <v>0.03</v>
      </c>
      <c r="G252" t="s">
        <v>14</v>
      </c>
      <c r="H252">
        <f t="shared" si="12"/>
        <v>3</v>
      </c>
      <c r="I252">
        <v>1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_xlfn.TEXTSPLIT(P252,"/")</f>
        <v>music</v>
      </c>
      <c r="R252" t="str">
        <v>rock</v>
      </c>
      <c r="S252" s="7">
        <f t="shared" si="14"/>
        <v>40203.25</v>
      </c>
      <c r="T252" s="7">
        <f t="shared" si="15"/>
        <v>40238.25</v>
      </c>
    </row>
    <row r="253" spans="1:20" x14ac:dyDescent="0.55000000000000004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3"/>
        <v>0.54</v>
      </c>
      <c r="G253" t="s">
        <v>14</v>
      </c>
      <c r="H253">
        <f t="shared" si="12"/>
        <v>38</v>
      </c>
      <c r="I253">
        <v>101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_xlfn.TEXTSPLIT(P253,"/")</f>
        <v>theater</v>
      </c>
      <c r="R253" t="str">
        <v>plays</v>
      </c>
      <c r="S253" s="7">
        <f t="shared" si="14"/>
        <v>41252.25</v>
      </c>
      <c r="T253" s="7">
        <f t="shared" si="15"/>
        <v>41254.25</v>
      </c>
    </row>
    <row r="254" spans="1:20" ht="31.35" x14ac:dyDescent="0.55000000000000004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3"/>
        <v>6.26</v>
      </c>
      <c r="G254" t="s">
        <v>20</v>
      </c>
      <c r="H254">
        <f t="shared" si="12"/>
        <v>106</v>
      </c>
      <c r="I254">
        <v>59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_xlfn.TEXTSPLIT(P254,"/")</f>
        <v>theater</v>
      </c>
      <c r="R254" t="str">
        <v>plays</v>
      </c>
      <c r="S254" s="7">
        <f t="shared" si="14"/>
        <v>41572.208333333336</v>
      </c>
      <c r="T254" s="7">
        <f t="shared" si="15"/>
        <v>41577.208333333336</v>
      </c>
    </row>
    <row r="255" spans="1:20" x14ac:dyDescent="0.55000000000000004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3"/>
        <v>0.89</v>
      </c>
      <c r="G255" t="s">
        <v>14</v>
      </c>
      <c r="H255">
        <f t="shared" si="12"/>
        <v>81</v>
      </c>
      <c r="I255">
        <v>1335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_xlfn.TEXTSPLIT(P255,"/")</f>
        <v>film &amp; video</v>
      </c>
      <c r="R255" t="str">
        <v>drama</v>
      </c>
      <c r="S255" s="7">
        <f t="shared" si="14"/>
        <v>40641.208333333336</v>
      </c>
      <c r="T255" s="7">
        <f t="shared" si="15"/>
        <v>40653.208333333336</v>
      </c>
    </row>
    <row r="256" spans="1:20" ht="31.35" x14ac:dyDescent="0.55000000000000004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3"/>
        <v>1.85</v>
      </c>
      <c r="G256" t="s">
        <v>20</v>
      </c>
      <c r="H256">
        <f t="shared" si="12"/>
        <v>97</v>
      </c>
      <c r="I256">
        <v>88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_xlfn.TEXTSPLIT(P256,"/")</f>
        <v>publishing</v>
      </c>
      <c r="R256" t="str">
        <v>nonfiction</v>
      </c>
      <c r="S256" s="7">
        <f t="shared" si="14"/>
        <v>42787.25</v>
      </c>
      <c r="T256" s="7">
        <f t="shared" si="15"/>
        <v>42789.25</v>
      </c>
    </row>
    <row r="257" spans="1:20" ht="31.35" x14ac:dyDescent="0.55000000000000004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3"/>
        <v>1.2</v>
      </c>
      <c r="G257" t="s">
        <v>20</v>
      </c>
      <c r="H257">
        <f t="shared" si="12"/>
        <v>57</v>
      </c>
      <c r="I257">
        <v>1697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_xlfn.TEXTSPLIT(P257,"/")</f>
        <v>music</v>
      </c>
      <c r="R257" t="str">
        <v>rock</v>
      </c>
      <c r="S257" s="7">
        <f t="shared" si="14"/>
        <v>40590.25</v>
      </c>
      <c r="T257" s="7">
        <f t="shared" si="15"/>
        <v>40595.25</v>
      </c>
    </row>
    <row r="258" spans="1:20" x14ac:dyDescent="0.55000000000000004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3"/>
        <v>0.23</v>
      </c>
      <c r="G258" t="s">
        <v>14</v>
      </c>
      <c r="H258">
        <f t="shared" ref="H258:H321" si="16">IFERROR(ROUND(E258/I258,0),0)</f>
        <v>64</v>
      </c>
      <c r="I258">
        <v>15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_xlfn.TEXTSPLIT(P258,"/")</f>
        <v>music</v>
      </c>
      <c r="R258" t="str">
        <v>rock</v>
      </c>
      <c r="S258" s="7">
        <f t="shared" si="14"/>
        <v>42393.25</v>
      </c>
      <c r="T258" s="7">
        <f t="shared" si="15"/>
        <v>42430.25</v>
      </c>
    </row>
    <row r="259" spans="1:20" x14ac:dyDescent="0.55000000000000004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7">ROUND(E259/D259,2)</f>
        <v>1.46</v>
      </c>
      <c r="G259" t="s">
        <v>20</v>
      </c>
      <c r="H259">
        <f t="shared" si="16"/>
        <v>90</v>
      </c>
      <c r="I259">
        <v>92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_xlfn.TEXTSPLIT(P259,"/")</f>
        <v>theater</v>
      </c>
      <c r="R259" t="str">
        <v>plays</v>
      </c>
      <c r="S259" s="7">
        <f t="shared" ref="S259:S322" si="18">(((L259/60)/60)/24)+DATE(1970,1,1)</f>
        <v>41338.25</v>
      </c>
      <c r="T259" s="7">
        <f t="shared" ref="T259:T322" si="19">(((M259/60)/60)/24)+DATE(1970,1,1)</f>
        <v>41352.208333333336</v>
      </c>
    </row>
    <row r="260" spans="1:20" x14ac:dyDescent="0.55000000000000004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7"/>
        <v>2.68</v>
      </c>
      <c r="G260" t="s">
        <v>20</v>
      </c>
      <c r="H260">
        <f t="shared" si="16"/>
        <v>72</v>
      </c>
      <c r="I260">
        <v>186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_xlfn.TEXTSPLIT(P260,"/")</f>
        <v>theater</v>
      </c>
      <c r="R260" t="str">
        <v>plays</v>
      </c>
      <c r="S260" s="7">
        <f t="shared" si="18"/>
        <v>42712.25</v>
      </c>
      <c r="T260" s="7">
        <f t="shared" si="19"/>
        <v>42732.25</v>
      </c>
    </row>
    <row r="261" spans="1:20" ht="31.35" x14ac:dyDescent="0.55000000000000004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7"/>
        <v>5.98</v>
      </c>
      <c r="G261" t="s">
        <v>20</v>
      </c>
      <c r="H261">
        <f t="shared" si="16"/>
        <v>78</v>
      </c>
      <c r="I261">
        <v>138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_xlfn.TEXTSPLIT(P261,"/")</f>
        <v>photography</v>
      </c>
      <c r="R261" t="str">
        <v>photography books</v>
      </c>
      <c r="S261" s="7">
        <f t="shared" si="18"/>
        <v>41251.25</v>
      </c>
      <c r="T261" s="7">
        <f t="shared" si="19"/>
        <v>41270.25</v>
      </c>
    </row>
    <row r="262" spans="1:20" x14ac:dyDescent="0.55000000000000004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7"/>
        <v>1.58</v>
      </c>
      <c r="G262" t="s">
        <v>20</v>
      </c>
      <c r="H262">
        <f t="shared" si="16"/>
        <v>38</v>
      </c>
      <c r="I262">
        <v>261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_xlfn.TEXTSPLIT(P262,"/")</f>
        <v>music</v>
      </c>
      <c r="R262" t="str">
        <v>rock</v>
      </c>
      <c r="S262" s="7">
        <f t="shared" si="18"/>
        <v>41180.208333333336</v>
      </c>
      <c r="T262" s="7">
        <f t="shared" si="19"/>
        <v>41192.208333333336</v>
      </c>
    </row>
    <row r="263" spans="1:20" x14ac:dyDescent="0.55000000000000004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7"/>
        <v>0.31</v>
      </c>
      <c r="G263" t="s">
        <v>14</v>
      </c>
      <c r="H263">
        <f t="shared" si="16"/>
        <v>58</v>
      </c>
      <c r="I263">
        <v>454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_xlfn.TEXTSPLIT(P263,"/")</f>
        <v>music</v>
      </c>
      <c r="R263" t="str">
        <v>rock</v>
      </c>
      <c r="S263" s="7">
        <f t="shared" si="18"/>
        <v>40415.208333333336</v>
      </c>
      <c r="T263" s="7">
        <f t="shared" si="19"/>
        <v>40419.208333333336</v>
      </c>
    </row>
    <row r="264" spans="1:20" x14ac:dyDescent="0.55000000000000004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7"/>
        <v>3.13</v>
      </c>
      <c r="G264" t="s">
        <v>20</v>
      </c>
      <c r="H264">
        <f t="shared" si="16"/>
        <v>50</v>
      </c>
      <c r="I264">
        <v>107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_xlfn.TEXTSPLIT(P264,"/")</f>
        <v>music</v>
      </c>
      <c r="R264" t="str">
        <v>indie rock</v>
      </c>
      <c r="S264" s="7">
        <f t="shared" si="18"/>
        <v>40638.208333333336</v>
      </c>
      <c r="T264" s="7">
        <f t="shared" si="19"/>
        <v>40664.208333333336</v>
      </c>
    </row>
    <row r="265" spans="1:20" x14ac:dyDescent="0.55000000000000004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7"/>
        <v>3.71</v>
      </c>
      <c r="G265" t="s">
        <v>20</v>
      </c>
      <c r="H265">
        <f t="shared" si="16"/>
        <v>54</v>
      </c>
      <c r="I265">
        <v>199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_xlfn.TEXTSPLIT(P265,"/")</f>
        <v>photography</v>
      </c>
      <c r="R265" t="str">
        <v>photography books</v>
      </c>
      <c r="S265" s="7">
        <f t="shared" si="18"/>
        <v>40187.25</v>
      </c>
      <c r="T265" s="7">
        <f t="shared" si="19"/>
        <v>40187.25</v>
      </c>
    </row>
    <row r="266" spans="1:20" x14ac:dyDescent="0.55000000000000004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7"/>
        <v>3.63</v>
      </c>
      <c r="G266" t="s">
        <v>20</v>
      </c>
      <c r="H266">
        <f t="shared" si="16"/>
        <v>30</v>
      </c>
      <c r="I266">
        <v>5512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_xlfn.TEXTSPLIT(P266,"/")</f>
        <v>theater</v>
      </c>
      <c r="R266" t="str">
        <v>plays</v>
      </c>
      <c r="S266" s="7">
        <f t="shared" si="18"/>
        <v>41317.25</v>
      </c>
      <c r="T266" s="7">
        <f t="shared" si="19"/>
        <v>41333.25</v>
      </c>
    </row>
    <row r="267" spans="1:20" x14ac:dyDescent="0.55000000000000004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7"/>
        <v>1.23</v>
      </c>
      <c r="G267" t="s">
        <v>20</v>
      </c>
      <c r="H267">
        <f t="shared" si="16"/>
        <v>70</v>
      </c>
      <c r="I267">
        <v>86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_xlfn.TEXTSPLIT(P267,"/")</f>
        <v>theater</v>
      </c>
      <c r="R267" t="str">
        <v>plays</v>
      </c>
      <c r="S267" s="7">
        <f t="shared" si="18"/>
        <v>42372.25</v>
      </c>
      <c r="T267" s="7">
        <f t="shared" si="19"/>
        <v>42416.25</v>
      </c>
    </row>
    <row r="268" spans="1:20" x14ac:dyDescent="0.55000000000000004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7"/>
        <v>0.77</v>
      </c>
      <c r="G268" t="s">
        <v>14</v>
      </c>
      <c r="H268">
        <f t="shared" si="16"/>
        <v>27</v>
      </c>
      <c r="I268">
        <v>3182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_xlfn.TEXTSPLIT(P268,"/")</f>
        <v>music</v>
      </c>
      <c r="R268" t="str">
        <v>jazz</v>
      </c>
      <c r="S268" s="7">
        <f t="shared" si="18"/>
        <v>41950.25</v>
      </c>
      <c r="T268" s="7">
        <f t="shared" si="19"/>
        <v>41983.25</v>
      </c>
    </row>
    <row r="269" spans="1:20" x14ac:dyDescent="0.55000000000000004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7"/>
        <v>2.34</v>
      </c>
      <c r="G269" t="s">
        <v>20</v>
      </c>
      <c r="H269">
        <f t="shared" si="16"/>
        <v>52</v>
      </c>
      <c r="I269">
        <v>2768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_xlfn.TEXTSPLIT(P269,"/")</f>
        <v>theater</v>
      </c>
      <c r="R269" t="str">
        <v>plays</v>
      </c>
      <c r="S269" s="7">
        <f t="shared" si="18"/>
        <v>41206.208333333336</v>
      </c>
      <c r="T269" s="7">
        <f t="shared" si="19"/>
        <v>41222.25</v>
      </c>
    </row>
    <row r="270" spans="1:20" x14ac:dyDescent="0.55000000000000004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7"/>
        <v>1.81</v>
      </c>
      <c r="G270" t="s">
        <v>20</v>
      </c>
      <c r="H270">
        <f t="shared" si="16"/>
        <v>56</v>
      </c>
      <c r="I270">
        <v>48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_xlfn.TEXTSPLIT(P270,"/")</f>
        <v>film &amp; video</v>
      </c>
      <c r="R270" t="str">
        <v>documentary</v>
      </c>
      <c r="S270" s="7">
        <f t="shared" si="18"/>
        <v>41186.208333333336</v>
      </c>
      <c r="T270" s="7">
        <f t="shared" si="19"/>
        <v>41232.25</v>
      </c>
    </row>
    <row r="271" spans="1:20" x14ac:dyDescent="0.55000000000000004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7"/>
        <v>2.5299999999999998</v>
      </c>
      <c r="G271" t="s">
        <v>20</v>
      </c>
      <c r="H271">
        <f t="shared" si="16"/>
        <v>102</v>
      </c>
      <c r="I271">
        <v>87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_xlfn.TEXTSPLIT(P271,"/")</f>
        <v>film &amp; video</v>
      </c>
      <c r="R271" t="str">
        <v>television</v>
      </c>
      <c r="S271" s="7">
        <f t="shared" si="18"/>
        <v>43496.25</v>
      </c>
      <c r="T271" s="7">
        <f t="shared" si="19"/>
        <v>43517.25</v>
      </c>
    </row>
    <row r="272" spans="1:20" x14ac:dyDescent="0.55000000000000004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7"/>
        <v>0.27</v>
      </c>
      <c r="G272" t="s">
        <v>74</v>
      </c>
      <c r="H272">
        <f t="shared" si="16"/>
        <v>25</v>
      </c>
      <c r="I272">
        <v>1890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_xlfn.TEXTSPLIT(P272,"/")</f>
        <v>games</v>
      </c>
      <c r="R272" t="str">
        <v>video games</v>
      </c>
      <c r="S272" s="7">
        <f t="shared" si="18"/>
        <v>40514.25</v>
      </c>
      <c r="T272" s="7">
        <f t="shared" si="19"/>
        <v>40516.25</v>
      </c>
    </row>
    <row r="273" spans="1:20" ht="31.35" x14ac:dyDescent="0.55000000000000004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7"/>
        <v>0.01</v>
      </c>
      <c r="G273" t="s">
        <v>47</v>
      </c>
      <c r="H273">
        <f t="shared" si="16"/>
        <v>32</v>
      </c>
      <c r="I273">
        <v>61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_xlfn.TEXTSPLIT(P273,"/")</f>
        <v>photography</v>
      </c>
      <c r="R273" t="str">
        <v>photography books</v>
      </c>
      <c r="S273" s="7">
        <f t="shared" si="18"/>
        <v>42345.25</v>
      </c>
      <c r="T273" s="7">
        <f t="shared" si="19"/>
        <v>42376.25</v>
      </c>
    </row>
    <row r="274" spans="1:20" x14ac:dyDescent="0.55000000000000004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7"/>
        <v>3.04</v>
      </c>
      <c r="G274" t="s">
        <v>20</v>
      </c>
      <c r="H274">
        <f t="shared" si="16"/>
        <v>82</v>
      </c>
      <c r="I274">
        <v>1894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_xlfn.TEXTSPLIT(P274,"/")</f>
        <v>theater</v>
      </c>
      <c r="R274" t="str">
        <v>plays</v>
      </c>
      <c r="S274" s="7">
        <f t="shared" si="18"/>
        <v>43656.208333333328</v>
      </c>
      <c r="T274" s="7">
        <f t="shared" si="19"/>
        <v>43681.208333333328</v>
      </c>
    </row>
    <row r="275" spans="1:20" x14ac:dyDescent="0.55000000000000004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7"/>
        <v>1.37</v>
      </c>
      <c r="G275" t="s">
        <v>20</v>
      </c>
      <c r="H275">
        <f t="shared" si="16"/>
        <v>38</v>
      </c>
      <c r="I275">
        <v>282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_xlfn.TEXTSPLIT(P275,"/")</f>
        <v>theater</v>
      </c>
      <c r="R275" t="str">
        <v>plays</v>
      </c>
      <c r="S275" s="7">
        <f t="shared" si="18"/>
        <v>42995.208333333328</v>
      </c>
      <c r="T275" s="7">
        <f t="shared" si="19"/>
        <v>42998.208333333328</v>
      </c>
    </row>
    <row r="276" spans="1:20" ht="31.35" x14ac:dyDescent="0.55000000000000004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7"/>
        <v>0.32</v>
      </c>
      <c r="G276" t="s">
        <v>14</v>
      </c>
      <c r="H276">
        <f t="shared" si="16"/>
        <v>52</v>
      </c>
      <c r="I276">
        <v>15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_xlfn.TEXTSPLIT(P276,"/")</f>
        <v>theater</v>
      </c>
      <c r="R276" t="str">
        <v>plays</v>
      </c>
      <c r="S276" s="7">
        <f t="shared" si="18"/>
        <v>43045.25</v>
      </c>
      <c r="T276" s="7">
        <f t="shared" si="19"/>
        <v>43050.25</v>
      </c>
    </row>
    <row r="277" spans="1:20" ht="31.35" x14ac:dyDescent="0.55000000000000004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7"/>
        <v>2.42</v>
      </c>
      <c r="G277" t="s">
        <v>20</v>
      </c>
      <c r="H277">
        <f t="shared" si="16"/>
        <v>81</v>
      </c>
      <c r="I277">
        <v>116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_xlfn.TEXTSPLIT(P277,"/")</f>
        <v>publishing</v>
      </c>
      <c r="R277" t="str">
        <v>translations</v>
      </c>
      <c r="S277" s="7">
        <f t="shared" si="18"/>
        <v>43561.208333333328</v>
      </c>
      <c r="T277" s="7">
        <f t="shared" si="19"/>
        <v>43569.208333333328</v>
      </c>
    </row>
    <row r="278" spans="1:20" x14ac:dyDescent="0.55000000000000004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7"/>
        <v>0.97</v>
      </c>
      <c r="G278" t="s">
        <v>14</v>
      </c>
      <c r="H278">
        <f t="shared" si="16"/>
        <v>40</v>
      </c>
      <c r="I278">
        <v>133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_xlfn.TEXTSPLIT(P278,"/")</f>
        <v>games</v>
      </c>
      <c r="R278" t="str">
        <v>video games</v>
      </c>
      <c r="S278" s="7">
        <f t="shared" si="18"/>
        <v>41018.208333333336</v>
      </c>
      <c r="T278" s="7">
        <f t="shared" si="19"/>
        <v>41023.208333333336</v>
      </c>
    </row>
    <row r="279" spans="1:20" ht="31.35" x14ac:dyDescent="0.55000000000000004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7"/>
        <v>10.66</v>
      </c>
      <c r="G279" t="s">
        <v>20</v>
      </c>
      <c r="H279">
        <f t="shared" si="16"/>
        <v>90</v>
      </c>
      <c r="I279">
        <v>83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_xlfn.TEXTSPLIT(P279,"/")</f>
        <v>theater</v>
      </c>
      <c r="R279" t="str">
        <v>plays</v>
      </c>
      <c r="S279" s="7">
        <f t="shared" si="18"/>
        <v>40378.208333333336</v>
      </c>
      <c r="T279" s="7">
        <f t="shared" si="19"/>
        <v>40380.208333333336</v>
      </c>
    </row>
    <row r="280" spans="1:20" x14ac:dyDescent="0.55000000000000004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7"/>
        <v>3.26</v>
      </c>
      <c r="G280" t="s">
        <v>20</v>
      </c>
      <c r="H280">
        <f t="shared" si="16"/>
        <v>97</v>
      </c>
      <c r="I280">
        <v>91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_xlfn.TEXTSPLIT(P280,"/")</f>
        <v>technology</v>
      </c>
      <c r="R280" t="str">
        <v>web</v>
      </c>
      <c r="S280" s="7">
        <f t="shared" si="18"/>
        <v>41239.25</v>
      </c>
      <c r="T280" s="7">
        <f t="shared" si="19"/>
        <v>41264.25</v>
      </c>
    </row>
    <row r="281" spans="1:20" x14ac:dyDescent="0.55000000000000004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7"/>
        <v>1.71</v>
      </c>
      <c r="G281" t="s">
        <v>20</v>
      </c>
      <c r="H281">
        <f t="shared" si="16"/>
        <v>25</v>
      </c>
      <c r="I281">
        <v>546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_xlfn.TEXTSPLIT(P281,"/")</f>
        <v>theater</v>
      </c>
      <c r="R281" t="str">
        <v>plays</v>
      </c>
      <c r="S281" s="7">
        <f t="shared" si="18"/>
        <v>43346.208333333328</v>
      </c>
      <c r="T281" s="7">
        <f t="shared" si="19"/>
        <v>43349.208333333328</v>
      </c>
    </row>
    <row r="282" spans="1:20" ht="31.35" x14ac:dyDescent="0.55000000000000004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7"/>
        <v>5.81</v>
      </c>
      <c r="G282" t="s">
        <v>20</v>
      </c>
      <c r="H282">
        <f t="shared" si="16"/>
        <v>37</v>
      </c>
      <c r="I282">
        <v>393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_xlfn.TEXTSPLIT(P282,"/")</f>
        <v>film &amp; video</v>
      </c>
      <c r="R282" t="str">
        <v>animation</v>
      </c>
      <c r="S282" s="7">
        <f t="shared" si="18"/>
        <v>43060.25</v>
      </c>
      <c r="T282" s="7">
        <f t="shared" si="19"/>
        <v>43066.25</v>
      </c>
    </row>
    <row r="283" spans="1:20" x14ac:dyDescent="0.55000000000000004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7"/>
        <v>0.92</v>
      </c>
      <c r="G283" t="s">
        <v>14</v>
      </c>
      <c r="H283">
        <f t="shared" si="16"/>
        <v>73</v>
      </c>
      <c r="I283">
        <v>2062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_xlfn.TEXTSPLIT(P283,"/")</f>
        <v>theater</v>
      </c>
      <c r="R283" t="str">
        <v>plays</v>
      </c>
      <c r="S283" s="7">
        <f t="shared" si="18"/>
        <v>40979.25</v>
      </c>
      <c r="T283" s="7">
        <f t="shared" si="19"/>
        <v>41000.208333333336</v>
      </c>
    </row>
    <row r="284" spans="1:20" x14ac:dyDescent="0.55000000000000004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7"/>
        <v>1.08</v>
      </c>
      <c r="G284" t="s">
        <v>20</v>
      </c>
      <c r="H284">
        <f t="shared" si="16"/>
        <v>68</v>
      </c>
      <c r="I284">
        <v>133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_xlfn.TEXTSPLIT(P284,"/")</f>
        <v>film &amp; video</v>
      </c>
      <c r="R284" t="str">
        <v>television</v>
      </c>
      <c r="S284" s="7">
        <f t="shared" si="18"/>
        <v>42701.25</v>
      </c>
      <c r="T284" s="7">
        <f t="shared" si="19"/>
        <v>42707.25</v>
      </c>
    </row>
    <row r="285" spans="1:20" ht="31.35" x14ac:dyDescent="0.55000000000000004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7"/>
        <v>0.19</v>
      </c>
      <c r="G285" t="s">
        <v>14</v>
      </c>
      <c r="H285">
        <f t="shared" si="16"/>
        <v>52</v>
      </c>
      <c r="I285">
        <v>29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_xlfn.TEXTSPLIT(P285,"/")</f>
        <v>music</v>
      </c>
      <c r="R285" t="str">
        <v>rock</v>
      </c>
      <c r="S285" s="7">
        <f t="shared" si="18"/>
        <v>42520.208333333328</v>
      </c>
      <c r="T285" s="7">
        <f t="shared" si="19"/>
        <v>42525.208333333328</v>
      </c>
    </row>
    <row r="286" spans="1:20" x14ac:dyDescent="0.55000000000000004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7"/>
        <v>0.83</v>
      </c>
      <c r="G286" t="s">
        <v>14</v>
      </c>
      <c r="H286">
        <f t="shared" si="16"/>
        <v>62</v>
      </c>
      <c r="I286">
        <v>132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_xlfn.TEXTSPLIT(P286,"/")</f>
        <v>technology</v>
      </c>
      <c r="R286" t="str">
        <v>web</v>
      </c>
      <c r="S286" s="7">
        <f t="shared" si="18"/>
        <v>41030.208333333336</v>
      </c>
      <c r="T286" s="7">
        <f t="shared" si="19"/>
        <v>41035.208333333336</v>
      </c>
    </row>
    <row r="287" spans="1:20" x14ac:dyDescent="0.55000000000000004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7"/>
        <v>7.06</v>
      </c>
      <c r="G287" t="s">
        <v>20</v>
      </c>
      <c r="H287">
        <f t="shared" si="16"/>
        <v>25</v>
      </c>
      <c r="I287">
        <v>254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_xlfn.TEXTSPLIT(P287,"/")</f>
        <v>theater</v>
      </c>
      <c r="R287" t="str">
        <v>plays</v>
      </c>
      <c r="S287" s="7">
        <f t="shared" si="18"/>
        <v>42623.208333333328</v>
      </c>
      <c r="T287" s="7">
        <f t="shared" si="19"/>
        <v>42661.208333333328</v>
      </c>
    </row>
    <row r="288" spans="1:20" x14ac:dyDescent="0.55000000000000004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7"/>
        <v>0.17</v>
      </c>
      <c r="G288" t="s">
        <v>74</v>
      </c>
      <c r="H288">
        <f t="shared" si="16"/>
        <v>106</v>
      </c>
      <c r="I288">
        <v>184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_xlfn.TEXTSPLIT(P288,"/")</f>
        <v>theater</v>
      </c>
      <c r="R288" t="str">
        <v>plays</v>
      </c>
      <c r="S288" s="7">
        <f t="shared" si="18"/>
        <v>42697.25</v>
      </c>
      <c r="T288" s="7">
        <f t="shared" si="19"/>
        <v>42704.25</v>
      </c>
    </row>
    <row r="289" spans="1:20" x14ac:dyDescent="0.55000000000000004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7"/>
        <v>2.1</v>
      </c>
      <c r="G289" t="s">
        <v>20</v>
      </c>
      <c r="H289">
        <f t="shared" si="16"/>
        <v>75</v>
      </c>
      <c r="I289">
        <v>176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_xlfn.TEXTSPLIT(P289,"/")</f>
        <v>music</v>
      </c>
      <c r="R289" t="str">
        <v>electric music</v>
      </c>
      <c r="S289" s="7">
        <f t="shared" si="18"/>
        <v>42122.208333333328</v>
      </c>
      <c r="T289" s="7">
        <f t="shared" si="19"/>
        <v>42122.208333333328</v>
      </c>
    </row>
    <row r="290" spans="1:20" x14ac:dyDescent="0.55000000000000004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7"/>
        <v>0.98</v>
      </c>
      <c r="G290" t="s">
        <v>14</v>
      </c>
      <c r="H290">
        <f t="shared" si="16"/>
        <v>40</v>
      </c>
      <c r="I290">
        <v>137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_xlfn.TEXTSPLIT(P290,"/")</f>
        <v>music</v>
      </c>
      <c r="R290" t="str">
        <v>metal</v>
      </c>
      <c r="S290" s="7">
        <f t="shared" si="18"/>
        <v>40982.208333333336</v>
      </c>
      <c r="T290" s="7">
        <f t="shared" si="19"/>
        <v>40983.208333333336</v>
      </c>
    </row>
    <row r="291" spans="1:20" x14ac:dyDescent="0.55000000000000004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7"/>
        <v>16.84</v>
      </c>
      <c r="G291" t="s">
        <v>20</v>
      </c>
      <c r="H291">
        <f t="shared" si="16"/>
        <v>40</v>
      </c>
      <c r="I291">
        <v>337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_xlfn.TEXTSPLIT(P291,"/")</f>
        <v>theater</v>
      </c>
      <c r="R291" t="str">
        <v>plays</v>
      </c>
      <c r="S291" s="7">
        <f t="shared" si="18"/>
        <v>42219.208333333328</v>
      </c>
      <c r="T291" s="7">
        <f t="shared" si="19"/>
        <v>42222.208333333328</v>
      </c>
    </row>
    <row r="292" spans="1:20" x14ac:dyDescent="0.55000000000000004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7"/>
        <v>0.54</v>
      </c>
      <c r="G292" t="s">
        <v>14</v>
      </c>
      <c r="H292">
        <f t="shared" si="16"/>
        <v>101</v>
      </c>
      <c r="I292">
        <v>908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_xlfn.TEXTSPLIT(P292,"/")</f>
        <v>film &amp; video</v>
      </c>
      <c r="R292" t="str">
        <v>documentary</v>
      </c>
      <c r="S292" s="7">
        <f t="shared" si="18"/>
        <v>41404.208333333336</v>
      </c>
      <c r="T292" s="7">
        <f t="shared" si="19"/>
        <v>41436.208333333336</v>
      </c>
    </row>
    <row r="293" spans="1:20" x14ac:dyDescent="0.55000000000000004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7"/>
        <v>4.57</v>
      </c>
      <c r="G293" t="s">
        <v>20</v>
      </c>
      <c r="H293">
        <f t="shared" si="16"/>
        <v>77</v>
      </c>
      <c r="I293">
        <v>107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_xlfn.TEXTSPLIT(P293,"/")</f>
        <v>technology</v>
      </c>
      <c r="R293" t="str">
        <v>web</v>
      </c>
      <c r="S293" s="7">
        <f t="shared" si="18"/>
        <v>40831.208333333336</v>
      </c>
      <c r="T293" s="7">
        <f t="shared" si="19"/>
        <v>40835.208333333336</v>
      </c>
    </row>
    <row r="294" spans="1:20" x14ac:dyDescent="0.55000000000000004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7"/>
        <v>0.1</v>
      </c>
      <c r="G294" t="s">
        <v>14</v>
      </c>
      <c r="H294">
        <f t="shared" si="16"/>
        <v>72</v>
      </c>
      <c r="I294">
        <v>10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_xlfn.TEXTSPLIT(P294,"/")</f>
        <v>food</v>
      </c>
      <c r="R294" t="str">
        <v>food trucks</v>
      </c>
      <c r="S294" s="7">
        <f t="shared" si="18"/>
        <v>40984.208333333336</v>
      </c>
      <c r="T294" s="7">
        <f t="shared" si="19"/>
        <v>41002.208333333336</v>
      </c>
    </row>
    <row r="295" spans="1:20" x14ac:dyDescent="0.55000000000000004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7"/>
        <v>0.16</v>
      </c>
      <c r="G295" t="s">
        <v>74</v>
      </c>
      <c r="H295">
        <f t="shared" si="16"/>
        <v>33</v>
      </c>
      <c r="I295">
        <v>32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_xlfn.TEXTSPLIT(P295,"/")</f>
        <v>theater</v>
      </c>
      <c r="R295" t="str">
        <v>plays</v>
      </c>
      <c r="S295" s="7">
        <f t="shared" si="18"/>
        <v>40456.208333333336</v>
      </c>
      <c r="T295" s="7">
        <f t="shared" si="19"/>
        <v>40465.208333333336</v>
      </c>
    </row>
    <row r="296" spans="1:20" x14ac:dyDescent="0.55000000000000004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7"/>
        <v>13.4</v>
      </c>
      <c r="G296" t="s">
        <v>20</v>
      </c>
      <c r="H296">
        <f t="shared" si="16"/>
        <v>44</v>
      </c>
      <c r="I296">
        <v>183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_xlfn.TEXTSPLIT(P296,"/")</f>
        <v>theater</v>
      </c>
      <c r="R296" t="str">
        <v>plays</v>
      </c>
      <c r="S296" s="7">
        <f t="shared" si="18"/>
        <v>43399.208333333328</v>
      </c>
      <c r="T296" s="7">
        <f t="shared" si="19"/>
        <v>43411.25</v>
      </c>
    </row>
    <row r="297" spans="1:20" ht="31.35" x14ac:dyDescent="0.55000000000000004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7"/>
        <v>0.36</v>
      </c>
      <c r="G297" t="s">
        <v>14</v>
      </c>
      <c r="H297">
        <f t="shared" si="16"/>
        <v>36</v>
      </c>
      <c r="I297">
        <v>1910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_xlfn.TEXTSPLIT(P297,"/")</f>
        <v>theater</v>
      </c>
      <c r="R297" t="str">
        <v>plays</v>
      </c>
      <c r="S297" s="7">
        <f t="shared" si="18"/>
        <v>41562.208333333336</v>
      </c>
      <c r="T297" s="7">
        <f t="shared" si="19"/>
        <v>41587.25</v>
      </c>
    </row>
    <row r="298" spans="1:20" ht="31.35" x14ac:dyDescent="0.55000000000000004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7"/>
        <v>0.55000000000000004</v>
      </c>
      <c r="G298" t="s">
        <v>14</v>
      </c>
      <c r="H298">
        <f t="shared" si="16"/>
        <v>88</v>
      </c>
      <c r="I298">
        <v>38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_xlfn.TEXTSPLIT(P298,"/")</f>
        <v>theater</v>
      </c>
      <c r="R298" t="str">
        <v>plays</v>
      </c>
      <c r="S298" s="7">
        <f t="shared" si="18"/>
        <v>43493.25</v>
      </c>
      <c r="T298" s="7">
        <f t="shared" si="19"/>
        <v>43515.25</v>
      </c>
    </row>
    <row r="299" spans="1:20" x14ac:dyDescent="0.55000000000000004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7"/>
        <v>0.94</v>
      </c>
      <c r="G299" t="s">
        <v>14</v>
      </c>
      <c r="H299">
        <f t="shared" si="16"/>
        <v>65</v>
      </c>
      <c r="I299">
        <v>104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_xlfn.TEXTSPLIT(P299,"/")</f>
        <v>theater</v>
      </c>
      <c r="R299" t="str">
        <v>plays</v>
      </c>
      <c r="S299" s="7">
        <f t="shared" si="18"/>
        <v>41653.25</v>
      </c>
      <c r="T299" s="7">
        <f t="shared" si="19"/>
        <v>41662.25</v>
      </c>
    </row>
    <row r="300" spans="1:20" x14ac:dyDescent="0.55000000000000004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7"/>
        <v>1.44</v>
      </c>
      <c r="G300" t="s">
        <v>20</v>
      </c>
      <c r="H300">
        <f t="shared" si="16"/>
        <v>70</v>
      </c>
      <c r="I300">
        <v>72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_xlfn.TEXTSPLIT(P300,"/")</f>
        <v>music</v>
      </c>
      <c r="R300" t="str">
        <v>rock</v>
      </c>
      <c r="S300" s="7">
        <f t="shared" si="18"/>
        <v>42426.25</v>
      </c>
      <c r="T300" s="7">
        <f t="shared" si="19"/>
        <v>42444.208333333328</v>
      </c>
    </row>
    <row r="301" spans="1:20" ht="31.35" x14ac:dyDescent="0.55000000000000004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7"/>
        <v>0.51</v>
      </c>
      <c r="G301" t="s">
        <v>14</v>
      </c>
      <c r="H301">
        <f t="shared" si="16"/>
        <v>40</v>
      </c>
      <c r="I301">
        <v>49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_xlfn.TEXTSPLIT(P301,"/")</f>
        <v>food</v>
      </c>
      <c r="R301" t="str">
        <v>food trucks</v>
      </c>
      <c r="S301" s="7">
        <f t="shared" si="18"/>
        <v>42432.25</v>
      </c>
      <c r="T301" s="7">
        <f t="shared" si="19"/>
        <v>42488.208333333328</v>
      </c>
    </row>
    <row r="302" spans="1:20" x14ac:dyDescent="0.55000000000000004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7"/>
        <v>0.05</v>
      </c>
      <c r="G302" t="s">
        <v>14</v>
      </c>
      <c r="H302">
        <f t="shared" si="16"/>
        <v>5</v>
      </c>
      <c r="I302">
        <v>1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_xlfn.TEXTSPLIT(P302,"/")</f>
        <v>publishing</v>
      </c>
      <c r="R302" t="str">
        <v>nonfiction</v>
      </c>
      <c r="S302" s="7">
        <f t="shared" si="18"/>
        <v>42977.208333333328</v>
      </c>
      <c r="T302" s="7">
        <f t="shared" si="19"/>
        <v>42978.208333333328</v>
      </c>
    </row>
    <row r="303" spans="1:20" x14ac:dyDescent="0.55000000000000004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7"/>
        <v>13.45</v>
      </c>
      <c r="G303" t="s">
        <v>20</v>
      </c>
      <c r="H303">
        <f t="shared" si="16"/>
        <v>41</v>
      </c>
      <c r="I303">
        <v>295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_xlfn.TEXTSPLIT(P303,"/")</f>
        <v>film &amp; video</v>
      </c>
      <c r="R303" t="str">
        <v>documentary</v>
      </c>
      <c r="S303" s="7">
        <f t="shared" si="18"/>
        <v>42061.25</v>
      </c>
      <c r="T303" s="7">
        <f t="shared" si="19"/>
        <v>42078.208333333328</v>
      </c>
    </row>
    <row r="304" spans="1:20" x14ac:dyDescent="0.55000000000000004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7"/>
        <v>0.32</v>
      </c>
      <c r="G304" t="s">
        <v>14</v>
      </c>
      <c r="H304">
        <f t="shared" si="16"/>
        <v>99</v>
      </c>
      <c r="I304">
        <v>245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_xlfn.TEXTSPLIT(P304,"/")</f>
        <v>theater</v>
      </c>
      <c r="R304" t="str">
        <v>plays</v>
      </c>
      <c r="S304" s="7">
        <f t="shared" si="18"/>
        <v>43345.208333333328</v>
      </c>
      <c r="T304" s="7">
        <f t="shared" si="19"/>
        <v>43359.208333333328</v>
      </c>
    </row>
    <row r="305" spans="1:20" x14ac:dyDescent="0.55000000000000004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7"/>
        <v>0.83</v>
      </c>
      <c r="G305" t="s">
        <v>14</v>
      </c>
      <c r="H305">
        <f t="shared" si="16"/>
        <v>88</v>
      </c>
      <c r="I305">
        <v>32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_xlfn.TEXTSPLIT(P305,"/")</f>
        <v>music</v>
      </c>
      <c r="R305" t="str">
        <v>indie rock</v>
      </c>
      <c r="S305" s="7">
        <f t="shared" si="18"/>
        <v>42376.25</v>
      </c>
      <c r="T305" s="7">
        <f t="shared" si="19"/>
        <v>42381.25</v>
      </c>
    </row>
    <row r="306" spans="1:20" x14ac:dyDescent="0.55000000000000004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7"/>
        <v>5.46</v>
      </c>
      <c r="G306" t="s">
        <v>20</v>
      </c>
      <c r="H306">
        <f t="shared" si="16"/>
        <v>81</v>
      </c>
      <c r="I306">
        <v>142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_xlfn.TEXTSPLIT(P306,"/")</f>
        <v>film &amp; video</v>
      </c>
      <c r="R306" t="str">
        <v>documentary</v>
      </c>
      <c r="S306" s="7">
        <f t="shared" si="18"/>
        <v>42589.208333333328</v>
      </c>
      <c r="T306" s="7">
        <f t="shared" si="19"/>
        <v>42630.208333333328</v>
      </c>
    </row>
    <row r="307" spans="1:20" x14ac:dyDescent="0.55000000000000004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7"/>
        <v>2.86</v>
      </c>
      <c r="G307" t="s">
        <v>20</v>
      </c>
      <c r="H307">
        <f t="shared" si="16"/>
        <v>94</v>
      </c>
      <c r="I307">
        <v>85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_xlfn.TEXTSPLIT(P307,"/")</f>
        <v>theater</v>
      </c>
      <c r="R307" t="str">
        <v>plays</v>
      </c>
      <c r="S307" s="7">
        <f t="shared" si="18"/>
        <v>42448.208333333328</v>
      </c>
      <c r="T307" s="7">
        <f t="shared" si="19"/>
        <v>42489.208333333328</v>
      </c>
    </row>
    <row r="308" spans="1:20" ht="31.35" x14ac:dyDescent="0.55000000000000004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7"/>
        <v>0.08</v>
      </c>
      <c r="G308" t="s">
        <v>14</v>
      </c>
      <c r="H308">
        <f t="shared" si="16"/>
        <v>73</v>
      </c>
      <c r="I308">
        <v>7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_xlfn.TEXTSPLIT(P308,"/")</f>
        <v>theater</v>
      </c>
      <c r="R308" t="str">
        <v>plays</v>
      </c>
      <c r="S308" s="7">
        <f t="shared" si="18"/>
        <v>42930.208333333328</v>
      </c>
      <c r="T308" s="7">
        <f t="shared" si="19"/>
        <v>42933.208333333328</v>
      </c>
    </row>
    <row r="309" spans="1:20" x14ac:dyDescent="0.55000000000000004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7"/>
        <v>1.32</v>
      </c>
      <c r="G309" t="s">
        <v>20</v>
      </c>
      <c r="H309">
        <f t="shared" si="16"/>
        <v>66</v>
      </c>
      <c r="I309">
        <v>659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_xlfn.TEXTSPLIT(P309,"/")</f>
        <v>publishing</v>
      </c>
      <c r="R309" t="str">
        <v>fiction</v>
      </c>
      <c r="S309" s="7">
        <f t="shared" si="18"/>
        <v>41066.208333333336</v>
      </c>
      <c r="T309" s="7">
        <f t="shared" si="19"/>
        <v>41086.208333333336</v>
      </c>
    </row>
    <row r="310" spans="1:20" x14ac:dyDescent="0.55000000000000004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7"/>
        <v>0.74</v>
      </c>
      <c r="G310" t="s">
        <v>14</v>
      </c>
      <c r="H310">
        <f t="shared" si="16"/>
        <v>109</v>
      </c>
      <c r="I310">
        <v>803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_xlfn.TEXTSPLIT(P310,"/")</f>
        <v>theater</v>
      </c>
      <c r="R310" t="str">
        <v>plays</v>
      </c>
      <c r="S310" s="7">
        <f t="shared" si="18"/>
        <v>40651.208333333336</v>
      </c>
      <c r="T310" s="7">
        <f t="shared" si="19"/>
        <v>40652.208333333336</v>
      </c>
    </row>
    <row r="311" spans="1:20" x14ac:dyDescent="0.55000000000000004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7"/>
        <v>0.75</v>
      </c>
      <c r="G311" t="s">
        <v>74</v>
      </c>
      <c r="H311">
        <f t="shared" si="16"/>
        <v>41</v>
      </c>
      <c r="I311">
        <v>75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_xlfn.TEXTSPLIT(P311,"/")</f>
        <v>music</v>
      </c>
      <c r="R311" t="str">
        <v>indie rock</v>
      </c>
      <c r="S311" s="7">
        <f t="shared" si="18"/>
        <v>40807.208333333336</v>
      </c>
      <c r="T311" s="7">
        <f t="shared" si="19"/>
        <v>40827.208333333336</v>
      </c>
    </row>
    <row r="312" spans="1:20" x14ac:dyDescent="0.55000000000000004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7"/>
        <v>0.2</v>
      </c>
      <c r="G312" t="s">
        <v>14</v>
      </c>
      <c r="H312">
        <f t="shared" si="16"/>
        <v>99</v>
      </c>
      <c r="I312">
        <v>16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_xlfn.TEXTSPLIT(P312,"/")</f>
        <v>games</v>
      </c>
      <c r="R312" t="str">
        <v>video games</v>
      </c>
      <c r="S312" s="7">
        <f t="shared" si="18"/>
        <v>40277.208333333336</v>
      </c>
      <c r="T312" s="7">
        <f t="shared" si="19"/>
        <v>40293.208333333336</v>
      </c>
    </row>
    <row r="313" spans="1:20" x14ac:dyDescent="0.55000000000000004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7"/>
        <v>2.0299999999999998</v>
      </c>
      <c r="G313" t="s">
        <v>20</v>
      </c>
      <c r="H313">
        <f t="shared" si="16"/>
        <v>106</v>
      </c>
      <c r="I313">
        <v>121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_xlfn.TEXTSPLIT(P313,"/")</f>
        <v>theater</v>
      </c>
      <c r="R313" t="str">
        <v>plays</v>
      </c>
      <c r="S313" s="7">
        <f t="shared" si="18"/>
        <v>40590.25</v>
      </c>
      <c r="T313" s="7">
        <f t="shared" si="19"/>
        <v>40602.25</v>
      </c>
    </row>
    <row r="314" spans="1:20" x14ac:dyDescent="0.55000000000000004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7"/>
        <v>3.1</v>
      </c>
      <c r="G314" t="s">
        <v>20</v>
      </c>
      <c r="H314">
        <f t="shared" si="16"/>
        <v>49</v>
      </c>
      <c r="I314">
        <v>3742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_xlfn.TEXTSPLIT(P314,"/")</f>
        <v>theater</v>
      </c>
      <c r="R314" t="str">
        <v>plays</v>
      </c>
      <c r="S314" s="7">
        <f t="shared" si="18"/>
        <v>41572.208333333336</v>
      </c>
      <c r="T314" s="7">
        <f t="shared" si="19"/>
        <v>41579.208333333336</v>
      </c>
    </row>
    <row r="315" spans="1:20" x14ac:dyDescent="0.55000000000000004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7"/>
        <v>3.95</v>
      </c>
      <c r="G315" t="s">
        <v>20</v>
      </c>
      <c r="H315">
        <f t="shared" si="16"/>
        <v>39</v>
      </c>
      <c r="I315">
        <v>223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_xlfn.TEXTSPLIT(P315,"/")</f>
        <v>music</v>
      </c>
      <c r="R315" t="str">
        <v>rock</v>
      </c>
      <c r="S315" s="7">
        <f t="shared" si="18"/>
        <v>40966.25</v>
      </c>
      <c r="T315" s="7">
        <f t="shared" si="19"/>
        <v>40968.25</v>
      </c>
    </row>
    <row r="316" spans="1:20" x14ac:dyDescent="0.55000000000000004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7"/>
        <v>2.95</v>
      </c>
      <c r="G316" t="s">
        <v>20</v>
      </c>
      <c r="H316">
        <f t="shared" si="16"/>
        <v>31</v>
      </c>
      <c r="I316">
        <v>133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_xlfn.TEXTSPLIT(P316,"/")</f>
        <v>film &amp; video</v>
      </c>
      <c r="R316" t="str">
        <v>documentary</v>
      </c>
      <c r="S316" s="7">
        <f t="shared" si="18"/>
        <v>43536.208333333328</v>
      </c>
      <c r="T316" s="7">
        <f t="shared" si="19"/>
        <v>43541.208333333328</v>
      </c>
    </row>
    <row r="317" spans="1:20" ht="31.35" x14ac:dyDescent="0.55000000000000004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7"/>
        <v>0.34</v>
      </c>
      <c r="G317" t="s">
        <v>14</v>
      </c>
      <c r="H317">
        <f t="shared" si="16"/>
        <v>104</v>
      </c>
      <c r="I317">
        <v>31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_xlfn.TEXTSPLIT(P317,"/")</f>
        <v>theater</v>
      </c>
      <c r="R317" t="str">
        <v>plays</v>
      </c>
      <c r="S317" s="7">
        <f t="shared" si="18"/>
        <v>41783.208333333336</v>
      </c>
      <c r="T317" s="7">
        <f t="shared" si="19"/>
        <v>41812.208333333336</v>
      </c>
    </row>
    <row r="318" spans="1:20" x14ac:dyDescent="0.55000000000000004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7"/>
        <v>0.67</v>
      </c>
      <c r="G318" t="s">
        <v>14</v>
      </c>
      <c r="H318">
        <f t="shared" si="16"/>
        <v>59</v>
      </c>
      <c r="I318">
        <v>108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_xlfn.TEXTSPLIT(P318,"/")</f>
        <v>food</v>
      </c>
      <c r="R318" t="str">
        <v>food trucks</v>
      </c>
      <c r="S318" s="7">
        <f t="shared" si="18"/>
        <v>43788.25</v>
      </c>
      <c r="T318" s="7">
        <f t="shared" si="19"/>
        <v>43789.25</v>
      </c>
    </row>
    <row r="319" spans="1:20" x14ac:dyDescent="0.55000000000000004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7"/>
        <v>0.19</v>
      </c>
      <c r="G319" t="s">
        <v>14</v>
      </c>
      <c r="H319">
        <f t="shared" si="16"/>
        <v>42</v>
      </c>
      <c r="I319">
        <v>30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_xlfn.TEXTSPLIT(P319,"/")</f>
        <v>theater</v>
      </c>
      <c r="R319" t="str">
        <v>plays</v>
      </c>
      <c r="S319" s="7">
        <f t="shared" si="18"/>
        <v>42869.208333333328</v>
      </c>
      <c r="T319" s="7">
        <f t="shared" si="19"/>
        <v>42882.208333333328</v>
      </c>
    </row>
    <row r="320" spans="1:20" ht="31.35" x14ac:dyDescent="0.55000000000000004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7"/>
        <v>0.16</v>
      </c>
      <c r="G320" t="s">
        <v>14</v>
      </c>
      <c r="H320">
        <f t="shared" si="16"/>
        <v>53</v>
      </c>
      <c r="I320">
        <v>17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_xlfn.TEXTSPLIT(P320,"/")</f>
        <v>music</v>
      </c>
      <c r="R320" t="str">
        <v>rock</v>
      </c>
      <c r="S320" s="7">
        <f t="shared" si="18"/>
        <v>41684.25</v>
      </c>
      <c r="T320" s="7">
        <f t="shared" si="19"/>
        <v>41686.25</v>
      </c>
    </row>
    <row r="321" spans="1:20" x14ac:dyDescent="0.55000000000000004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7"/>
        <v>0.39</v>
      </c>
      <c r="G321" t="s">
        <v>74</v>
      </c>
      <c r="H321">
        <f t="shared" si="16"/>
        <v>51</v>
      </c>
      <c r="I321">
        <v>64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_xlfn.TEXTSPLIT(P321,"/")</f>
        <v>technology</v>
      </c>
      <c r="R321" t="str">
        <v>web</v>
      </c>
      <c r="S321" s="7">
        <f t="shared" si="18"/>
        <v>40402.208333333336</v>
      </c>
      <c r="T321" s="7">
        <f t="shared" si="19"/>
        <v>40426.208333333336</v>
      </c>
    </row>
    <row r="322" spans="1:20" x14ac:dyDescent="0.55000000000000004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7"/>
        <v>0.1</v>
      </c>
      <c r="G322" t="s">
        <v>14</v>
      </c>
      <c r="H322">
        <f t="shared" ref="H322:H385" si="20">IFERROR(ROUND(E322/I322,0),0)</f>
        <v>101</v>
      </c>
      <c r="I322">
        <v>80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_xlfn.TEXTSPLIT(P322,"/")</f>
        <v>publishing</v>
      </c>
      <c r="R322" t="str">
        <v>fiction</v>
      </c>
      <c r="S322" s="7">
        <f t="shared" si="18"/>
        <v>40673.208333333336</v>
      </c>
      <c r="T322" s="7">
        <f t="shared" si="19"/>
        <v>40682.208333333336</v>
      </c>
    </row>
    <row r="323" spans="1:20" ht="31.35" x14ac:dyDescent="0.55000000000000004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1">ROUND(E323/D323,2)</f>
        <v>0.94</v>
      </c>
      <c r="G323" t="s">
        <v>14</v>
      </c>
      <c r="H323">
        <f t="shared" si="20"/>
        <v>65</v>
      </c>
      <c r="I323">
        <v>2468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_xlfn.TEXTSPLIT(P323,"/")</f>
        <v>film &amp; video</v>
      </c>
      <c r="R323" t="str">
        <v>shorts</v>
      </c>
      <c r="S323" s="7">
        <f t="shared" ref="S323:S386" si="22">(((L323/60)/60)/24)+DATE(1970,1,1)</f>
        <v>40634.208333333336</v>
      </c>
      <c r="T323" s="7">
        <f t="shared" ref="T323:T386" si="23">(((M323/60)/60)/24)+DATE(1970,1,1)</f>
        <v>40642.208333333336</v>
      </c>
    </row>
    <row r="324" spans="1:20" ht="31.35" x14ac:dyDescent="0.55000000000000004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1"/>
        <v>1.67</v>
      </c>
      <c r="G324" t="s">
        <v>20</v>
      </c>
      <c r="H324">
        <f t="shared" si="20"/>
        <v>38</v>
      </c>
      <c r="I324">
        <v>5168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_xlfn.TEXTSPLIT(P324,"/")</f>
        <v>theater</v>
      </c>
      <c r="R324" t="str">
        <v>plays</v>
      </c>
      <c r="S324" s="7">
        <f t="shared" si="22"/>
        <v>40507.25</v>
      </c>
      <c r="T324" s="7">
        <f t="shared" si="23"/>
        <v>40520.25</v>
      </c>
    </row>
    <row r="325" spans="1:20" x14ac:dyDescent="0.55000000000000004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1"/>
        <v>0.24</v>
      </c>
      <c r="G325" t="s">
        <v>14</v>
      </c>
      <c r="H325">
        <f t="shared" si="20"/>
        <v>83</v>
      </c>
      <c r="I325">
        <v>26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_xlfn.TEXTSPLIT(P325,"/")</f>
        <v>film &amp; video</v>
      </c>
      <c r="R325" t="str">
        <v>documentary</v>
      </c>
      <c r="S325" s="7">
        <f t="shared" si="22"/>
        <v>41725.208333333336</v>
      </c>
      <c r="T325" s="7">
        <f t="shared" si="23"/>
        <v>41727.208333333336</v>
      </c>
    </row>
    <row r="326" spans="1:20" x14ac:dyDescent="0.55000000000000004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1"/>
        <v>1.64</v>
      </c>
      <c r="G326" t="s">
        <v>20</v>
      </c>
      <c r="H326">
        <f t="shared" si="20"/>
        <v>38</v>
      </c>
      <c r="I326">
        <v>307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_xlfn.TEXTSPLIT(P326,"/")</f>
        <v>theater</v>
      </c>
      <c r="R326" t="str">
        <v>plays</v>
      </c>
      <c r="S326" s="7">
        <f t="shared" si="22"/>
        <v>42176.208333333328</v>
      </c>
      <c r="T326" s="7">
        <f t="shared" si="23"/>
        <v>42188.208333333328</v>
      </c>
    </row>
    <row r="327" spans="1:20" ht="31.35" x14ac:dyDescent="0.55000000000000004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1"/>
        <v>0.91</v>
      </c>
      <c r="G327" t="s">
        <v>14</v>
      </c>
      <c r="H327">
        <f t="shared" si="20"/>
        <v>81</v>
      </c>
      <c r="I327">
        <v>73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_xlfn.TEXTSPLIT(P327,"/")</f>
        <v>theater</v>
      </c>
      <c r="R327" t="str">
        <v>plays</v>
      </c>
      <c r="S327" s="7">
        <f t="shared" si="22"/>
        <v>43267.208333333328</v>
      </c>
      <c r="T327" s="7">
        <f t="shared" si="23"/>
        <v>43290.208333333328</v>
      </c>
    </row>
    <row r="328" spans="1:20" ht="31.35" x14ac:dyDescent="0.55000000000000004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1"/>
        <v>0.46</v>
      </c>
      <c r="G328" t="s">
        <v>14</v>
      </c>
      <c r="H328">
        <f t="shared" si="20"/>
        <v>26</v>
      </c>
      <c r="I328">
        <v>128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_xlfn.TEXTSPLIT(P328,"/")</f>
        <v>film &amp; video</v>
      </c>
      <c r="R328" t="str">
        <v>animation</v>
      </c>
      <c r="S328" s="7">
        <f t="shared" si="22"/>
        <v>42364.25</v>
      </c>
      <c r="T328" s="7">
        <f t="shared" si="23"/>
        <v>42370.25</v>
      </c>
    </row>
    <row r="329" spans="1:20" x14ac:dyDescent="0.55000000000000004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1"/>
        <v>0.39</v>
      </c>
      <c r="G329" t="s">
        <v>14</v>
      </c>
      <c r="H329">
        <f t="shared" si="20"/>
        <v>30</v>
      </c>
      <c r="I329">
        <v>33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_xlfn.TEXTSPLIT(P329,"/")</f>
        <v>theater</v>
      </c>
      <c r="R329" t="str">
        <v>plays</v>
      </c>
      <c r="S329" s="7">
        <f t="shared" si="22"/>
        <v>43705.208333333328</v>
      </c>
      <c r="T329" s="7">
        <f t="shared" si="23"/>
        <v>43709.208333333328</v>
      </c>
    </row>
    <row r="330" spans="1:20" ht="31.35" x14ac:dyDescent="0.55000000000000004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1"/>
        <v>1.34</v>
      </c>
      <c r="G330" t="s">
        <v>20</v>
      </c>
      <c r="H330">
        <f t="shared" si="20"/>
        <v>54</v>
      </c>
      <c r="I330">
        <v>2441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_xlfn.TEXTSPLIT(P330,"/")</f>
        <v>music</v>
      </c>
      <c r="R330" t="str">
        <v>rock</v>
      </c>
      <c r="S330" s="7">
        <f t="shared" si="22"/>
        <v>43434.25</v>
      </c>
      <c r="T330" s="7">
        <f t="shared" si="23"/>
        <v>43445.25</v>
      </c>
    </row>
    <row r="331" spans="1:20" x14ac:dyDescent="0.55000000000000004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1"/>
        <v>0.23</v>
      </c>
      <c r="G331" t="s">
        <v>47</v>
      </c>
      <c r="H331">
        <f t="shared" si="20"/>
        <v>102</v>
      </c>
      <c r="I331">
        <v>211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_xlfn.TEXTSPLIT(P331,"/")</f>
        <v>games</v>
      </c>
      <c r="R331" t="str">
        <v>video games</v>
      </c>
      <c r="S331" s="7">
        <f t="shared" si="22"/>
        <v>42716.25</v>
      </c>
      <c r="T331" s="7">
        <f t="shared" si="23"/>
        <v>42727.25</v>
      </c>
    </row>
    <row r="332" spans="1:20" ht="31.35" x14ac:dyDescent="0.55000000000000004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1"/>
        <v>1.85</v>
      </c>
      <c r="G332" t="s">
        <v>20</v>
      </c>
      <c r="H332">
        <f t="shared" si="20"/>
        <v>45</v>
      </c>
      <c r="I332">
        <v>1385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_xlfn.TEXTSPLIT(P332,"/")</f>
        <v>film &amp; video</v>
      </c>
      <c r="R332" t="str">
        <v>documentary</v>
      </c>
      <c r="S332" s="7">
        <f t="shared" si="22"/>
        <v>43077.25</v>
      </c>
      <c r="T332" s="7">
        <f t="shared" si="23"/>
        <v>43078.25</v>
      </c>
    </row>
    <row r="333" spans="1:20" x14ac:dyDescent="0.55000000000000004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1"/>
        <v>4.4400000000000004</v>
      </c>
      <c r="G333" t="s">
        <v>20</v>
      </c>
      <c r="H333">
        <f t="shared" si="20"/>
        <v>77</v>
      </c>
      <c r="I333">
        <v>190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_xlfn.TEXTSPLIT(P333,"/")</f>
        <v>food</v>
      </c>
      <c r="R333" t="str">
        <v>food trucks</v>
      </c>
      <c r="S333" s="7">
        <f t="shared" si="22"/>
        <v>40896.25</v>
      </c>
      <c r="T333" s="7">
        <f t="shared" si="23"/>
        <v>40897.25</v>
      </c>
    </row>
    <row r="334" spans="1:20" ht="31.35" x14ac:dyDescent="0.55000000000000004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1"/>
        <v>2</v>
      </c>
      <c r="G334" t="s">
        <v>20</v>
      </c>
      <c r="H334">
        <f t="shared" si="20"/>
        <v>88</v>
      </c>
      <c r="I334">
        <v>470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_xlfn.TEXTSPLIT(P334,"/")</f>
        <v>technology</v>
      </c>
      <c r="R334" t="str">
        <v>wearables</v>
      </c>
      <c r="S334" s="7">
        <f t="shared" si="22"/>
        <v>41361.208333333336</v>
      </c>
      <c r="T334" s="7">
        <f t="shared" si="23"/>
        <v>41362.208333333336</v>
      </c>
    </row>
    <row r="335" spans="1:20" x14ac:dyDescent="0.55000000000000004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1"/>
        <v>1.24</v>
      </c>
      <c r="G335" t="s">
        <v>20</v>
      </c>
      <c r="H335">
        <f t="shared" si="20"/>
        <v>47</v>
      </c>
      <c r="I335">
        <v>253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_xlfn.TEXTSPLIT(P335,"/")</f>
        <v>theater</v>
      </c>
      <c r="R335" t="str">
        <v>plays</v>
      </c>
      <c r="S335" s="7">
        <f t="shared" si="22"/>
        <v>43424.25</v>
      </c>
      <c r="T335" s="7">
        <f t="shared" si="23"/>
        <v>43452.25</v>
      </c>
    </row>
    <row r="336" spans="1:20" x14ac:dyDescent="0.55000000000000004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1"/>
        <v>1.87</v>
      </c>
      <c r="G336" t="s">
        <v>20</v>
      </c>
      <c r="H336">
        <f t="shared" si="20"/>
        <v>111</v>
      </c>
      <c r="I336">
        <v>1113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_xlfn.TEXTSPLIT(P336,"/")</f>
        <v>music</v>
      </c>
      <c r="R336" t="str">
        <v>rock</v>
      </c>
      <c r="S336" s="7">
        <f t="shared" si="22"/>
        <v>43110.25</v>
      </c>
      <c r="T336" s="7">
        <f t="shared" si="23"/>
        <v>43117.25</v>
      </c>
    </row>
    <row r="337" spans="1:20" x14ac:dyDescent="0.55000000000000004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1"/>
        <v>1.1399999999999999</v>
      </c>
      <c r="G337" t="s">
        <v>20</v>
      </c>
      <c r="H337">
        <f t="shared" si="20"/>
        <v>87</v>
      </c>
      <c r="I337">
        <v>2283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_xlfn.TEXTSPLIT(P337,"/")</f>
        <v>music</v>
      </c>
      <c r="R337" t="str">
        <v>rock</v>
      </c>
      <c r="S337" s="7">
        <f t="shared" si="22"/>
        <v>43784.25</v>
      </c>
      <c r="T337" s="7">
        <f t="shared" si="23"/>
        <v>43797.25</v>
      </c>
    </row>
    <row r="338" spans="1:20" x14ac:dyDescent="0.55000000000000004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1"/>
        <v>0.97</v>
      </c>
      <c r="G338" t="s">
        <v>14</v>
      </c>
      <c r="H338">
        <f t="shared" si="20"/>
        <v>64</v>
      </c>
      <c r="I338">
        <v>1072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_xlfn.TEXTSPLIT(P338,"/")</f>
        <v>music</v>
      </c>
      <c r="R338" t="str">
        <v>rock</v>
      </c>
      <c r="S338" s="7">
        <f t="shared" si="22"/>
        <v>40527.25</v>
      </c>
      <c r="T338" s="7">
        <f t="shared" si="23"/>
        <v>40528.25</v>
      </c>
    </row>
    <row r="339" spans="1:20" x14ac:dyDescent="0.55000000000000004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1"/>
        <v>1.23</v>
      </c>
      <c r="G339" t="s">
        <v>20</v>
      </c>
      <c r="H339">
        <f t="shared" si="20"/>
        <v>106</v>
      </c>
      <c r="I339">
        <v>1095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_xlfn.TEXTSPLIT(P339,"/")</f>
        <v>theater</v>
      </c>
      <c r="R339" t="str">
        <v>plays</v>
      </c>
      <c r="S339" s="7">
        <f t="shared" si="22"/>
        <v>43780.25</v>
      </c>
      <c r="T339" s="7">
        <f t="shared" si="23"/>
        <v>43781.25</v>
      </c>
    </row>
    <row r="340" spans="1:20" x14ac:dyDescent="0.55000000000000004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1"/>
        <v>1.79</v>
      </c>
      <c r="G340" t="s">
        <v>20</v>
      </c>
      <c r="H340">
        <f t="shared" si="20"/>
        <v>74</v>
      </c>
      <c r="I340">
        <v>1690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_xlfn.TEXTSPLIT(P340,"/")</f>
        <v>theater</v>
      </c>
      <c r="R340" t="str">
        <v>plays</v>
      </c>
      <c r="S340" s="7">
        <f t="shared" si="22"/>
        <v>40821.208333333336</v>
      </c>
      <c r="T340" s="7">
        <f t="shared" si="23"/>
        <v>40851.208333333336</v>
      </c>
    </row>
    <row r="341" spans="1:20" x14ac:dyDescent="0.55000000000000004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1"/>
        <v>0.8</v>
      </c>
      <c r="G341" t="s">
        <v>74</v>
      </c>
      <c r="H341">
        <f t="shared" si="20"/>
        <v>84</v>
      </c>
      <c r="I341">
        <v>1297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_xlfn.TEXTSPLIT(P341,"/")</f>
        <v>theater</v>
      </c>
      <c r="R341" t="str">
        <v>plays</v>
      </c>
      <c r="S341" s="7">
        <f t="shared" si="22"/>
        <v>42949.208333333328</v>
      </c>
      <c r="T341" s="7">
        <f t="shared" si="23"/>
        <v>42963.208333333328</v>
      </c>
    </row>
    <row r="342" spans="1:20" x14ac:dyDescent="0.55000000000000004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1"/>
        <v>0.94</v>
      </c>
      <c r="G342" t="s">
        <v>14</v>
      </c>
      <c r="H342">
        <f t="shared" si="20"/>
        <v>89</v>
      </c>
      <c r="I342">
        <v>393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_xlfn.TEXTSPLIT(P342,"/")</f>
        <v>photography</v>
      </c>
      <c r="R342" t="str">
        <v>photography books</v>
      </c>
      <c r="S342" s="7">
        <f t="shared" si="22"/>
        <v>40889.25</v>
      </c>
      <c r="T342" s="7">
        <f t="shared" si="23"/>
        <v>40890.25</v>
      </c>
    </row>
    <row r="343" spans="1:20" x14ac:dyDescent="0.55000000000000004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1"/>
        <v>0.85</v>
      </c>
      <c r="G343" t="s">
        <v>14</v>
      </c>
      <c r="H343">
        <f t="shared" si="20"/>
        <v>77</v>
      </c>
      <c r="I343">
        <v>1257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_xlfn.TEXTSPLIT(P343,"/")</f>
        <v>music</v>
      </c>
      <c r="R343" t="str">
        <v>indie rock</v>
      </c>
      <c r="S343" s="7">
        <f t="shared" si="22"/>
        <v>42244.208333333328</v>
      </c>
      <c r="T343" s="7">
        <f t="shared" si="23"/>
        <v>42251.208333333328</v>
      </c>
    </row>
    <row r="344" spans="1:20" x14ac:dyDescent="0.55000000000000004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1"/>
        <v>0.67</v>
      </c>
      <c r="G344" t="s">
        <v>14</v>
      </c>
      <c r="H344">
        <f t="shared" si="20"/>
        <v>97</v>
      </c>
      <c r="I344">
        <v>328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_xlfn.TEXTSPLIT(P344,"/")</f>
        <v>theater</v>
      </c>
      <c r="R344" t="str">
        <v>plays</v>
      </c>
      <c r="S344" s="7">
        <f t="shared" si="22"/>
        <v>41475.208333333336</v>
      </c>
      <c r="T344" s="7">
        <f t="shared" si="23"/>
        <v>41487.208333333336</v>
      </c>
    </row>
    <row r="345" spans="1:20" x14ac:dyDescent="0.55000000000000004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1"/>
        <v>0.54</v>
      </c>
      <c r="G345" t="s">
        <v>14</v>
      </c>
      <c r="H345">
        <f t="shared" si="20"/>
        <v>33</v>
      </c>
      <c r="I345">
        <v>147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_xlfn.TEXTSPLIT(P345,"/")</f>
        <v>theater</v>
      </c>
      <c r="R345" t="str">
        <v>plays</v>
      </c>
      <c r="S345" s="7">
        <f t="shared" si="22"/>
        <v>41597.25</v>
      </c>
      <c r="T345" s="7">
        <f t="shared" si="23"/>
        <v>41650.25</v>
      </c>
    </row>
    <row r="346" spans="1:20" x14ac:dyDescent="0.55000000000000004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1"/>
        <v>0.42</v>
      </c>
      <c r="G346" t="s">
        <v>14</v>
      </c>
      <c r="H346">
        <f t="shared" si="20"/>
        <v>100</v>
      </c>
      <c r="I346">
        <v>830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_xlfn.TEXTSPLIT(P346,"/")</f>
        <v>games</v>
      </c>
      <c r="R346" t="str">
        <v>video games</v>
      </c>
      <c r="S346" s="7">
        <f t="shared" si="22"/>
        <v>43122.25</v>
      </c>
      <c r="T346" s="7">
        <f t="shared" si="23"/>
        <v>43162.25</v>
      </c>
    </row>
    <row r="347" spans="1:20" x14ac:dyDescent="0.55000000000000004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1"/>
        <v>0.15</v>
      </c>
      <c r="G347" t="s">
        <v>14</v>
      </c>
      <c r="H347">
        <f t="shared" si="20"/>
        <v>70</v>
      </c>
      <c r="I347">
        <v>331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_xlfn.TEXTSPLIT(P347,"/")</f>
        <v>film &amp; video</v>
      </c>
      <c r="R347" t="str">
        <v>drama</v>
      </c>
      <c r="S347" s="7">
        <f t="shared" si="22"/>
        <v>42194.208333333328</v>
      </c>
      <c r="T347" s="7">
        <f t="shared" si="23"/>
        <v>42195.208333333328</v>
      </c>
    </row>
    <row r="348" spans="1:20" x14ac:dyDescent="0.55000000000000004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1"/>
        <v>0.34</v>
      </c>
      <c r="G348" t="s">
        <v>14</v>
      </c>
      <c r="H348">
        <f t="shared" si="20"/>
        <v>110</v>
      </c>
      <c r="I348">
        <v>25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_xlfn.TEXTSPLIT(P348,"/")</f>
        <v>music</v>
      </c>
      <c r="R348" t="str">
        <v>indie rock</v>
      </c>
      <c r="S348" s="7">
        <f t="shared" si="22"/>
        <v>42971.208333333328</v>
      </c>
      <c r="T348" s="7">
        <f t="shared" si="23"/>
        <v>43026.208333333328</v>
      </c>
    </row>
    <row r="349" spans="1:20" x14ac:dyDescent="0.55000000000000004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1"/>
        <v>14.01</v>
      </c>
      <c r="G349" t="s">
        <v>20</v>
      </c>
      <c r="H349">
        <f t="shared" si="20"/>
        <v>66</v>
      </c>
      <c r="I349">
        <v>191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_xlfn.TEXTSPLIT(P349,"/")</f>
        <v>technology</v>
      </c>
      <c r="R349" t="str">
        <v>web</v>
      </c>
      <c r="S349" s="7">
        <f t="shared" si="22"/>
        <v>42046.25</v>
      </c>
      <c r="T349" s="7">
        <f t="shared" si="23"/>
        <v>42070.25</v>
      </c>
    </row>
    <row r="350" spans="1:20" x14ac:dyDescent="0.55000000000000004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1"/>
        <v>0.72</v>
      </c>
      <c r="G350" t="s">
        <v>14</v>
      </c>
      <c r="H350">
        <f t="shared" si="20"/>
        <v>41</v>
      </c>
      <c r="I350">
        <v>3483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_xlfn.TEXTSPLIT(P350,"/")</f>
        <v>food</v>
      </c>
      <c r="R350" t="str">
        <v>food trucks</v>
      </c>
      <c r="S350" s="7">
        <f t="shared" si="22"/>
        <v>42782.25</v>
      </c>
      <c r="T350" s="7">
        <f t="shared" si="23"/>
        <v>42795.25</v>
      </c>
    </row>
    <row r="351" spans="1:20" x14ac:dyDescent="0.55000000000000004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1"/>
        <v>0.53</v>
      </c>
      <c r="G351" t="s">
        <v>14</v>
      </c>
      <c r="H351">
        <f t="shared" si="20"/>
        <v>104</v>
      </c>
      <c r="I351">
        <v>923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_xlfn.TEXTSPLIT(P351,"/")</f>
        <v>theater</v>
      </c>
      <c r="R351" t="str">
        <v>plays</v>
      </c>
      <c r="S351" s="7">
        <f t="shared" si="22"/>
        <v>42930.208333333328</v>
      </c>
      <c r="T351" s="7">
        <f t="shared" si="23"/>
        <v>42960.208333333328</v>
      </c>
    </row>
    <row r="352" spans="1:20" x14ac:dyDescent="0.55000000000000004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1"/>
        <v>0.05</v>
      </c>
      <c r="G352" t="s">
        <v>14</v>
      </c>
      <c r="H352">
        <f t="shared" si="20"/>
        <v>5</v>
      </c>
      <c r="I352">
        <v>1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_xlfn.TEXTSPLIT(P352,"/")</f>
        <v>music</v>
      </c>
      <c r="R352" t="str">
        <v>jazz</v>
      </c>
      <c r="S352" s="7">
        <f t="shared" si="22"/>
        <v>42144.208333333328</v>
      </c>
      <c r="T352" s="7">
        <f t="shared" si="23"/>
        <v>42162.208333333328</v>
      </c>
    </row>
    <row r="353" spans="1:20" x14ac:dyDescent="0.55000000000000004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1"/>
        <v>1.28</v>
      </c>
      <c r="G353" t="s">
        <v>20</v>
      </c>
      <c r="H353">
        <f t="shared" si="20"/>
        <v>47</v>
      </c>
      <c r="I353">
        <v>2013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_xlfn.TEXTSPLIT(P353,"/")</f>
        <v>music</v>
      </c>
      <c r="R353" t="str">
        <v>rock</v>
      </c>
      <c r="S353" s="7">
        <f t="shared" si="22"/>
        <v>42240.208333333328</v>
      </c>
      <c r="T353" s="7">
        <f t="shared" si="23"/>
        <v>42254.208333333328</v>
      </c>
    </row>
    <row r="354" spans="1:20" x14ac:dyDescent="0.55000000000000004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1"/>
        <v>0.35</v>
      </c>
      <c r="G354" t="s">
        <v>14</v>
      </c>
      <c r="H354">
        <f t="shared" si="20"/>
        <v>30</v>
      </c>
      <c r="I354">
        <v>33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_xlfn.TEXTSPLIT(P354,"/")</f>
        <v>theater</v>
      </c>
      <c r="R354" t="str">
        <v>plays</v>
      </c>
      <c r="S354" s="7">
        <f t="shared" si="22"/>
        <v>42315.25</v>
      </c>
      <c r="T354" s="7">
        <f t="shared" si="23"/>
        <v>42323.25</v>
      </c>
    </row>
    <row r="355" spans="1:20" x14ac:dyDescent="0.55000000000000004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1"/>
        <v>4.1100000000000003</v>
      </c>
      <c r="G355" t="s">
        <v>20</v>
      </c>
      <c r="H355">
        <f t="shared" si="20"/>
        <v>81</v>
      </c>
      <c r="I355">
        <v>1703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_xlfn.TEXTSPLIT(P355,"/")</f>
        <v>theater</v>
      </c>
      <c r="R355" t="str">
        <v>plays</v>
      </c>
      <c r="S355" s="7">
        <f t="shared" si="22"/>
        <v>43651.208333333328</v>
      </c>
      <c r="T355" s="7">
        <f t="shared" si="23"/>
        <v>43652.208333333328</v>
      </c>
    </row>
    <row r="356" spans="1:20" x14ac:dyDescent="0.55000000000000004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1"/>
        <v>1.24</v>
      </c>
      <c r="G356" t="s">
        <v>20</v>
      </c>
      <c r="H356">
        <f t="shared" si="20"/>
        <v>94</v>
      </c>
      <c r="I356">
        <v>80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_xlfn.TEXTSPLIT(P356,"/")</f>
        <v>film &amp; video</v>
      </c>
      <c r="R356" t="str">
        <v>documentary</v>
      </c>
      <c r="S356" s="7">
        <f t="shared" si="22"/>
        <v>41520.208333333336</v>
      </c>
      <c r="T356" s="7">
        <f t="shared" si="23"/>
        <v>41527.208333333336</v>
      </c>
    </row>
    <row r="357" spans="1:20" x14ac:dyDescent="0.55000000000000004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1"/>
        <v>0.59</v>
      </c>
      <c r="G357" t="s">
        <v>47</v>
      </c>
      <c r="H357">
        <f t="shared" si="20"/>
        <v>26</v>
      </c>
      <c r="I357">
        <v>86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_xlfn.TEXTSPLIT(P357,"/")</f>
        <v>technology</v>
      </c>
      <c r="R357" t="str">
        <v>wearables</v>
      </c>
      <c r="S357" s="7">
        <f t="shared" si="22"/>
        <v>42757.25</v>
      </c>
      <c r="T357" s="7">
        <f t="shared" si="23"/>
        <v>42797.25</v>
      </c>
    </row>
    <row r="358" spans="1:20" x14ac:dyDescent="0.55000000000000004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1"/>
        <v>0.37</v>
      </c>
      <c r="G358" t="s">
        <v>14</v>
      </c>
      <c r="H358">
        <f t="shared" si="20"/>
        <v>86</v>
      </c>
      <c r="I358">
        <v>40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_xlfn.TEXTSPLIT(P358,"/")</f>
        <v>theater</v>
      </c>
      <c r="R358" t="str">
        <v>plays</v>
      </c>
      <c r="S358" s="7">
        <f t="shared" si="22"/>
        <v>40922.25</v>
      </c>
      <c r="T358" s="7">
        <f t="shared" si="23"/>
        <v>40931.25</v>
      </c>
    </row>
    <row r="359" spans="1:20" x14ac:dyDescent="0.55000000000000004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1"/>
        <v>1.85</v>
      </c>
      <c r="G359" t="s">
        <v>20</v>
      </c>
      <c r="H359">
        <f t="shared" si="20"/>
        <v>104</v>
      </c>
      <c r="I359">
        <v>41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_xlfn.TEXTSPLIT(P359,"/")</f>
        <v>games</v>
      </c>
      <c r="R359" t="str">
        <v>video games</v>
      </c>
      <c r="S359" s="7">
        <f t="shared" si="22"/>
        <v>42250.208333333328</v>
      </c>
      <c r="T359" s="7">
        <f t="shared" si="23"/>
        <v>42275.208333333328</v>
      </c>
    </row>
    <row r="360" spans="1:20" x14ac:dyDescent="0.55000000000000004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1"/>
        <v>0.12</v>
      </c>
      <c r="G360" t="s">
        <v>14</v>
      </c>
      <c r="H360">
        <f t="shared" si="20"/>
        <v>50</v>
      </c>
      <c r="I360">
        <v>23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_xlfn.TEXTSPLIT(P360,"/")</f>
        <v>photography</v>
      </c>
      <c r="R360" t="str">
        <v>photography books</v>
      </c>
      <c r="S360" s="7">
        <f t="shared" si="22"/>
        <v>43322.208333333328</v>
      </c>
      <c r="T360" s="7">
        <f t="shared" si="23"/>
        <v>43325.208333333328</v>
      </c>
    </row>
    <row r="361" spans="1:20" x14ac:dyDescent="0.55000000000000004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1"/>
        <v>2.99</v>
      </c>
      <c r="G361" t="s">
        <v>20</v>
      </c>
      <c r="H361">
        <f t="shared" si="20"/>
        <v>64</v>
      </c>
      <c r="I361">
        <v>187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_xlfn.TEXTSPLIT(P361,"/")</f>
        <v>film &amp; video</v>
      </c>
      <c r="R361" t="str">
        <v>animation</v>
      </c>
      <c r="S361" s="7">
        <f t="shared" si="22"/>
        <v>40782.208333333336</v>
      </c>
      <c r="T361" s="7">
        <f t="shared" si="23"/>
        <v>40789.208333333336</v>
      </c>
    </row>
    <row r="362" spans="1:20" x14ac:dyDescent="0.55000000000000004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1"/>
        <v>2.2599999999999998</v>
      </c>
      <c r="G362" t="s">
        <v>20</v>
      </c>
      <c r="H362">
        <f t="shared" si="20"/>
        <v>47</v>
      </c>
      <c r="I362">
        <v>2875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_xlfn.TEXTSPLIT(P362,"/")</f>
        <v>theater</v>
      </c>
      <c r="R362" t="str">
        <v>plays</v>
      </c>
      <c r="S362" s="7">
        <f t="shared" si="22"/>
        <v>40544.25</v>
      </c>
      <c r="T362" s="7">
        <f t="shared" si="23"/>
        <v>40558.25</v>
      </c>
    </row>
    <row r="363" spans="1:20" x14ac:dyDescent="0.55000000000000004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1"/>
        <v>1.74</v>
      </c>
      <c r="G363" t="s">
        <v>20</v>
      </c>
      <c r="H363">
        <f t="shared" si="20"/>
        <v>108</v>
      </c>
      <c r="I363">
        <v>88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_xlfn.TEXTSPLIT(P363,"/")</f>
        <v>theater</v>
      </c>
      <c r="R363" t="str">
        <v>plays</v>
      </c>
      <c r="S363" s="7">
        <f t="shared" si="22"/>
        <v>43015.208333333328</v>
      </c>
      <c r="T363" s="7">
        <f t="shared" si="23"/>
        <v>43039.208333333328</v>
      </c>
    </row>
    <row r="364" spans="1:20" x14ac:dyDescent="0.55000000000000004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1"/>
        <v>3.72</v>
      </c>
      <c r="G364" t="s">
        <v>20</v>
      </c>
      <c r="H364">
        <f t="shared" si="20"/>
        <v>72</v>
      </c>
      <c r="I364">
        <v>191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_xlfn.TEXTSPLIT(P364,"/")</f>
        <v>music</v>
      </c>
      <c r="R364" t="str">
        <v>rock</v>
      </c>
      <c r="S364" s="7">
        <f t="shared" si="22"/>
        <v>40570.25</v>
      </c>
      <c r="T364" s="7">
        <f t="shared" si="23"/>
        <v>40608.25</v>
      </c>
    </row>
    <row r="365" spans="1:20" x14ac:dyDescent="0.55000000000000004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1"/>
        <v>1.6</v>
      </c>
      <c r="G365" t="s">
        <v>20</v>
      </c>
      <c r="H365">
        <f t="shared" si="20"/>
        <v>60</v>
      </c>
      <c r="I365">
        <v>139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_xlfn.TEXTSPLIT(P365,"/")</f>
        <v>music</v>
      </c>
      <c r="R365" t="str">
        <v>rock</v>
      </c>
      <c r="S365" s="7">
        <f t="shared" si="22"/>
        <v>40904.25</v>
      </c>
      <c r="T365" s="7">
        <f t="shared" si="23"/>
        <v>40905.25</v>
      </c>
    </row>
    <row r="366" spans="1:20" x14ac:dyDescent="0.55000000000000004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1"/>
        <v>16.16</v>
      </c>
      <c r="G366" t="s">
        <v>20</v>
      </c>
      <c r="H366">
        <f t="shared" si="20"/>
        <v>78</v>
      </c>
      <c r="I366">
        <v>186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_xlfn.TEXTSPLIT(P366,"/")</f>
        <v>music</v>
      </c>
      <c r="R366" t="str">
        <v>indie rock</v>
      </c>
      <c r="S366" s="7">
        <f t="shared" si="22"/>
        <v>43164.25</v>
      </c>
      <c r="T366" s="7">
        <f t="shared" si="23"/>
        <v>43194.208333333328</v>
      </c>
    </row>
    <row r="367" spans="1:20" x14ac:dyDescent="0.55000000000000004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1"/>
        <v>7.33</v>
      </c>
      <c r="G367" t="s">
        <v>20</v>
      </c>
      <c r="H367">
        <f t="shared" si="20"/>
        <v>105</v>
      </c>
      <c r="I367">
        <v>112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_xlfn.TEXTSPLIT(P367,"/")</f>
        <v>theater</v>
      </c>
      <c r="R367" t="str">
        <v>plays</v>
      </c>
      <c r="S367" s="7">
        <f t="shared" si="22"/>
        <v>42733.25</v>
      </c>
      <c r="T367" s="7">
        <f t="shared" si="23"/>
        <v>42760.25</v>
      </c>
    </row>
    <row r="368" spans="1:20" x14ac:dyDescent="0.55000000000000004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1"/>
        <v>5.92</v>
      </c>
      <c r="G368" t="s">
        <v>20</v>
      </c>
      <c r="H368">
        <f t="shared" si="20"/>
        <v>106</v>
      </c>
      <c r="I368">
        <v>101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_xlfn.TEXTSPLIT(P368,"/")</f>
        <v>theater</v>
      </c>
      <c r="R368" t="str">
        <v>plays</v>
      </c>
      <c r="S368" s="7">
        <f t="shared" si="22"/>
        <v>40546.25</v>
      </c>
      <c r="T368" s="7">
        <f t="shared" si="23"/>
        <v>40547.25</v>
      </c>
    </row>
    <row r="369" spans="1:20" x14ac:dyDescent="0.55000000000000004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1"/>
        <v>0.19</v>
      </c>
      <c r="G369" t="s">
        <v>14</v>
      </c>
      <c r="H369">
        <f t="shared" si="20"/>
        <v>25</v>
      </c>
      <c r="I369">
        <v>75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_xlfn.TEXTSPLIT(P369,"/")</f>
        <v>theater</v>
      </c>
      <c r="R369" t="str">
        <v>plays</v>
      </c>
      <c r="S369" s="7">
        <f t="shared" si="22"/>
        <v>41930.208333333336</v>
      </c>
      <c r="T369" s="7">
        <f t="shared" si="23"/>
        <v>41954.25</v>
      </c>
    </row>
    <row r="370" spans="1:20" x14ac:dyDescent="0.55000000000000004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1"/>
        <v>2.77</v>
      </c>
      <c r="G370" t="s">
        <v>20</v>
      </c>
      <c r="H370">
        <f t="shared" si="20"/>
        <v>70</v>
      </c>
      <c r="I370">
        <v>206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_xlfn.TEXTSPLIT(P370,"/")</f>
        <v>film &amp; video</v>
      </c>
      <c r="R370" t="str">
        <v>documentary</v>
      </c>
      <c r="S370" s="7">
        <f t="shared" si="22"/>
        <v>40464.208333333336</v>
      </c>
      <c r="T370" s="7">
        <f t="shared" si="23"/>
        <v>40487.208333333336</v>
      </c>
    </row>
    <row r="371" spans="1:20" x14ac:dyDescent="0.55000000000000004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1"/>
        <v>2.73</v>
      </c>
      <c r="G371" t="s">
        <v>20</v>
      </c>
      <c r="H371">
        <f t="shared" si="20"/>
        <v>96</v>
      </c>
      <c r="I371">
        <v>154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_xlfn.TEXTSPLIT(P371,"/")</f>
        <v>film &amp; video</v>
      </c>
      <c r="R371" t="str">
        <v>television</v>
      </c>
      <c r="S371" s="7">
        <f t="shared" si="22"/>
        <v>41308.25</v>
      </c>
      <c r="T371" s="7">
        <f t="shared" si="23"/>
        <v>41347.208333333336</v>
      </c>
    </row>
    <row r="372" spans="1:20" x14ac:dyDescent="0.55000000000000004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1"/>
        <v>1.59</v>
      </c>
      <c r="G372" t="s">
        <v>20</v>
      </c>
      <c r="H372">
        <f t="shared" si="20"/>
        <v>30</v>
      </c>
      <c r="I372">
        <v>5966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_xlfn.TEXTSPLIT(P372,"/")</f>
        <v>theater</v>
      </c>
      <c r="R372" t="str">
        <v>plays</v>
      </c>
      <c r="S372" s="7">
        <f t="shared" si="22"/>
        <v>43570.208333333328</v>
      </c>
      <c r="T372" s="7">
        <f t="shared" si="23"/>
        <v>43576.208333333328</v>
      </c>
    </row>
    <row r="373" spans="1:20" x14ac:dyDescent="0.55000000000000004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1"/>
        <v>0.68</v>
      </c>
      <c r="G373" t="s">
        <v>14</v>
      </c>
      <c r="H373">
        <f t="shared" si="20"/>
        <v>59</v>
      </c>
      <c r="I373">
        <v>2176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_xlfn.TEXTSPLIT(P373,"/")</f>
        <v>theater</v>
      </c>
      <c r="R373" t="str">
        <v>plays</v>
      </c>
      <c r="S373" s="7">
        <f t="shared" si="22"/>
        <v>42043.25</v>
      </c>
      <c r="T373" s="7">
        <f t="shared" si="23"/>
        <v>42094.208333333328</v>
      </c>
    </row>
    <row r="374" spans="1:20" ht="31.35" x14ac:dyDescent="0.55000000000000004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1"/>
        <v>15.92</v>
      </c>
      <c r="G374" t="s">
        <v>20</v>
      </c>
      <c r="H374">
        <f t="shared" si="20"/>
        <v>85</v>
      </c>
      <c r="I374">
        <v>169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_xlfn.TEXTSPLIT(P374,"/")</f>
        <v>film &amp; video</v>
      </c>
      <c r="R374" t="str">
        <v>documentary</v>
      </c>
      <c r="S374" s="7">
        <f t="shared" si="22"/>
        <v>42012.25</v>
      </c>
      <c r="T374" s="7">
        <f t="shared" si="23"/>
        <v>42032.25</v>
      </c>
    </row>
    <row r="375" spans="1:20" x14ac:dyDescent="0.55000000000000004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1"/>
        <v>7.3</v>
      </c>
      <c r="G375" t="s">
        <v>20</v>
      </c>
      <c r="H375">
        <f t="shared" si="20"/>
        <v>78</v>
      </c>
      <c r="I375">
        <v>2106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_xlfn.TEXTSPLIT(P375,"/")</f>
        <v>theater</v>
      </c>
      <c r="R375" t="str">
        <v>plays</v>
      </c>
      <c r="S375" s="7">
        <f t="shared" si="22"/>
        <v>42964.208333333328</v>
      </c>
      <c r="T375" s="7">
        <f t="shared" si="23"/>
        <v>42972.208333333328</v>
      </c>
    </row>
    <row r="376" spans="1:20" ht="31.35" x14ac:dyDescent="0.55000000000000004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1"/>
        <v>0.13</v>
      </c>
      <c r="G376" t="s">
        <v>14</v>
      </c>
      <c r="H376">
        <f t="shared" si="20"/>
        <v>50</v>
      </c>
      <c r="I376">
        <v>441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_xlfn.TEXTSPLIT(P376,"/")</f>
        <v>film &amp; video</v>
      </c>
      <c r="R376" t="str">
        <v>documentary</v>
      </c>
      <c r="S376" s="7">
        <f t="shared" si="22"/>
        <v>43476.25</v>
      </c>
      <c r="T376" s="7">
        <f t="shared" si="23"/>
        <v>43481.25</v>
      </c>
    </row>
    <row r="377" spans="1:20" ht="31.35" x14ac:dyDescent="0.55000000000000004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1"/>
        <v>0.55000000000000004</v>
      </c>
      <c r="G377" t="s">
        <v>14</v>
      </c>
      <c r="H377">
        <f t="shared" si="20"/>
        <v>59</v>
      </c>
      <c r="I377">
        <v>25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_xlfn.TEXTSPLIT(P377,"/")</f>
        <v>music</v>
      </c>
      <c r="R377" t="str">
        <v>indie rock</v>
      </c>
      <c r="S377" s="7">
        <f t="shared" si="22"/>
        <v>42293.208333333328</v>
      </c>
      <c r="T377" s="7">
        <f t="shared" si="23"/>
        <v>42350.25</v>
      </c>
    </row>
    <row r="378" spans="1:20" x14ac:dyDescent="0.55000000000000004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1"/>
        <v>3.61</v>
      </c>
      <c r="G378" t="s">
        <v>20</v>
      </c>
      <c r="H378">
        <f t="shared" si="20"/>
        <v>94</v>
      </c>
      <c r="I378">
        <v>131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_xlfn.TEXTSPLIT(P378,"/")</f>
        <v>music</v>
      </c>
      <c r="R378" t="str">
        <v>rock</v>
      </c>
      <c r="S378" s="7">
        <f t="shared" si="22"/>
        <v>41826.208333333336</v>
      </c>
      <c r="T378" s="7">
        <f t="shared" si="23"/>
        <v>41832.208333333336</v>
      </c>
    </row>
    <row r="379" spans="1:20" x14ac:dyDescent="0.55000000000000004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1"/>
        <v>0.1</v>
      </c>
      <c r="G379" t="s">
        <v>14</v>
      </c>
      <c r="H379">
        <f t="shared" si="20"/>
        <v>40</v>
      </c>
      <c r="I379">
        <v>127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_xlfn.TEXTSPLIT(P379,"/")</f>
        <v>theater</v>
      </c>
      <c r="R379" t="str">
        <v>plays</v>
      </c>
      <c r="S379" s="7">
        <f t="shared" si="22"/>
        <v>43760.208333333328</v>
      </c>
      <c r="T379" s="7">
        <f t="shared" si="23"/>
        <v>43774.25</v>
      </c>
    </row>
    <row r="380" spans="1:20" x14ac:dyDescent="0.55000000000000004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1"/>
        <v>0.14000000000000001</v>
      </c>
      <c r="G380" t="s">
        <v>14</v>
      </c>
      <c r="H380">
        <f t="shared" si="20"/>
        <v>70</v>
      </c>
      <c r="I380">
        <v>355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_xlfn.TEXTSPLIT(P380,"/")</f>
        <v>film &amp; video</v>
      </c>
      <c r="R380" t="str">
        <v>documentary</v>
      </c>
      <c r="S380" s="7">
        <f t="shared" si="22"/>
        <v>43241.208333333328</v>
      </c>
      <c r="T380" s="7">
        <f t="shared" si="23"/>
        <v>43279.208333333328</v>
      </c>
    </row>
    <row r="381" spans="1:20" x14ac:dyDescent="0.55000000000000004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1"/>
        <v>0.4</v>
      </c>
      <c r="G381" t="s">
        <v>14</v>
      </c>
      <c r="H381">
        <f t="shared" si="20"/>
        <v>66</v>
      </c>
      <c r="I381">
        <v>44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_xlfn.TEXTSPLIT(P381,"/")</f>
        <v>theater</v>
      </c>
      <c r="R381" t="str">
        <v>plays</v>
      </c>
      <c r="S381" s="7">
        <f t="shared" si="22"/>
        <v>40843.208333333336</v>
      </c>
      <c r="T381" s="7">
        <f t="shared" si="23"/>
        <v>40857.25</v>
      </c>
    </row>
    <row r="382" spans="1:20" ht="31.35" x14ac:dyDescent="0.55000000000000004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1"/>
        <v>1.6</v>
      </c>
      <c r="G382" t="s">
        <v>20</v>
      </c>
      <c r="H382">
        <f t="shared" si="20"/>
        <v>48</v>
      </c>
      <c r="I382">
        <v>84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_xlfn.TEXTSPLIT(P382,"/")</f>
        <v>theater</v>
      </c>
      <c r="R382" t="str">
        <v>plays</v>
      </c>
      <c r="S382" s="7">
        <f t="shared" si="22"/>
        <v>41448.208333333336</v>
      </c>
      <c r="T382" s="7">
        <f t="shared" si="23"/>
        <v>41453.208333333336</v>
      </c>
    </row>
    <row r="383" spans="1:20" x14ac:dyDescent="0.55000000000000004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1"/>
        <v>1.84</v>
      </c>
      <c r="G383" t="s">
        <v>20</v>
      </c>
      <c r="H383">
        <f t="shared" si="20"/>
        <v>63</v>
      </c>
      <c r="I383">
        <v>155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_xlfn.TEXTSPLIT(P383,"/")</f>
        <v>theater</v>
      </c>
      <c r="R383" t="str">
        <v>plays</v>
      </c>
      <c r="S383" s="7">
        <f t="shared" si="22"/>
        <v>42163.208333333328</v>
      </c>
      <c r="T383" s="7">
        <f t="shared" si="23"/>
        <v>42209.208333333328</v>
      </c>
    </row>
    <row r="384" spans="1:20" ht="31.35" x14ac:dyDescent="0.55000000000000004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1"/>
        <v>0.64</v>
      </c>
      <c r="G384" t="s">
        <v>14</v>
      </c>
      <c r="H384">
        <f t="shared" si="20"/>
        <v>87</v>
      </c>
      <c r="I384">
        <v>67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_xlfn.TEXTSPLIT(P384,"/")</f>
        <v>photography</v>
      </c>
      <c r="R384" t="str">
        <v>photography books</v>
      </c>
      <c r="S384" s="7">
        <f t="shared" si="22"/>
        <v>43024.208333333328</v>
      </c>
      <c r="T384" s="7">
        <f t="shared" si="23"/>
        <v>43043.208333333328</v>
      </c>
    </row>
    <row r="385" spans="1:20" x14ac:dyDescent="0.55000000000000004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1"/>
        <v>2.25</v>
      </c>
      <c r="G385" t="s">
        <v>20</v>
      </c>
      <c r="H385">
        <f t="shared" si="20"/>
        <v>75</v>
      </c>
      <c r="I385">
        <v>189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_xlfn.TEXTSPLIT(P385,"/")</f>
        <v>food</v>
      </c>
      <c r="R385" t="str">
        <v>food trucks</v>
      </c>
      <c r="S385" s="7">
        <f t="shared" si="22"/>
        <v>43509.25</v>
      </c>
      <c r="T385" s="7">
        <f t="shared" si="23"/>
        <v>43515.25</v>
      </c>
    </row>
    <row r="386" spans="1:20" x14ac:dyDescent="0.55000000000000004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1"/>
        <v>1.72</v>
      </c>
      <c r="G386" t="s">
        <v>20</v>
      </c>
      <c r="H386">
        <f t="shared" ref="H386:H449" si="24">IFERROR(ROUND(E386/I386,0),0)</f>
        <v>41</v>
      </c>
      <c r="I386">
        <v>4799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_xlfn.TEXTSPLIT(P386,"/")</f>
        <v>film &amp; video</v>
      </c>
      <c r="R386" t="str">
        <v>documentary</v>
      </c>
      <c r="S386" s="7">
        <f t="shared" si="22"/>
        <v>42776.25</v>
      </c>
      <c r="T386" s="7">
        <f t="shared" si="23"/>
        <v>42803.25</v>
      </c>
    </row>
    <row r="387" spans="1:20" ht="31.35" x14ac:dyDescent="0.55000000000000004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5">ROUND(E387/D387,2)</f>
        <v>1.46</v>
      </c>
      <c r="G387" t="s">
        <v>20</v>
      </c>
      <c r="H387">
        <f t="shared" si="24"/>
        <v>50</v>
      </c>
      <c r="I387">
        <v>1137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_xlfn.TEXTSPLIT(P387,"/")</f>
        <v>publishing</v>
      </c>
      <c r="R387" t="str">
        <v>nonfiction</v>
      </c>
      <c r="S387" s="7">
        <f t="shared" ref="S387:S450" si="26">(((L387/60)/60)/24)+DATE(1970,1,1)</f>
        <v>43553.208333333328</v>
      </c>
      <c r="T387" s="7">
        <f t="shared" ref="T387:T450" si="27">(((M387/60)/60)/24)+DATE(1970,1,1)</f>
        <v>43585.208333333328</v>
      </c>
    </row>
    <row r="388" spans="1:20" ht="31.35" x14ac:dyDescent="0.55000000000000004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5"/>
        <v>0.76</v>
      </c>
      <c r="G388" t="s">
        <v>14</v>
      </c>
      <c r="H388">
        <f t="shared" si="24"/>
        <v>97</v>
      </c>
      <c r="I388">
        <v>1068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_xlfn.TEXTSPLIT(P388,"/")</f>
        <v>theater</v>
      </c>
      <c r="R388" t="str">
        <v>plays</v>
      </c>
      <c r="S388" s="7">
        <f t="shared" si="26"/>
        <v>40355.208333333336</v>
      </c>
      <c r="T388" s="7">
        <f t="shared" si="27"/>
        <v>40367.208333333336</v>
      </c>
    </row>
    <row r="389" spans="1:20" x14ac:dyDescent="0.55000000000000004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5"/>
        <v>0.39</v>
      </c>
      <c r="G389" t="s">
        <v>14</v>
      </c>
      <c r="H389">
        <f t="shared" si="24"/>
        <v>101</v>
      </c>
      <c r="I389">
        <v>424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_xlfn.TEXTSPLIT(P389,"/")</f>
        <v>technology</v>
      </c>
      <c r="R389" t="str">
        <v>wearables</v>
      </c>
      <c r="S389" s="7">
        <f t="shared" si="26"/>
        <v>41072.208333333336</v>
      </c>
      <c r="T389" s="7">
        <f t="shared" si="27"/>
        <v>41077.208333333336</v>
      </c>
    </row>
    <row r="390" spans="1:20" x14ac:dyDescent="0.55000000000000004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5"/>
        <v>0.11</v>
      </c>
      <c r="G390" t="s">
        <v>74</v>
      </c>
      <c r="H390">
        <f t="shared" si="24"/>
        <v>89</v>
      </c>
      <c r="I390">
        <v>145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_xlfn.TEXTSPLIT(P390,"/")</f>
        <v>music</v>
      </c>
      <c r="R390" t="str">
        <v>indie rock</v>
      </c>
      <c r="S390" s="7">
        <f t="shared" si="26"/>
        <v>40912.25</v>
      </c>
      <c r="T390" s="7">
        <f t="shared" si="27"/>
        <v>40914.25</v>
      </c>
    </row>
    <row r="391" spans="1:20" x14ac:dyDescent="0.55000000000000004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5"/>
        <v>1.22</v>
      </c>
      <c r="G391" t="s">
        <v>20</v>
      </c>
      <c r="H391">
        <f t="shared" si="24"/>
        <v>88</v>
      </c>
      <c r="I391">
        <v>1152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_xlfn.TEXTSPLIT(P391,"/")</f>
        <v>theater</v>
      </c>
      <c r="R391" t="str">
        <v>plays</v>
      </c>
      <c r="S391" s="7">
        <f t="shared" si="26"/>
        <v>40479.208333333336</v>
      </c>
      <c r="T391" s="7">
        <f t="shared" si="27"/>
        <v>40506.25</v>
      </c>
    </row>
    <row r="392" spans="1:20" x14ac:dyDescent="0.55000000000000004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5"/>
        <v>1.87</v>
      </c>
      <c r="G392" t="s">
        <v>20</v>
      </c>
      <c r="H392">
        <f t="shared" si="24"/>
        <v>90</v>
      </c>
      <c r="I392">
        <v>50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_xlfn.TEXTSPLIT(P392,"/")</f>
        <v>photography</v>
      </c>
      <c r="R392" t="str">
        <v>photography books</v>
      </c>
      <c r="S392" s="7">
        <f t="shared" si="26"/>
        <v>41530.208333333336</v>
      </c>
      <c r="T392" s="7">
        <f t="shared" si="27"/>
        <v>41545.208333333336</v>
      </c>
    </row>
    <row r="393" spans="1:20" x14ac:dyDescent="0.55000000000000004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5"/>
        <v>7.0000000000000007E-2</v>
      </c>
      <c r="G393" t="s">
        <v>14</v>
      </c>
      <c r="H393">
        <f t="shared" si="24"/>
        <v>29</v>
      </c>
      <c r="I393">
        <v>151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_xlfn.TEXTSPLIT(P393,"/")</f>
        <v>publishing</v>
      </c>
      <c r="R393" t="str">
        <v>nonfiction</v>
      </c>
      <c r="S393" s="7">
        <f t="shared" si="26"/>
        <v>41653.25</v>
      </c>
      <c r="T393" s="7">
        <f t="shared" si="27"/>
        <v>41655.25</v>
      </c>
    </row>
    <row r="394" spans="1:20" ht="31.35" x14ac:dyDescent="0.55000000000000004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5"/>
        <v>0.66</v>
      </c>
      <c r="G394" t="s">
        <v>14</v>
      </c>
      <c r="H394">
        <f t="shared" si="24"/>
        <v>42</v>
      </c>
      <c r="I394">
        <v>1608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_xlfn.TEXTSPLIT(P394,"/")</f>
        <v>technology</v>
      </c>
      <c r="R394" t="str">
        <v>wearables</v>
      </c>
      <c r="S394" s="7">
        <f t="shared" si="26"/>
        <v>40549.25</v>
      </c>
      <c r="T394" s="7">
        <f t="shared" si="27"/>
        <v>40551.25</v>
      </c>
    </row>
    <row r="395" spans="1:20" x14ac:dyDescent="0.55000000000000004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5"/>
        <v>2.29</v>
      </c>
      <c r="G395" t="s">
        <v>20</v>
      </c>
      <c r="H395">
        <f t="shared" si="24"/>
        <v>47</v>
      </c>
      <c r="I395">
        <v>3059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_xlfn.TEXTSPLIT(P395,"/")</f>
        <v>music</v>
      </c>
      <c r="R395" t="str">
        <v>jazz</v>
      </c>
      <c r="S395" s="7">
        <f t="shared" si="26"/>
        <v>42933.208333333328</v>
      </c>
      <c r="T395" s="7">
        <f t="shared" si="27"/>
        <v>42934.208333333328</v>
      </c>
    </row>
    <row r="396" spans="1:20" x14ac:dyDescent="0.55000000000000004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5"/>
        <v>4.6900000000000004</v>
      </c>
      <c r="G396" t="s">
        <v>20</v>
      </c>
      <c r="H396">
        <f t="shared" si="24"/>
        <v>110</v>
      </c>
      <c r="I396">
        <v>34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_xlfn.TEXTSPLIT(P396,"/")</f>
        <v>film &amp; video</v>
      </c>
      <c r="R396" t="str">
        <v>documentary</v>
      </c>
      <c r="S396" s="7">
        <f t="shared" si="26"/>
        <v>41484.208333333336</v>
      </c>
      <c r="T396" s="7">
        <f t="shared" si="27"/>
        <v>41494.208333333336</v>
      </c>
    </row>
    <row r="397" spans="1:20" ht="31.35" x14ac:dyDescent="0.55000000000000004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5"/>
        <v>1.3</v>
      </c>
      <c r="G397" t="s">
        <v>20</v>
      </c>
      <c r="H397">
        <f t="shared" si="24"/>
        <v>42</v>
      </c>
      <c r="I397">
        <v>220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_xlfn.TEXTSPLIT(P397,"/")</f>
        <v>theater</v>
      </c>
      <c r="R397" t="str">
        <v>plays</v>
      </c>
      <c r="S397" s="7">
        <f t="shared" si="26"/>
        <v>40885.25</v>
      </c>
      <c r="T397" s="7">
        <f t="shared" si="27"/>
        <v>40886.25</v>
      </c>
    </row>
    <row r="398" spans="1:20" x14ac:dyDescent="0.55000000000000004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5"/>
        <v>1.67</v>
      </c>
      <c r="G398" t="s">
        <v>20</v>
      </c>
      <c r="H398">
        <f t="shared" si="24"/>
        <v>48</v>
      </c>
      <c r="I398">
        <v>1604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_xlfn.TEXTSPLIT(P398,"/")</f>
        <v>film &amp; video</v>
      </c>
      <c r="R398" t="str">
        <v>drama</v>
      </c>
      <c r="S398" s="7">
        <f t="shared" si="26"/>
        <v>43378.208333333328</v>
      </c>
      <c r="T398" s="7">
        <f t="shared" si="27"/>
        <v>43386.208333333328</v>
      </c>
    </row>
    <row r="399" spans="1:20" x14ac:dyDescent="0.55000000000000004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5"/>
        <v>1.74</v>
      </c>
      <c r="G399" t="s">
        <v>20</v>
      </c>
      <c r="H399">
        <f t="shared" si="24"/>
        <v>31</v>
      </c>
      <c r="I399">
        <v>454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_xlfn.TEXTSPLIT(P399,"/")</f>
        <v>music</v>
      </c>
      <c r="R399" t="str">
        <v>rock</v>
      </c>
      <c r="S399" s="7">
        <f t="shared" si="26"/>
        <v>41417.208333333336</v>
      </c>
      <c r="T399" s="7">
        <f t="shared" si="27"/>
        <v>41423.208333333336</v>
      </c>
    </row>
    <row r="400" spans="1:20" x14ac:dyDescent="0.55000000000000004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5"/>
        <v>7.18</v>
      </c>
      <c r="G400" t="s">
        <v>20</v>
      </c>
      <c r="H400">
        <f t="shared" si="24"/>
        <v>99</v>
      </c>
      <c r="I400">
        <v>123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_xlfn.TEXTSPLIT(P400,"/")</f>
        <v>film &amp; video</v>
      </c>
      <c r="R400" t="str">
        <v>animation</v>
      </c>
      <c r="S400" s="7">
        <f t="shared" si="26"/>
        <v>43228.208333333328</v>
      </c>
      <c r="T400" s="7">
        <f t="shared" si="27"/>
        <v>43230.208333333328</v>
      </c>
    </row>
    <row r="401" spans="1:20" x14ac:dyDescent="0.55000000000000004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5"/>
        <v>0.64</v>
      </c>
      <c r="G401" t="s">
        <v>14</v>
      </c>
      <c r="H401">
        <f t="shared" si="24"/>
        <v>66</v>
      </c>
      <c r="I401">
        <v>941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_xlfn.TEXTSPLIT(P401,"/")</f>
        <v>music</v>
      </c>
      <c r="R401" t="str">
        <v>indie rock</v>
      </c>
      <c r="S401" s="7">
        <f t="shared" si="26"/>
        <v>40576.25</v>
      </c>
      <c r="T401" s="7">
        <f t="shared" si="27"/>
        <v>40583.25</v>
      </c>
    </row>
    <row r="402" spans="1:20" ht="31.35" x14ac:dyDescent="0.55000000000000004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5"/>
        <v>0.02</v>
      </c>
      <c r="G402" t="s">
        <v>14</v>
      </c>
      <c r="H402">
        <f t="shared" si="24"/>
        <v>2</v>
      </c>
      <c r="I402">
        <v>1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_xlfn.TEXTSPLIT(P402,"/")</f>
        <v>photography</v>
      </c>
      <c r="R402" t="str">
        <v>photography books</v>
      </c>
      <c r="S402" s="7">
        <f t="shared" si="26"/>
        <v>41502.208333333336</v>
      </c>
      <c r="T402" s="7">
        <f t="shared" si="27"/>
        <v>41524.208333333336</v>
      </c>
    </row>
    <row r="403" spans="1:20" x14ac:dyDescent="0.55000000000000004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5"/>
        <v>15.3</v>
      </c>
      <c r="G403" t="s">
        <v>20</v>
      </c>
      <c r="H403">
        <f t="shared" si="24"/>
        <v>46</v>
      </c>
      <c r="I403">
        <v>299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_xlfn.TEXTSPLIT(P403,"/")</f>
        <v>theater</v>
      </c>
      <c r="R403" t="str">
        <v>plays</v>
      </c>
      <c r="S403" s="7">
        <f t="shared" si="26"/>
        <v>43765.208333333328</v>
      </c>
      <c r="T403" s="7">
        <f t="shared" si="27"/>
        <v>43765.208333333328</v>
      </c>
    </row>
    <row r="404" spans="1:20" x14ac:dyDescent="0.55000000000000004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5"/>
        <v>0.4</v>
      </c>
      <c r="G404" t="s">
        <v>14</v>
      </c>
      <c r="H404">
        <f t="shared" si="24"/>
        <v>74</v>
      </c>
      <c r="I404">
        <v>40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_xlfn.TEXTSPLIT(P404,"/")</f>
        <v>film &amp; video</v>
      </c>
      <c r="R404" t="str">
        <v>shorts</v>
      </c>
      <c r="S404" s="7">
        <f t="shared" si="26"/>
        <v>40914.25</v>
      </c>
      <c r="T404" s="7">
        <f t="shared" si="27"/>
        <v>40961.25</v>
      </c>
    </row>
    <row r="405" spans="1:20" x14ac:dyDescent="0.55000000000000004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5"/>
        <v>0.86</v>
      </c>
      <c r="G405" t="s">
        <v>14</v>
      </c>
      <c r="H405">
        <f t="shared" si="24"/>
        <v>56</v>
      </c>
      <c r="I405">
        <v>3015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_xlfn.TEXTSPLIT(P405,"/")</f>
        <v>theater</v>
      </c>
      <c r="R405" t="str">
        <v>plays</v>
      </c>
      <c r="S405" s="7">
        <f t="shared" si="26"/>
        <v>40310.208333333336</v>
      </c>
      <c r="T405" s="7">
        <f t="shared" si="27"/>
        <v>40346.208333333336</v>
      </c>
    </row>
    <row r="406" spans="1:20" x14ac:dyDescent="0.55000000000000004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5"/>
        <v>3.16</v>
      </c>
      <c r="G406" t="s">
        <v>20</v>
      </c>
      <c r="H406">
        <f t="shared" si="24"/>
        <v>69</v>
      </c>
      <c r="I406">
        <v>2237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_xlfn.TEXTSPLIT(P406,"/")</f>
        <v>theater</v>
      </c>
      <c r="R406" t="str">
        <v>plays</v>
      </c>
      <c r="S406" s="7">
        <f t="shared" si="26"/>
        <v>43053.25</v>
      </c>
      <c r="T406" s="7">
        <f t="shared" si="27"/>
        <v>43056.25</v>
      </c>
    </row>
    <row r="407" spans="1:20" x14ac:dyDescent="0.55000000000000004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5"/>
        <v>0.9</v>
      </c>
      <c r="G407" t="s">
        <v>14</v>
      </c>
      <c r="H407">
        <f t="shared" si="24"/>
        <v>61</v>
      </c>
      <c r="I407">
        <v>435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_xlfn.TEXTSPLIT(P407,"/")</f>
        <v>theater</v>
      </c>
      <c r="R407" t="str">
        <v>plays</v>
      </c>
      <c r="S407" s="7">
        <f t="shared" si="26"/>
        <v>43255.208333333328</v>
      </c>
      <c r="T407" s="7">
        <f t="shared" si="27"/>
        <v>43305.208333333328</v>
      </c>
    </row>
    <row r="408" spans="1:20" x14ac:dyDescent="0.55000000000000004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5"/>
        <v>1.82</v>
      </c>
      <c r="G408" t="s">
        <v>20</v>
      </c>
      <c r="H408">
        <f t="shared" si="24"/>
        <v>111</v>
      </c>
      <c r="I408">
        <v>645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_xlfn.TEXTSPLIT(P408,"/")</f>
        <v>film &amp; video</v>
      </c>
      <c r="R408" t="str">
        <v>documentary</v>
      </c>
      <c r="S408" s="7">
        <f t="shared" si="26"/>
        <v>41304.25</v>
      </c>
      <c r="T408" s="7">
        <f t="shared" si="27"/>
        <v>41316.25</v>
      </c>
    </row>
    <row r="409" spans="1:20" x14ac:dyDescent="0.55000000000000004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5"/>
        <v>3.56</v>
      </c>
      <c r="G409" t="s">
        <v>20</v>
      </c>
      <c r="H409">
        <f t="shared" si="24"/>
        <v>25</v>
      </c>
      <c r="I409">
        <v>484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_xlfn.TEXTSPLIT(P409,"/")</f>
        <v>theater</v>
      </c>
      <c r="R409" t="str">
        <v>plays</v>
      </c>
      <c r="S409" s="7">
        <f t="shared" si="26"/>
        <v>43751.208333333328</v>
      </c>
      <c r="T409" s="7">
        <f t="shared" si="27"/>
        <v>43758.208333333328</v>
      </c>
    </row>
    <row r="410" spans="1:20" x14ac:dyDescent="0.55000000000000004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5"/>
        <v>1.32</v>
      </c>
      <c r="G410" t="s">
        <v>20</v>
      </c>
      <c r="H410">
        <f t="shared" si="24"/>
        <v>79</v>
      </c>
      <c r="I410">
        <v>154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_xlfn.TEXTSPLIT(P410,"/")</f>
        <v>film &amp; video</v>
      </c>
      <c r="R410" t="str">
        <v>documentary</v>
      </c>
      <c r="S410" s="7">
        <f t="shared" si="26"/>
        <v>42541.208333333328</v>
      </c>
      <c r="T410" s="7">
        <f t="shared" si="27"/>
        <v>42561.208333333328</v>
      </c>
    </row>
    <row r="411" spans="1:20" x14ac:dyDescent="0.55000000000000004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5"/>
        <v>0.46</v>
      </c>
      <c r="G411" t="s">
        <v>14</v>
      </c>
      <c r="H411">
        <f t="shared" si="24"/>
        <v>88</v>
      </c>
      <c r="I411">
        <v>714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_xlfn.TEXTSPLIT(P411,"/")</f>
        <v>music</v>
      </c>
      <c r="R411" t="str">
        <v>rock</v>
      </c>
      <c r="S411" s="7">
        <f t="shared" si="26"/>
        <v>42843.208333333328</v>
      </c>
      <c r="T411" s="7">
        <f t="shared" si="27"/>
        <v>42847.208333333328</v>
      </c>
    </row>
    <row r="412" spans="1:20" x14ac:dyDescent="0.55000000000000004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5"/>
        <v>0.36</v>
      </c>
      <c r="G412" t="s">
        <v>47</v>
      </c>
      <c r="H412">
        <f t="shared" si="24"/>
        <v>50</v>
      </c>
      <c r="I412">
        <v>1111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_xlfn.TEXTSPLIT(P412,"/")</f>
        <v>games</v>
      </c>
      <c r="R412" t="str">
        <v>mobile games</v>
      </c>
      <c r="S412" s="7">
        <f t="shared" si="26"/>
        <v>42122.208333333328</v>
      </c>
      <c r="T412" s="7">
        <f t="shared" si="27"/>
        <v>42122.208333333328</v>
      </c>
    </row>
    <row r="413" spans="1:20" x14ac:dyDescent="0.55000000000000004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5"/>
        <v>1.05</v>
      </c>
      <c r="G413" t="s">
        <v>20</v>
      </c>
      <c r="H413">
        <f t="shared" si="24"/>
        <v>100</v>
      </c>
      <c r="I413">
        <v>82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_xlfn.TEXTSPLIT(P413,"/")</f>
        <v>theater</v>
      </c>
      <c r="R413" t="str">
        <v>plays</v>
      </c>
      <c r="S413" s="7">
        <f t="shared" si="26"/>
        <v>42884.208333333328</v>
      </c>
      <c r="T413" s="7">
        <f t="shared" si="27"/>
        <v>42886.208333333328</v>
      </c>
    </row>
    <row r="414" spans="1:20" x14ac:dyDescent="0.55000000000000004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5"/>
        <v>6.69</v>
      </c>
      <c r="G414" t="s">
        <v>20</v>
      </c>
      <c r="H414">
        <f t="shared" si="24"/>
        <v>105</v>
      </c>
      <c r="I414">
        <v>134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_xlfn.TEXTSPLIT(P414,"/")</f>
        <v>publishing</v>
      </c>
      <c r="R414" t="str">
        <v>fiction</v>
      </c>
      <c r="S414" s="7">
        <f t="shared" si="26"/>
        <v>41642.25</v>
      </c>
      <c r="T414" s="7">
        <f t="shared" si="27"/>
        <v>41652.25</v>
      </c>
    </row>
    <row r="415" spans="1:20" x14ac:dyDescent="0.55000000000000004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5"/>
        <v>0.62</v>
      </c>
      <c r="G415" t="s">
        <v>47</v>
      </c>
      <c r="H415">
        <f t="shared" si="24"/>
        <v>108</v>
      </c>
      <c r="I415">
        <v>1089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_xlfn.TEXTSPLIT(P415,"/")</f>
        <v>film &amp; video</v>
      </c>
      <c r="R415" t="str">
        <v>animation</v>
      </c>
      <c r="S415" s="7">
        <f t="shared" si="26"/>
        <v>43431.25</v>
      </c>
      <c r="T415" s="7">
        <f t="shared" si="27"/>
        <v>43458.25</v>
      </c>
    </row>
    <row r="416" spans="1:20" x14ac:dyDescent="0.55000000000000004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5"/>
        <v>0.85</v>
      </c>
      <c r="G416" t="s">
        <v>14</v>
      </c>
      <c r="H416">
        <f t="shared" si="24"/>
        <v>29</v>
      </c>
      <c r="I416">
        <v>5497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_xlfn.TEXTSPLIT(P416,"/")</f>
        <v>food</v>
      </c>
      <c r="R416" t="str">
        <v>food trucks</v>
      </c>
      <c r="S416" s="7">
        <f t="shared" si="26"/>
        <v>40288.208333333336</v>
      </c>
      <c r="T416" s="7">
        <f t="shared" si="27"/>
        <v>40296.208333333336</v>
      </c>
    </row>
    <row r="417" spans="1:20" x14ac:dyDescent="0.55000000000000004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5"/>
        <v>0.11</v>
      </c>
      <c r="G417" t="s">
        <v>14</v>
      </c>
      <c r="H417">
        <f t="shared" si="24"/>
        <v>30</v>
      </c>
      <c r="I417">
        <v>418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_xlfn.TEXTSPLIT(P417,"/")</f>
        <v>theater</v>
      </c>
      <c r="R417" t="str">
        <v>plays</v>
      </c>
      <c r="S417" s="7">
        <f t="shared" si="26"/>
        <v>40921.25</v>
      </c>
      <c r="T417" s="7">
        <f t="shared" si="27"/>
        <v>40938.25</v>
      </c>
    </row>
    <row r="418" spans="1:20" ht="31.35" x14ac:dyDescent="0.55000000000000004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5"/>
        <v>0.44</v>
      </c>
      <c r="G418" t="s">
        <v>14</v>
      </c>
      <c r="H418">
        <f t="shared" si="24"/>
        <v>41</v>
      </c>
      <c r="I418">
        <v>1439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_xlfn.TEXTSPLIT(P418,"/")</f>
        <v>film &amp; video</v>
      </c>
      <c r="R418" t="str">
        <v>documentary</v>
      </c>
      <c r="S418" s="7">
        <f t="shared" si="26"/>
        <v>40560.25</v>
      </c>
      <c r="T418" s="7">
        <f t="shared" si="27"/>
        <v>40569.25</v>
      </c>
    </row>
    <row r="419" spans="1:20" x14ac:dyDescent="0.55000000000000004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5"/>
        <v>0.55000000000000004</v>
      </c>
      <c r="G419" t="s">
        <v>14</v>
      </c>
      <c r="H419">
        <f t="shared" si="24"/>
        <v>63</v>
      </c>
      <c r="I419">
        <v>15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_xlfn.TEXTSPLIT(P419,"/")</f>
        <v>theater</v>
      </c>
      <c r="R419" t="str">
        <v>plays</v>
      </c>
      <c r="S419" s="7">
        <f t="shared" si="26"/>
        <v>43407.208333333328</v>
      </c>
      <c r="T419" s="7">
        <f t="shared" si="27"/>
        <v>43431.25</v>
      </c>
    </row>
    <row r="420" spans="1:20" x14ac:dyDescent="0.55000000000000004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5"/>
        <v>0.56999999999999995</v>
      </c>
      <c r="G420" t="s">
        <v>14</v>
      </c>
      <c r="H420">
        <f t="shared" si="24"/>
        <v>47</v>
      </c>
      <c r="I420">
        <v>1999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_xlfn.TEXTSPLIT(P420,"/")</f>
        <v>film &amp; video</v>
      </c>
      <c r="R420" t="str">
        <v>documentary</v>
      </c>
      <c r="S420" s="7">
        <f t="shared" si="26"/>
        <v>41035.208333333336</v>
      </c>
      <c r="T420" s="7">
        <f t="shared" si="27"/>
        <v>41036.208333333336</v>
      </c>
    </row>
    <row r="421" spans="1:20" x14ac:dyDescent="0.55000000000000004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5"/>
        <v>1.23</v>
      </c>
      <c r="G421" t="s">
        <v>20</v>
      </c>
      <c r="H421">
        <f t="shared" si="24"/>
        <v>27</v>
      </c>
      <c r="I421">
        <v>5203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_xlfn.TEXTSPLIT(P421,"/")</f>
        <v>technology</v>
      </c>
      <c r="R421" t="str">
        <v>web</v>
      </c>
      <c r="S421" s="7">
        <f t="shared" si="26"/>
        <v>40899.25</v>
      </c>
      <c r="T421" s="7">
        <f t="shared" si="27"/>
        <v>40905.25</v>
      </c>
    </row>
    <row r="422" spans="1:20" x14ac:dyDescent="0.55000000000000004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5"/>
        <v>1.28</v>
      </c>
      <c r="G422" t="s">
        <v>20</v>
      </c>
      <c r="H422">
        <f t="shared" si="24"/>
        <v>68</v>
      </c>
      <c r="I422">
        <v>94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_xlfn.TEXTSPLIT(P422,"/")</f>
        <v>theater</v>
      </c>
      <c r="R422" t="str">
        <v>plays</v>
      </c>
      <c r="S422" s="7">
        <f t="shared" si="26"/>
        <v>42911.208333333328</v>
      </c>
      <c r="T422" s="7">
        <f t="shared" si="27"/>
        <v>42925.208333333328</v>
      </c>
    </row>
    <row r="423" spans="1:20" x14ac:dyDescent="0.55000000000000004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5"/>
        <v>0.64</v>
      </c>
      <c r="G423" t="s">
        <v>14</v>
      </c>
      <c r="H423">
        <f t="shared" si="24"/>
        <v>51</v>
      </c>
      <c r="I423">
        <v>118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_xlfn.TEXTSPLIT(P423,"/")</f>
        <v>technology</v>
      </c>
      <c r="R423" t="str">
        <v>wearables</v>
      </c>
      <c r="S423" s="7">
        <f t="shared" si="26"/>
        <v>42915.208333333328</v>
      </c>
      <c r="T423" s="7">
        <f t="shared" si="27"/>
        <v>42945.208333333328</v>
      </c>
    </row>
    <row r="424" spans="1:20" ht="31.35" x14ac:dyDescent="0.55000000000000004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5"/>
        <v>1.27</v>
      </c>
      <c r="G424" t="s">
        <v>20</v>
      </c>
      <c r="H424">
        <f t="shared" si="24"/>
        <v>54</v>
      </c>
      <c r="I424">
        <v>205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_xlfn.TEXTSPLIT(P424,"/")</f>
        <v>theater</v>
      </c>
      <c r="R424" t="str">
        <v>plays</v>
      </c>
      <c r="S424" s="7">
        <f t="shared" si="26"/>
        <v>40285.208333333336</v>
      </c>
      <c r="T424" s="7">
        <f t="shared" si="27"/>
        <v>40305.208333333336</v>
      </c>
    </row>
    <row r="425" spans="1:20" x14ac:dyDescent="0.55000000000000004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5"/>
        <v>0.11</v>
      </c>
      <c r="G425" t="s">
        <v>14</v>
      </c>
      <c r="H425">
        <f t="shared" si="24"/>
        <v>97</v>
      </c>
      <c r="I425">
        <v>162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_xlfn.TEXTSPLIT(P425,"/")</f>
        <v>food</v>
      </c>
      <c r="R425" t="str">
        <v>food trucks</v>
      </c>
      <c r="S425" s="7">
        <f t="shared" si="26"/>
        <v>40808.208333333336</v>
      </c>
      <c r="T425" s="7">
        <f t="shared" si="27"/>
        <v>40810.208333333336</v>
      </c>
    </row>
    <row r="426" spans="1:20" x14ac:dyDescent="0.55000000000000004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5"/>
        <v>0.4</v>
      </c>
      <c r="G426" t="s">
        <v>14</v>
      </c>
      <c r="H426">
        <f t="shared" si="24"/>
        <v>25</v>
      </c>
      <c r="I426">
        <v>83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_xlfn.TEXTSPLIT(P426,"/")</f>
        <v>music</v>
      </c>
      <c r="R426" t="str">
        <v>indie rock</v>
      </c>
      <c r="S426" s="7">
        <f t="shared" si="26"/>
        <v>43208.208333333328</v>
      </c>
      <c r="T426" s="7">
        <f t="shared" si="27"/>
        <v>43214.208333333328</v>
      </c>
    </row>
    <row r="427" spans="1:20" x14ac:dyDescent="0.55000000000000004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5"/>
        <v>2.88</v>
      </c>
      <c r="G427" t="s">
        <v>20</v>
      </c>
      <c r="H427">
        <f t="shared" si="24"/>
        <v>84</v>
      </c>
      <c r="I427">
        <v>92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_xlfn.TEXTSPLIT(P427,"/")</f>
        <v>photography</v>
      </c>
      <c r="R427" t="str">
        <v>photography books</v>
      </c>
      <c r="S427" s="7">
        <f t="shared" si="26"/>
        <v>42213.208333333328</v>
      </c>
      <c r="T427" s="7">
        <f t="shared" si="27"/>
        <v>42219.208333333328</v>
      </c>
    </row>
    <row r="428" spans="1:20" x14ac:dyDescent="0.55000000000000004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5"/>
        <v>5.73</v>
      </c>
      <c r="G428" t="s">
        <v>20</v>
      </c>
      <c r="H428">
        <f t="shared" si="24"/>
        <v>47</v>
      </c>
      <c r="I428">
        <v>219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_xlfn.TEXTSPLIT(P428,"/")</f>
        <v>theater</v>
      </c>
      <c r="R428" t="str">
        <v>plays</v>
      </c>
      <c r="S428" s="7">
        <f t="shared" si="26"/>
        <v>41332.25</v>
      </c>
      <c r="T428" s="7">
        <f t="shared" si="27"/>
        <v>41339.25</v>
      </c>
    </row>
    <row r="429" spans="1:20" x14ac:dyDescent="0.55000000000000004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5"/>
        <v>1.1299999999999999</v>
      </c>
      <c r="G429" t="s">
        <v>20</v>
      </c>
      <c r="H429">
        <f t="shared" si="24"/>
        <v>78</v>
      </c>
      <c r="I429">
        <v>2526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_xlfn.TEXTSPLIT(P429,"/")</f>
        <v>theater</v>
      </c>
      <c r="R429" t="str">
        <v>plays</v>
      </c>
      <c r="S429" s="7">
        <f t="shared" si="26"/>
        <v>41895.208333333336</v>
      </c>
      <c r="T429" s="7">
        <f t="shared" si="27"/>
        <v>41927.208333333336</v>
      </c>
    </row>
    <row r="430" spans="1:20" x14ac:dyDescent="0.55000000000000004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5"/>
        <v>0.46</v>
      </c>
      <c r="G430" t="s">
        <v>14</v>
      </c>
      <c r="H430">
        <f t="shared" si="24"/>
        <v>63</v>
      </c>
      <c r="I430">
        <v>747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_xlfn.TEXTSPLIT(P430,"/")</f>
        <v>film &amp; video</v>
      </c>
      <c r="R430" t="str">
        <v>animation</v>
      </c>
      <c r="S430" s="7">
        <f t="shared" si="26"/>
        <v>40585.25</v>
      </c>
      <c r="T430" s="7">
        <f t="shared" si="27"/>
        <v>40592.25</v>
      </c>
    </row>
    <row r="431" spans="1:20" x14ac:dyDescent="0.55000000000000004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5"/>
        <v>0.91</v>
      </c>
      <c r="G431" t="s">
        <v>74</v>
      </c>
      <c r="H431">
        <f t="shared" si="24"/>
        <v>81</v>
      </c>
      <c r="I431">
        <v>2138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_xlfn.TEXTSPLIT(P431,"/")</f>
        <v>photography</v>
      </c>
      <c r="R431" t="str">
        <v>photography books</v>
      </c>
      <c r="S431" s="7">
        <f t="shared" si="26"/>
        <v>41680.25</v>
      </c>
      <c r="T431" s="7">
        <f t="shared" si="27"/>
        <v>41708.208333333336</v>
      </c>
    </row>
    <row r="432" spans="1:20" x14ac:dyDescent="0.55000000000000004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5"/>
        <v>0.68</v>
      </c>
      <c r="G432" t="s">
        <v>14</v>
      </c>
      <c r="H432">
        <f t="shared" si="24"/>
        <v>65</v>
      </c>
      <c r="I432">
        <v>84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_xlfn.TEXTSPLIT(P432,"/")</f>
        <v>theater</v>
      </c>
      <c r="R432" t="str">
        <v>plays</v>
      </c>
      <c r="S432" s="7">
        <f t="shared" si="26"/>
        <v>43737.208333333328</v>
      </c>
      <c r="T432" s="7">
        <f t="shared" si="27"/>
        <v>43771.208333333328</v>
      </c>
    </row>
    <row r="433" spans="1:20" x14ac:dyDescent="0.55000000000000004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5"/>
        <v>1.92</v>
      </c>
      <c r="G433" t="s">
        <v>20</v>
      </c>
      <c r="H433">
        <f t="shared" si="24"/>
        <v>104</v>
      </c>
      <c r="I433">
        <v>94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_xlfn.TEXTSPLIT(P433,"/")</f>
        <v>theater</v>
      </c>
      <c r="R433" t="str">
        <v>plays</v>
      </c>
      <c r="S433" s="7">
        <f t="shared" si="26"/>
        <v>43273.208333333328</v>
      </c>
      <c r="T433" s="7">
        <f t="shared" si="27"/>
        <v>43290.208333333328</v>
      </c>
    </row>
    <row r="434" spans="1:20" x14ac:dyDescent="0.55000000000000004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5"/>
        <v>0.83</v>
      </c>
      <c r="G434" t="s">
        <v>14</v>
      </c>
      <c r="H434">
        <f t="shared" si="24"/>
        <v>70</v>
      </c>
      <c r="I434">
        <v>91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_xlfn.TEXTSPLIT(P434,"/")</f>
        <v>theater</v>
      </c>
      <c r="R434" t="str">
        <v>plays</v>
      </c>
      <c r="S434" s="7">
        <f t="shared" si="26"/>
        <v>41761.208333333336</v>
      </c>
      <c r="T434" s="7">
        <f t="shared" si="27"/>
        <v>41781.208333333336</v>
      </c>
    </row>
    <row r="435" spans="1:20" x14ac:dyDescent="0.55000000000000004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5"/>
        <v>0.54</v>
      </c>
      <c r="G435" t="s">
        <v>14</v>
      </c>
      <c r="H435">
        <f t="shared" si="24"/>
        <v>83</v>
      </c>
      <c r="I435">
        <v>792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_xlfn.TEXTSPLIT(P435,"/")</f>
        <v>film &amp; video</v>
      </c>
      <c r="R435" t="str">
        <v>documentary</v>
      </c>
      <c r="S435" s="7">
        <f t="shared" si="26"/>
        <v>41603.25</v>
      </c>
      <c r="T435" s="7">
        <f t="shared" si="27"/>
        <v>41619.25</v>
      </c>
    </row>
    <row r="436" spans="1:20" x14ac:dyDescent="0.55000000000000004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5"/>
        <v>0.17</v>
      </c>
      <c r="G436" t="s">
        <v>74</v>
      </c>
      <c r="H436">
        <f t="shared" si="24"/>
        <v>90</v>
      </c>
      <c r="I436">
        <v>10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_xlfn.TEXTSPLIT(P436,"/")</f>
        <v>theater</v>
      </c>
      <c r="R436" t="str">
        <v>plays</v>
      </c>
      <c r="S436" s="7">
        <f t="shared" si="26"/>
        <v>42705.25</v>
      </c>
      <c r="T436" s="7">
        <f t="shared" si="27"/>
        <v>42719.25</v>
      </c>
    </row>
    <row r="437" spans="1:20" x14ac:dyDescent="0.55000000000000004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5"/>
        <v>1.17</v>
      </c>
      <c r="G437" t="s">
        <v>20</v>
      </c>
      <c r="H437">
        <f t="shared" si="24"/>
        <v>104</v>
      </c>
      <c r="I437">
        <v>1713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_xlfn.TEXTSPLIT(P437,"/")</f>
        <v>theater</v>
      </c>
      <c r="R437" t="str">
        <v>plays</v>
      </c>
      <c r="S437" s="7">
        <f t="shared" si="26"/>
        <v>41988.25</v>
      </c>
      <c r="T437" s="7">
        <f t="shared" si="27"/>
        <v>42000.25</v>
      </c>
    </row>
    <row r="438" spans="1:20" x14ac:dyDescent="0.55000000000000004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5"/>
        <v>10.52</v>
      </c>
      <c r="G438" t="s">
        <v>20</v>
      </c>
      <c r="H438">
        <f t="shared" si="24"/>
        <v>55</v>
      </c>
      <c r="I438">
        <v>249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_xlfn.TEXTSPLIT(P438,"/")</f>
        <v>music</v>
      </c>
      <c r="R438" t="str">
        <v>jazz</v>
      </c>
      <c r="S438" s="7">
        <f t="shared" si="26"/>
        <v>43575.208333333328</v>
      </c>
      <c r="T438" s="7">
        <f t="shared" si="27"/>
        <v>43576.208333333328</v>
      </c>
    </row>
    <row r="439" spans="1:20" x14ac:dyDescent="0.55000000000000004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5"/>
        <v>1.23</v>
      </c>
      <c r="G439" t="s">
        <v>20</v>
      </c>
      <c r="H439">
        <f t="shared" si="24"/>
        <v>52</v>
      </c>
      <c r="I439">
        <v>192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_xlfn.TEXTSPLIT(P439,"/")</f>
        <v>film &amp; video</v>
      </c>
      <c r="R439" t="str">
        <v>animation</v>
      </c>
      <c r="S439" s="7">
        <f t="shared" si="26"/>
        <v>42260.208333333328</v>
      </c>
      <c r="T439" s="7">
        <f t="shared" si="27"/>
        <v>42263.208333333328</v>
      </c>
    </row>
    <row r="440" spans="1:20" ht="31.35" x14ac:dyDescent="0.55000000000000004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5"/>
        <v>1.79</v>
      </c>
      <c r="G440" t="s">
        <v>20</v>
      </c>
      <c r="H440">
        <f t="shared" si="24"/>
        <v>60</v>
      </c>
      <c r="I440">
        <v>247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_xlfn.TEXTSPLIT(P440,"/")</f>
        <v>theater</v>
      </c>
      <c r="R440" t="str">
        <v>plays</v>
      </c>
      <c r="S440" s="7">
        <f t="shared" si="26"/>
        <v>41337.25</v>
      </c>
      <c r="T440" s="7">
        <f t="shared" si="27"/>
        <v>41367.208333333336</v>
      </c>
    </row>
    <row r="441" spans="1:20" x14ac:dyDescent="0.55000000000000004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5"/>
        <v>3.55</v>
      </c>
      <c r="G441" t="s">
        <v>20</v>
      </c>
      <c r="H441">
        <f t="shared" si="24"/>
        <v>44</v>
      </c>
      <c r="I441">
        <v>2293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_xlfn.TEXTSPLIT(P441,"/")</f>
        <v>film &amp; video</v>
      </c>
      <c r="R441" t="str">
        <v>science fiction</v>
      </c>
      <c r="S441" s="7">
        <f t="shared" si="26"/>
        <v>42680.208333333328</v>
      </c>
      <c r="T441" s="7">
        <f t="shared" si="27"/>
        <v>42687.25</v>
      </c>
    </row>
    <row r="442" spans="1:20" x14ac:dyDescent="0.55000000000000004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5"/>
        <v>1.62</v>
      </c>
      <c r="G442" t="s">
        <v>20</v>
      </c>
      <c r="H442">
        <f t="shared" si="24"/>
        <v>53</v>
      </c>
      <c r="I442">
        <v>3131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_xlfn.TEXTSPLIT(P442,"/")</f>
        <v>film &amp; video</v>
      </c>
      <c r="R442" t="str">
        <v>television</v>
      </c>
      <c r="S442" s="7">
        <f t="shared" si="26"/>
        <v>42916.208333333328</v>
      </c>
      <c r="T442" s="7">
        <f t="shared" si="27"/>
        <v>42926.208333333328</v>
      </c>
    </row>
    <row r="443" spans="1:20" x14ac:dyDescent="0.55000000000000004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5"/>
        <v>0.25</v>
      </c>
      <c r="G443" t="s">
        <v>14</v>
      </c>
      <c r="H443">
        <f t="shared" si="24"/>
        <v>55</v>
      </c>
      <c r="I443">
        <v>32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_xlfn.TEXTSPLIT(P443,"/")</f>
        <v>technology</v>
      </c>
      <c r="R443" t="str">
        <v>wearables</v>
      </c>
      <c r="S443" s="7">
        <f t="shared" si="26"/>
        <v>41025.208333333336</v>
      </c>
      <c r="T443" s="7">
        <f t="shared" si="27"/>
        <v>41053.208333333336</v>
      </c>
    </row>
    <row r="444" spans="1:20" x14ac:dyDescent="0.55000000000000004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5"/>
        <v>1.99</v>
      </c>
      <c r="G444" t="s">
        <v>20</v>
      </c>
      <c r="H444">
        <f t="shared" si="24"/>
        <v>75</v>
      </c>
      <c r="I444">
        <v>143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_xlfn.TEXTSPLIT(P444,"/")</f>
        <v>theater</v>
      </c>
      <c r="R444" t="str">
        <v>plays</v>
      </c>
      <c r="S444" s="7">
        <f t="shared" si="26"/>
        <v>42980.208333333328</v>
      </c>
      <c r="T444" s="7">
        <f t="shared" si="27"/>
        <v>42996.208333333328</v>
      </c>
    </row>
    <row r="445" spans="1:20" x14ac:dyDescent="0.55000000000000004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5"/>
        <v>0.35</v>
      </c>
      <c r="G445" t="s">
        <v>74</v>
      </c>
      <c r="H445">
        <f t="shared" si="24"/>
        <v>36</v>
      </c>
      <c r="I445">
        <v>90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_xlfn.TEXTSPLIT(P445,"/")</f>
        <v>theater</v>
      </c>
      <c r="R445" t="str">
        <v>plays</v>
      </c>
      <c r="S445" s="7">
        <f t="shared" si="26"/>
        <v>40451.208333333336</v>
      </c>
      <c r="T445" s="7">
        <f t="shared" si="27"/>
        <v>40470.208333333336</v>
      </c>
    </row>
    <row r="446" spans="1:20" x14ac:dyDescent="0.55000000000000004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5"/>
        <v>1.76</v>
      </c>
      <c r="G446" t="s">
        <v>20</v>
      </c>
      <c r="H446">
        <f t="shared" si="24"/>
        <v>37</v>
      </c>
      <c r="I446">
        <v>296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_xlfn.TEXTSPLIT(P446,"/")</f>
        <v>music</v>
      </c>
      <c r="R446" t="str">
        <v>indie rock</v>
      </c>
      <c r="S446" s="7">
        <f t="shared" si="26"/>
        <v>40748.208333333336</v>
      </c>
      <c r="T446" s="7">
        <f t="shared" si="27"/>
        <v>40750.208333333336</v>
      </c>
    </row>
    <row r="447" spans="1:20" ht="31.35" x14ac:dyDescent="0.55000000000000004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5"/>
        <v>5.1100000000000003</v>
      </c>
      <c r="G447" t="s">
        <v>20</v>
      </c>
      <c r="H447">
        <f t="shared" si="24"/>
        <v>63</v>
      </c>
      <c r="I447">
        <v>170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_xlfn.TEXTSPLIT(P447,"/")</f>
        <v>theater</v>
      </c>
      <c r="R447" t="str">
        <v>plays</v>
      </c>
      <c r="S447" s="7">
        <f t="shared" si="26"/>
        <v>40515.25</v>
      </c>
      <c r="T447" s="7">
        <f t="shared" si="27"/>
        <v>40536.25</v>
      </c>
    </row>
    <row r="448" spans="1:20" x14ac:dyDescent="0.55000000000000004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5"/>
        <v>0.82</v>
      </c>
      <c r="G448" t="s">
        <v>14</v>
      </c>
      <c r="H448">
        <f t="shared" si="24"/>
        <v>30</v>
      </c>
      <c r="I448">
        <v>186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_xlfn.TEXTSPLIT(P448,"/")</f>
        <v>technology</v>
      </c>
      <c r="R448" t="str">
        <v>wearables</v>
      </c>
      <c r="S448" s="7">
        <f t="shared" si="26"/>
        <v>41261.25</v>
      </c>
      <c r="T448" s="7">
        <f t="shared" si="27"/>
        <v>41263.25</v>
      </c>
    </row>
    <row r="449" spans="1:20" x14ac:dyDescent="0.55000000000000004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5"/>
        <v>0.24</v>
      </c>
      <c r="G449" t="s">
        <v>74</v>
      </c>
      <c r="H449">
        <f t="shared" si="24"/>
        <v>86</v>
      </c>
      <c r="I449">
        <v>439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_xlfn.TEXTSPLIT(P449,"/")</f>
        <v>film &amp; video</v>
      </c>
      <c r="R449" t="str">
        <v>television</v>
      </c>
      <c r="S449" s="7">
        <f t="shared" si="26"/>
        <v>43088.25</v>
      </c>
      <c r="T449" s="7">
        <f t="shared" si="27"/>
        <v>43104.25</v>
      </c>
    </row>
    <row r="450" spans="1:20" x14ac:dyDescent="0.55000000000000004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5"/>
        <v>0.5</v>
      </c>
      <c r="G450" t="s">
        <v>14</v>
      </c>
      <c r="H450">
        <f t="shared" ref="H450:H513" si="28">IFERROR(ROUND(E450/I450,0),0)</f>
        <v>75</v>
      </c>
      <c r="I450">
        <v>605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_xlfn.TEXTSPLIT(P450,"/")</f>
        <v>games</v>
      </c>
      <c r="R450" t="str">
        <v>video games</v>
      </c>
      <c r="S450" s="7">
        <f t="shared" si="26"/>
        <v>41378.208333333336</v>
      </c>
      <c r="T450" s="7">
        <f t="shared" si="27"/>
        <v>41380.208333333336</v>
      </c>
    </row>
    <row r="451" spans="1:20" x14ac:dyDescent="0.55000000000000004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9">ROUND(E451/D451,2)</f>
        <v>9.67</v>
      </c>
      <c r="G451" t="s">
        <v>20</v>
      </c>
      <c r="H451">
        <f t="shared" si="28"/>
        <v>101</v>
      </c>
      <c r="I451">
        <v>86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_xlfn.TEXTSPLIT(P451,"/")</f>
        <v>games</v>
      </c>
      <c r="R451" t="str">
        <v>video games</v>
      </c>
      <c r="S451" s="7">
        <f t="shared" ref="S451:S514" si="30">(((L451/60)/60)/24)+DATE(1970,1,1)</f>
        <v>43530.25</v>
      </c>
      <c r="T451" s="7">
        <f t="shared" ref="T451:T514" si="31">(((M451/60)/60)/24)+DATE(1970,1,1)</f>
        <v>43547.208333333328</v>
      </c>
    </row>
    <row r="452" spans="1:20" x14ac:dyDescent="0.55000000000000004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9"/>
        <v>0.04</v>
      </c>
      <c r="G452" t="s">
        <v>14</v>
      </c>
      <c r="H452">
        <f t="shared" si="28"/>
        <v>4</v>
      </c>
      <c r="I452">
        <v>1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_xlfn.TEXTSPLIT(P452,"/")</f>
        <v>film &amp; video</v>
      </c>
      <c r="R452" t="str">
        <v>animation</v>
      </c>
      <c r="S452" s="7">
        <f t="shared" si="30"/>
        <v>43394.208333333328</v>
      </c>
      <c r="T452" s="7">
        <f t="shared" si="31"/>
        <v>43417.25</v>
      </c>
    </row>
    <row r="453" spans="1:20" x14ac:dyDescent="0.55000000000000004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9"/>
        <v>1.23</v>
      </c>
      <c r="G453" t="s">
        <v>20</v>
      </c>
      <c r="H453">
        <f t="shared" si="28"/>
        <v>29</v>
      </c>
      <c r="I453">
        <v>6286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_xlfn.TEXTSPLIT(P453,"/")</f>
        <v>music</v>
      </c>
      <c r="R453" t="str">
        <v>rock</v>
      </c>
      <c r="S453" s="7">
        <f t="shared" si="30"/>
        <v>42935.208333333328</v>
      </c>
      <c r="T453" s="7">
        <f t="shared" si="31"/>
        <v>42966.208333333328</v>
      </c>
    </row>
    <row r="454" spans="1:20" ht="31.35" x14ac:dyDescent="0.55000000000000004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9"/>
        <v>0.63</v>
      </c>
      <c r="G454" t="s">
        <v>14</v>
      </c>
      <c r="H454">
        <f t="shared" si="28"/>
        <v>98</v>
      </c>
      <c r="I454">
        <v>31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_xlfn.TEXTSPLIT(P454,"/")</f>
        <v>film &amp; video</v>
      </c>
      <c r="R454" t="str">
        <v>drama</v>
      </c>
      <c r="S454" s="7">
        <f t="shared" si="30"/>
        <v>40365.208333333336</v>
      </c>
      <c r="T454" s="7">
        <f t="shared" si="31"/>
        <v>40366.208333333336</v>
      </c>
    </row>
    <row r="455" spans="1:20" x14ac:dyDescent="0.55000000000000004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9"/>
        <v>0.56000000000000005</v>
      </c>
      <c r="G455" t="s">
        <v>14</v>
      </c>
      <c r="H455">
        <f t="shared" si="28"/>
        <v>87</v>
      </c>
      <c r="I455">
        <v>1181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_xlfn.TEXTSPLIT(P455,"/")</f>
        <v>film &amp; video</v>
      </c>
      <c r="R455" t="str">
        <v>science fiction</v>
      </c>
      <c r="S455" s="7">
        <f t="shared" si="30"/>
        <v>42705.25</v>
      </c>
      <c r="T455" s="7">
        <f t="shared" si="31"/>
        <v>42746.25</v>
      </c>
    </row>
    <row r="456" spans="1:20" x14ac:dyDescent="0.55000000000000004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9"/>
        <v>0.44</v>
      </c>
      <c r="G456" t="s">
        <v>14</v>
      </c>
      <c r="H456">
        <f t="shared" si="28"/>
        <v>45</v>
      </c>
      <c r="I456">
        <v>39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_xlfn.TEXTSPLIT(P456,"/")</f>
        <v>film &amp; video</v>
      </c>
      <c r="R456" t="str">
        <v>drama</v>
      </c>
      <c r="S456" s="7">
        <f t="shared" si="30"/>
        <v>41568.208333333336</v>
      </c>
      <c r="T456" s="7">
        <f t="shared" si="31"/>
        <v>41604.25</v>
      </c>
    </row>
    <row r="457" spans="1:20" x14ac:dyDescent="0.55000000000000004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9"/>
        <v>1.18</v>
      </c>
      <c r="G457" t="s">
        <v>20</v>
      </c>
      <c r="H457">
        <f t="shared" si="28"/>
        <v>37</v>
      </c>
      <c r="I457">
        <v>3727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_xlfn.TEXTSPLIT(P457,"/")</f>
        <v>theater</v>
      </c>
      <c r="R457" t="str">
        <v>plays</v>
      </c>
      <c r="S457" s="7">
        <f t="shared" si="30"/>
        <v>40809.208333333336</v>
      </c>
      <c r="T457" s="7">
        <f t="shared" si="31"/>
        <v>40832.208333333336</v>
      </c>
    </row>
    <row r="458" spans="1:20" ht="31.35" x14ac:dyDescent="0.55000000000000004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9"/>
        <v>1.04</v>
      </c>
      <c r="G458" t="s">
        <v>20</v>
      </c>
      <c r="H458">
        <f t="shared" si="28"/>
        <v>95</v>
      </c>
      <c r="I458">
        <v>1605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_xlfn.TEXTSPLIT(P458,"/")</f>
        <v>music</v>
      </c>
      <c r="R458" t="str">
        <v>indie rock</v>
      </c>
      <c r="S458" s="7">
        <f t="shared" si="30"/>
        <v>43141.25</v>
      </c>
      <c r="T458" s="7">
        <f t="shared" si="31"/>
        <v>43141.25</v>
      </c>
    </row>
    <row r="459" spans="1:20" x14ac:dyDescent="0.55000000000000004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9"/>
        <v>0.27</v>
      </c>
      <c r="G459" t="s">
        <v>14</v>
      </c>
      <c r="H459">
        <f t="shared" si="28"/>
        <v>29</v>
      </c>
      <c r="I459">
        <v>46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_xlfn.TEXTSPLIT(P459,"/")</f>
        <v>theater</v>
      </c>
      <c r="R459" t="str">
        <v>plays</v>
      </c>
      <c r="S459" s="7">
        <f t="shared" si="30"/>
        <v>42657.208333333328</v>
      </c>
      <c r="T459" s="7">
        <f t="shared" si="31"/>
        <v>42659.208333333328</v>
      </c>
    </row>
    <row r="460" spans="1:20" x14ac:dyDescent="0.55000000000000004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9"/>
        <v>3.51</v>
      </c>
      <c r="G460" t="s">
        <v>20</v>
      </c>
      <c r="H460">
        <f t="shared" si="28"/>
        <v>56</v>
      </c>
      <c r="I460">
        <v>2120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_xlfn.TEXTSPLIT(P460,"/")</f>
        <v>theater</v>
      </c>
      <c r="R460" t="str">
        <v>plays</v>
      </c>
      <c r="S460" s="7">
        <f t="shared" si="30"/>
        <v>40265.208333333336</v>
      </c>
      <c r="T460" s="7">
        <f t="shared" si="31"/>
        <v>40309.208333333336</v>
      </c>
    </row>
    <row r="461" spans="1:20" x14ac:dyDescent="0.55000000000000004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9"/>
        <v>0.9</v>
      </c>
      <c r="G461" t="s">
        <v>14</v>
      </c>
      <c r="H461">
        <f t="shared" si="28"/>
        <v>54</v>
      </c>
      <c r="I461">
        <v>105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_xlfn.TEXTSPLIT(P461,"/")</f>
        <v>film &amp; video</v>
      </c>
      <c r="R461" t="str">
        <v>documentary</v>
      </c>
      <c r="S461" s="7">
        <f t="shared" si="30"/>
        <v>42001.25</v>
      </c>
      <c r="T461" s="7">
        <f t="shared" si="31"/>
        <v>42026.25</v>
      </c>
    </row>
    <row r="462" spans="1:20" x14ac:dyDescent="0.55000000000000004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9"/>
        <v>1.72</v>
      </c>
      <c r="G462" t="s">
        <v>20</v>
      </c>
      <c r="H462">
        <f t="shared" si="28"/>
        <v>82</v>
      </c>
      <c r="I462">
        <v>50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_xlfn.TEXTSPLIT(P462,"/")</f>
        <v>theater</v>
      </c>
      <c r="R462" t="str">
        <v>plays</v>
      </c>
      <c r="S462" s="7">
        <f t="shared" si="30"/>
        <v>40399.208333333336</v>
      </c>
      <c r="T462" s="7">
        <f t="shared" si="31"/>
        <v>40402.208333333336</v>
      </c>
    </row>
    <row r="463" spans="1:20" x14ac:dyDescent="0.55000000000000004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9"/>
        <v>1.41</v>
      </c>
      <c r="G463" t="s">
        <v>20</v>
      </c>
      <c r="H463">
        <f t="shared" si="28"/>
        <v>67</v>
      </c>
      <c r="I463">
        <v>2080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_xlfn.TEXTSPLIT(P463,"/")</f>
        <v>film &amp; video</v>
      </c>
      <c r="R463" t="str">
        <v>drama</v>
      </c>
      <c r="S463" s="7">
        <f t="shared" si="30"/>
        <v>41757.208333333336</v>
      </c>
      <c r="T463" s="7">
        <f t="shared" si="31"/>
        <v>41777.208333333336</v>
      </c>
    </row>
    <row r="464" spans="1:20" x14ac:dyDescent="0.55000000000000004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9"/>
        <v>0.31</v>
      </c>
      <c r="G464" t="s">
        <v>14</v>
      </c>
      <c r="H464">
        <f t="shared" si="28"/>
        <v>108</v>
      </c>
      <c r="I464">
        <v>535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_xlfn.TEXTSPLIT(P464,"/")</f>
        <v>games</v>
      </c>
      <c r="R464" t="str">
        <v>mobile games</v>
      </c>
      <c r="S464" s="7">
        <f t="shared" si="30"/>
        <v>41304.25</v>
      </c>
      <c r="T464" s="7">
        <f t="shared" si="31"/>
        <v>41342.25</v>
      </c>
    </row>
    <row r="465" spans="1:20" ht="31.35" x14ac:dyDescent="0.55000000000000004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9"/>
        <v>1.08</v>
      </c>
      <c r="G465" t="s">
        <v>20</v>
      </c>
      <c r="H465">
        <f t="shared" si="28"/>
        <v>69</v>
      </c>
      <c r="I465">
        <v>2105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_xlfn.TEXTSPLIT(P465,"/")</f>
        <v>film &amp; video</v>
      </c>
      <c r="R465" t="str">
        <v>animation</v>
      </c>
      <c r="S465" s="7">
        <f t="shared" si="30"/>
        <v>41639.25</v>
      </c>
      <c r="T465" s="7">
        <f t="shared" si="31"/>
        <v>41643.25</v>
      </c>
    </row>
    <row r="466" spans="1:20" x14ac:dyDescent="0.55000000000000004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9"/>
        <v>1.33</v>
      </c>
      <c r="G466" t="s">
        <v>20</v>
      </c>
      <c r="H466">
        <f t="shared" si="28"/>
        <v>39</v>
      </c>
      <c r="I466">
        <v>2436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_xlfn.TEXTSPLIT(P466,"/")</f>
        <v>theater</v>
      </c>
      <c r="R466" t="str">
        <v>plays</v>
      </c>
      <c r="S466" s="7">
        <f t="shared" si="30"/>
        <v>43142.25</v>
      </c>
      <c r="T466" s="7">
        <f t="shared" si="31"/>
        <v>43156.25</v>
      </c>
    </row>
    <row r="467" spans="1:20" x14ac:dyDescent="0.55000000000000004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9"/>
        <v>1.88</v>
      </c>
      <c r="G467" t="s">
        <v>20</v>
      </c>
      <c r="H467">
        <f t="shared" si="28"/>
        <v>110</v>
      </c>
      <c r="I467">
        <v>80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_xlfn.TEXTSPLIT(P467,"/")</f>
        <v>publishing</v>
      </c>
      <c r="R467" t="str">
        <v>translations</v>
      </c>
      <c r="S467" s="7">
        <f t="shared" si="30"/>
        <v>43127.25</v>
      </c>
      <c r="T467" s="7">
        <f t="shared" si="31"/>
        <v>43136.25</v>
      </c>
    </row>
    <row r="468" spans="1:20" x14ac:dyDescent="0.55000000000000004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9"/>
        <v>3.32</v>
      </c>
      <c r="G468" t="s">
        <v>20</v>
      </c>
      <c r="H468">
        <f t="shared" si="28"/>
        <v>95</v>
      </c>
      <c r="I468">
        <v>42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_xlfn.TEXTSPLIT(P468,"/")</f>
        <v>technology</v>
      </c>
      <c r="R468" t="str">
        <v>wearables</v>
      </c>
      <c r="S468" s="7">
        <f t="shared" si="30"/>
        <v>41409.208333333336</v>
      </c>
      <c r="T468" s="7">
        <f t="shared" si="31"/>
        <v>41432.208333333336</v>
      </c>
    </row>
    <row r="469" spans="1:20" ht="31.35" x14ac:dyDescent="0.55000000000000004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9"/>
        <v>5.75</v>
      </c>
      <c r="G469" t="s">
        <v>20</v>
      </c>
      <c r="H469">
        <f t="shared" si="28"/>
        <v>58</v>
      </c>
      <c r="I469">
        <v>139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_xlfn.TEXTSPLIT(P469,"/")</f>
        <v>technology</v>
      </c>
      <c r="R469" t="str">
        <v>web</v>
      </c>
      <c r="S469" s="7">
        <f t="shared" si="30"/>
        <v>42331.25</v>
      </c>
      <c r="T469" s="7">
        <f t="shared" si="31"/>
        <v>42338.25</v>
      </c>
    </row>
    <row r="470" spans="1:20" x14ac:dyDescent="0.55000000000000004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9"/>
        <v>0.41</v>
      </c>
      <c r="G470" t="s">
        <v>14</v>
      </c>
      <c r="H470">
        <f t="shared" si="28"/>
        <v>101</v>
      </c>
      <c r="I470">
        <v>16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_xlfn.TEXTSPLIT(P470,"/")</f>
        <v>theater</v>
      </c>
      <c r="R470" t="str">
        <v>plays</v>
      </c>
      <c r="S470" s="7">
        <f t="shared" si="30"/>
        <v>43569.208333333328</v>
      </c>
      <c r="T470" s="7">
        <f t="shared" si="31"/>
        <v>43585.208333333328</v>
      </c>
    </row>
    <row r="471" spans="1:20" x14ac:dyDescent="0.55000000000000004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9"/>
        <v>1.84</v>
      </c>
      <c r="G471" t="s">
        <v>20</v>
      </c>
      <c r="H471">
        <f t="shared" si="28"/>
        <v>65</v>
      </c>
      <c r="I471">
        <v>159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_xlfn.TEXTSPLIT(P471,"/")</f>
        <v>film &amp; video</v>
      </c>
      <c r="R471" t="str">
        <v>drama</v>
      </c>
      <c r="S471" s="7">
        <f t="shared" si="30"/>
        <v>42142.208333333328</v>
      </c>
      <c r="T471" s="7">
        <f t="shared" si="31"/>
        <v>42144.208333333328</v>
      </c>
    </row>
    <row r="472" spans="1:20" x14ac:dyDescent="0.55000000000000004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9"/>
        <v>2.86</v>
      </c>
      <c r="G472" t="s">
        <v>20</v>
      </c>
      <c r="H472">
        <f t="shared" si="28"/>
        <v>27</v>
      </c>
      <c r="I472">
        <v>381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_xlfn.TEXTSPLIT(P472,"/")</f>
        <v>technology</v>
      </c>
      <c r="R472" t="str">
        <v>wearables</v>
      </c>
      <c r="S472" s="7">
        <f t="shared" si="30"/>
        <v>42716.25</v>
      </c>
      <c r="T472" s="7">
        <f t="shared" si="31"/>
        <v>42723.25</v>
      </c>
    </row>
    <row r="473" spans="1:20" x14ac:dyDescent="0.55000000000000004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9"/>
        <v>3.19</v>
      </c>
      <c r="G473" t="s">
        <v>20</v>
      </c>
      <c r="H473">
        <f t="shared" si="28"/>
        <v>51</v>
      </c>
      <c r="I473">
        <v>194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_xlfn.TEXTSPLIT(P473,"/")</f>
        <v>food</v>
      </c>
      <c r="R473" t="str">
        <v>food trucks</v>
      </c>
      <c r="S473" s="7">
        <f t="shared" si="30"/>
        <v>41031.208333333336</v>
      </c>
      <c r="T473" s="7">
        <f t="shared" si="31"/>
        <v>41031.208333333336</v>
      </c>
    </row>
    <row r="474" spans="1:20" x14ac:dyDescent="0.55000000000000004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9"/>
        <v>0.39</v>
      </c>
      <c r="G474" t="s">
        <v>14</v>
      </c>
      <c r="H474">
        <f t="shared" si="28"/>
        <v>105</v>
      </c>
      <c r="I474">
        <v>575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_xlfn.TEXTSPLIT(P474,"/")</f>
        <v>music</v>
      </c>
      <c r="R474" t="str">
        <v>rock</v>
      </c>
      <c r="S474" s="7">
        <f t="shared" si="30"/>
        <v>43535.208333333328</v>
      </c>
      <c r="T474" s="7">
        <f t="shared" si="31"/>
        <v>43589.208333333328</v>
      </c>
    </row>
    <row r="475" spans="1:20" x14ac:dyDescent="0.55000000000000004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9"/>
        <v>1.78</v>
      </c>
      <c r="G475" t="s">
        <v>20</v>
      </c>
      <c r="H475">
        <f t="shared" si="28"/>
        <v>84</v>
      </c>
      <c r="I475">
        <v>106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_xlfn.TEXTSPLIT(P475,"/")</f>
        <v>music</v>
      </c>
      <c r="R475" t="str">
        <v>electric music</v>
      </c>
      <c r="S475" s="7">
        <f t="shared" si="30"/>
        <v>43277.208333333328</v>
      </c>
      <c r="T475" s="7">
        <f t="shared" si="31"/>
        <v>43278.208333333328</v>
      </c>
    </row>
    <row r="476" spans="1:20" x14ac:dyDescent="0.55000000000000004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9"/>
        <v>3.65</v>
      </c>
      <c r="G476" t="s">
        <v>20</v>
      </c>
      <c r="H476">
        <f t="shared" si="28"/>
        <v>103</v>
      </c>
      <c r="I476">
        <v>142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_xlfn.TEXTSPLIT(P476,"/")</f>
        <v>film &amp; video</v>
      </c>
      <c r="R476" t="str">
        <v>television</v>
      </c>
      <c r="S476" s="7">
        <f t="shared" si="30"/>
        <v>41989.25</v>
      </c>
      <c r="T476" s="7">
        <f t="shared" si="31"/>
        <v>41990.25</v>
      </c>
    </row>
    <row r="477" spans="1:20" ht="31.35" x14ac:dyDescent="0.55000000000000004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9"/>
        <v>1.1399999999999999</v>
      </c>
      <c r="G477" t="s">
        <v>20</v>
      </c>
      <c r="H477">
        <f t="shared" si="28"/>
        <v>40</v>
      </c>
      <c r="I477">
        <v>211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_xlfn.TEXTSPLIT(P477,"/")</f>
        <v>publishing</v>
      </c>
      <c r="R477" t="str">
        <v>translations</v>
      </c>
      <c r="S477" s="7">
        <f t="shared" si="30"/>
        <v>41450.208333333336</v>
      </c>
      <c r="T477" s="7">
        <f t="shared" si="31"/>
        <v>41454.208333333336</v>
      </c>
    </row>
    <row r="478" spans="1:20" ht="31.35" x14ac:dyDescent="0.55000000000000004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9"/>
        <v>0.3</v>
      </c>
      <c r="G478" t="s">
        <v>14</v>
      </c>
      <c r="H478">
        <f t="shared" si="28"/>
        <v>51</v>
      </c>
      <c r="I478">
        <v>1120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_xlfn.TEXTSPLIT(P478,"/")</f>
        <v>publishing</v>
      </c>
      <c r="R478" t="str">
        <v>fiction</v>
      </c>
      <c r="S478" s="7">
        <f t="shared" si="30"/>
        <v>43322.208333333328</v>
      </c>
      <c r="T478" s="7">
        <f t="shared" si="31"/>
        <v>43328.208333333328</v>
      </c>
    </row>
    <row r="479" spans="1:20" x14ac:dyDescent="0.55000000000000004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9"/>
        <v>0.54</v>
      </c>
      <c r="G479" t="s">
        <v>14</v>
      </c>
      <c r="H479">
        <f t="shared" si="28"/>
        <v>41</v>
      </c>
      <c r="I479">
        <v>113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_xlfn.TEXTSPLIT(P479,"/")</f>
        <v>film &amp; video</v>
      </c>
      <c r="R479" t="str">
        <v>science fiction</v>
      </c>
      <c r="S479" s="7">
        <f t="shared" si="30"/>
        <v>40720.208333333336</v>
      </c>
      <c r="T479" s="7">
        <f t="shared" si="31"/>
        <v>40747.208333333336</v>
      </c>
    </row>
    <row r="480" spans="1:20" x14ac:dyDescent="0.55000000000000004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9"/>
        <v>2.36</v>
      </c>
      <c r="G480" t="s">
        <v>20</v>
      </c>
      <c r="H480">
        <f t="shared" si="28"/>
        <v>59</v>
      </c>
      <c r="I480">
        <v>2756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_xlfn.TEXTSPLIT(P480,"/")</f>
        <v>technology</v>
      </c>
      <c r="R480" t="str">
        <v>wearables</v>
      </c>
      <c r="S480" s="7">
        <f t="shared" si="30"/>
        <v>42072.208333333328</v>
      </c>
      <c r="T480" s="7">
        <f t="shared" si="31"/>
        <v>42084.208333333328</v>
      </c>
    </row>
    <row r="481" spans="1:20" x14ac:dyDescent="0.55000000000000004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9"/>
        <v>5.13</v>
      </c>
      <c r="G481" t="s">
        <v>20</v>
      </c>
      <c r="H481">
        <f t="shared" si="28"/>
        <v>71</v>
      </c>
      <c r="I481">
        <v>173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_xlfn.TEXTSPLIT(P481,"/")</f>
        <v>food</v>
      </c>
      <c r="R481" t="str">
        <v>food trucks</v>
      </c>
      <c r="S481" s="7">
        <f t="shared" si="30"/>
        <v>42945.208333333328</v>
      </c>
      <c r="T481" s="7">
        <f t="shared" si="31"/>
        <v>42947.208333333328</v>
      </c>
    </row>
    <row r="482" spans="1:20" x14ac:dyDescent="0.55000000000000004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9"/>
        <v>1.01</v>
      </c>
      <c r="G482" t="s">
        <v>20</v>
      </c>
      <c r="H482">
        <f t="shared" si="28"/>
        <v>99</v>
      </c>
      <c r="I482">
        <v>87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_xlfn.TEXTSPLIT(P482,"/")</f>
        <v>photography</v>
      </c>
      <c r="R482" t="str">
        <v>photography books</v>
      </c>
      <c r="S482" s="7">
        <f t="shared" si="30"/>
        <v>40248.25</v>
      </c>
      <c r="T482" s="7">
        <f t="shared" si="31"/>
        <v>40257.208333333336</v>
      </c>
    </row>
    <row r="483" spans="1:20" ht="31.35" x14ac:dyDescent="0.55000000000000004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9"/>
        <v>0.81</v>
      </c>
      <c r="G483" t="s">
        <v>14</v>
      </c>
      <c r="H483">
        <f t="shared" si="28"/>
        <v>104</v>
      </c>
      <c r="I483">
        <v>1538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_xlfn.TEXTSPLIT(P483,"/")</f>
        <v>theater</v>
      </c>
      <c r="R483" t="str">
        <v>plays</v>
      </c>
      <c r="S483" s="7">
        <f t="shared" si="30"/>
        <v>41913.208333333336</v>
      </c>
      <c r="T483" s="7">
        <f t="shared" si="31"/>
        <v>41955.25</v>
      </c>
    </row>
    <row r="484" spans="1:20" ht="31.35" x14ac:dyDescent="0.55000000000000004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9"/>
        <v>0.16</v>
      </c>
      <c r="G484" t="s">
        <v>14</v>
      </c>
      <c r="H484">
        <f t="shared" si="28"/>
        <v>77</v>
      </c>
      <c r="I484">
        <v>9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_xlfn.TEXTSPLIT(P484,"/")</f>
        <v>publishing</v>
      </c>
      <c r="R484" t="str">
        <v>fiction</v>
      </c>
      <c r="S484" s="7">
        <f t="shared" si="30"/>
        <v>40963.25</v>
      </c>
      <c r="T484" s="7">
        <f t="shared" si="31"/>
        <v>40974.25</v>
      </c>
    </row>
    <row r="485" spans="1:20" x14ac:dyDescent="0.55000000000000004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9"/>
        <v>0.53</v>
      </c>
      <c r="G485" t="s">
        <v>14</v>
      </c>
      <c r="H485">
        <f t="shared" si="28"/>
        <v>87</v>
      </c>
      <c r="I485">
        <v>554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_xlfn.TEXTSPLIT(P485,"/")</f>
        <v>theater</v>
      </c>
      <c r="R485" t="str">
        <v>plays</v>
      </c>
      <c r="S485" s="7">
        <f t="shared" si="30"/>
        <v>43811.25</v>
      </c>
      <c r="T485" s="7">
        <f t="shared" si="31"/>
        <v>43818.25</v>
      </c>
    </row>
    <row r="486" spans="1:20" x14ac:dyDescent="0.55000000000000004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9"/>
        <v>2.6</v>
      </c>
      <c r="G486" t="s">
        <v>20</v>
      </c>
      <c r="H486">
        <f t="shared" si="28"/>
        <v>49</v>
      </c>
      <c r="I486">
        <v>1572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_xlfn.TEXTSPLIT(P486,"/")</f>
        <v>food</v>
      </c>
      <c r="R486" t="str">
        <v>food trucks</v>
      </c>
      <c r="S486" s="7">
        <f t="shared" si="30"/>
        <v>41855.208333333336</v>
      </c>
      <c r="T486" s="7">
        <f t="shared" si="31"/>
        <v>41904.208333333336</v>
      </c>
    </row>
    <row r="487" spans="1:20" ht="31.35" x14ac:dyDescent="0.55000000000000004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9"/>
        <v>0.31</v>
      </c>
      <c r="G487" t="s">
        <v>14</v>
      </c>
      <c r="H487">
        <f t="shared" si="28"/>
        <v>43</v>
      </c>
      <c r="I487">
        <v>648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_xlfn.TEXTSPLIT(P487,"/")</f>
        <v>theater</v>
      </c>
      <c r="R487" t="str">
        <v>plays</v>
      </c>
      <c r="S487" s="7">
        <f t="shared" si="30"/>
        <v>43626.208333333328</v>
      </c>
      <c r="T487" s="7">
        <f t="shared" si="31"/>
        <v>43667.208333333328</v>
      </c>
    </row>
    <row r="488" spans="1:20" ht="31.35" x14ac:dyDescent="0.55000000000000004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9"/>
        <v>0.14000000000000001</v>
      </c>
      <c r="G488" t="s">
        <v>14</v>
      </c>
      <c r="H488">
        <f t="shared" si="28"/>
        <v>33</v>
      </c>
      <c r="I488">
        <v>21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_xlfn.TEXTSPLIT(P488,"/")</f>
        <v>publishing</v>
      </c>
      <c r="R488" t="str">
        <v>translations</v>
      </c>
      <c r="S488" s="7">
        <f t="shared" si="30"/>
        <v>43168.25</v>
      </c>
      <c r="T488" s="7">
        <f t="shared" si="31"/>
        <v>43183.208333333328</v>
      </c>
    </row>
    <row r="489" spans="1:20" x14ac:dyDescent="0.55000000000000004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9"/>
        <v>1.79</v>
      </c>
      <c r="G489" t="s">
        <v>20</v>
      </c>
      <c r="H489">
        <f t="shared" si="28"/>
        <v>84</v>
      </c>
      <c r="I489">
        <v>2346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_xlfn.TEXTSPLIT(P489,"/")</f>
        <v>theater</v>
      </c>
      <c r="R489" t="str">
        <v>plays</v>
      </c>
      <c r="S489" s="7">
        <f t="shared" si="30"/>
        <v>42845.208333333328</v>
      </c>
      <c r="T489" s="7">
        <f t="shared" si="31"/>
        <v>42878.208333333328</v>
      </c>
    </row>
    <row r="490" spans="1:20" x14ac:dyDescent="0.55000000000000004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9"/>
        <v>2.2000000000000002</v>
      </c>
      <c r="G490" t="s">
        <v>20</v>
      </c>
      <c r="H490">
        <f t="shared" si="28"/>
        <v>101</v>
      </c>
      <c r="I490">
        <v>115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_xlfn.TEXTSPLIT(P490,"/")</f>
        <v>theater</v>
      </c>
      <c r="R490" t="str">
        <v>plays</v>
      </c>
      <c r="S490" s="7">
        <f t="shared" si="30"/>
        <v>42403.25</v>
      </c>
      <c r="T490" s="7">
        <f t="shared" si="31"/>
        <v>42420.25</v>
      </c>
    </row>
    <row r="491" spans="1:20" x14ac:dyDescent="0.55000000000000004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9"/>
        <v>1.02</v>
      </c>
      <c r="G491" t="s">
        <v>20</v>
      </c>
      <c r="H491">
        <f t="shared" si="28"/>
        <v>110</v>
      </c>
      <c r="I491">
        <v>85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_xlfn.TEXTSPLIT(P491,"/")</f>
        <v>technology</v>
      </c>
      <c r="R491" t="str">
        <v>wearables</v>
      </c>
      <c r="S491" s="7">
        <f t="shared" si="30"/>
        <v>40406.208333333336</v>
      </c>
      <c r="T491" s="7">
        <f t="shared" si="31"/>
        <v>40411.208333333336</v>
      </c>
    </row>
    <row r="492" spans="1:20" x14ac:dyDescent="0.55000000000000004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9"/>
        <v>1.92</v>
      </c>
      <c r="G492" t="s">
        <v>20</v>
      </c>
      <c r="H492">
        <f t="shared" si="28"/>
        <v>32</v>
      </c>
      <c r="I492">
        <v>144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_xlfn.TEXTSPLIT(P492,"/")</f>
        <v>journalism</v>
      </c>
      <c r="R492" t="str">
        <v>audio</v>
      </c>
      <c r="S492" s="7">
        <f t="shared" si="30"/>
        <v>43786.25</v>
      </c>
      <c r="T492" s="7">
        <f t="shared" si="31"/>
        <v>43793.25</v>
      </c>
    </row>
    <row r="493" spans="1:20" ht="31.35" x14ac:dyDescent="0.55000000000000004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9"/>
        <v>3.05</v>
      </c>
      <c r="G493" t="s">
        <v>20</v>
      </c>
      <c r="H493">
        <f t="shared" si="28"/>
        <v>71</v>
      </c>
      <c r="I493">
        <v>2443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_xlfn.TEXTSPLIT(P493,"/")</f>
        <v>food</v>
      </c>
      <c r="R493" t="str">
        <v>food trucks</v>
      </c>
      <c r="S493" s="7">
        <f t="shared" si="30"/>
        <v>41456.208333333336</v>
      </c>
      <c r="T493" s="7">
        <f t="shared" si="31"/>
        <v>41482.208333333336</v>
      </c>
    </row>
    <row r="494" spans="1:20" x14ac:dyDescent="0.55000000000000004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9"/>
        <v>0.24</v>
      </c>
      <c r="G494" t="s">
        <v>74</v>
      </c>
      <c r="H494">
        <f t="shared" si="28"/>
        <v>77</v>
      </c>
      <c r="I494">
        <v>595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_xlfn.TEXTSPLIT(P494,"/")</f>
        <v>film &amp; video</v>
      </c>
      <c r="R494" t="str">
        <v>shorts</v>
      </c>
      <c r="S494" s="7">
        <f t="shared" si="30"/>
        <v>40336.208333333336</v>
      </c>
      <c r="T494" s="7">
        <f t="shared" si="31"/>
        <v>40371.208333333336</v>
      </c>
    </row>
    <row r="495" spans="1:20" x14ac:dyDescent="0.55000000000000004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9"/>
        <v>7.24</v>
      </c>
      <c r="G495" t="s">
        <v>20</v>
      </c>
      <c r="H495">
        <f t="shared" si="28"/>
        <v>102</v>
      </c>
      <c r="I495">
        <v>64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_xlfn.TEXTSPLIT(P495,"/")</f>
        <v>photography</v>
      </c>
      <c r="R495" t="str">
        <v>photography books</v>
      </c>
      <c r="S495" s="7">
        <f t="shared" si="30"/>
        <v>43645.208333333328</v>
      </c>
      <c r="T495" s="7">
        <f t="shared" si="31"/>
        <v>43658.208333333328</v>
      </c>
    </row>
    <row r="496" spans="1:20" x14ac:dyDescent="0.55000000000000004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9"/>
        <v>5.47</v>
      </c>
      <c r="G496" t="s">
        <v>20</v>
      </c>
      <c r="H496">
        <f t="shared" si="28"/>
        <v>51</v>
      </c>
      <c r="I496">
        <v>268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_xlfn.TEXTSPLIT(P496,"/")</f>
        <v>technology</v>
      </c>
      <c r="R496" t="str">
        <v>wearables</v>
      </c>
      <c r="S496" s="7">
        <f t="shared" si="30"/>
        <v>40990.208333333336</v>
      </c>
      <c r="T496" s="7">
        <f t="shared" si="31"/>
        <v>40991.208333333336</v>
      </c>
    </row>
    <row r="497" spans="1:20" x14ac:dyDescent="0.55000000000000004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9"/>
        <v>4.1500000000000004</v>
      </c>
      <c r="G497" t="s">
        <v>20</v>
      </c>
      <c r="H497">
        <f t="shared" si="28"/>
        <v>68</v>
      </c>
      <c r="I497">
        <v>195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_xlfn.TEXTSPLIT(P497,"/")</f>
        <v>theater</v>
      </c>
      <c r="R497" t="str">
        <v>plays</v>
      </c>
      <c r="S497" s="7">
        <f t="shared" si="30"/>
        <v>41800.208333333336</v>
      </c>
      <c r="T497" s="7">
        <f t="shared" si="31"/>
        <v>41804.208333333336</v>
      </c>
    </row>
    <row r="498" spans="1:20" x14ac:dyDescent="0.55000000000000004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9"/>
        <v>0.01</v>
      </c>
      <c r="G498" t="s">
        <v>14</v>
      </c>
      <c r="H498">
        <f t="shared" si="28"/>
        <v>31</v>
      </c>
      <c r="I498">
        <v>54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_xlfn.TEXTSPLIT(P498,"/")</f>
        <v>film &amp; video</v>
      </c>
      <c r="R498" t="str">
        <v>animation</v>
      </c>
      <c r="S498" s="7">
        <f t="shared" si="30"/>
        <v>42876.208333333328</v>
      </c>
      <c r="T498" s="7">
        <f t="shared" si="31"/>
        <v>42893.208333333328</v>
      </c>
    </row>
    <row r="499" spans="1:20" x14ac:dyDescent="0.55000000000000004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9"/>
        <v>0.34</v>
      </c>
      <c r="G499" t="s">
        <v>14</v>
      </c>
      <c r="H499">
        <f t="shared" si="28"/>
        <v>28</v>
      </c>
      <c r="I499">
        <v>120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_xlfn.TEXTSPLIT(P499,"/")</f>
        <v>technology</v>
      </c>
      <c r="R499" t="str">
        <v>wearables</v>
      </c>
      <c r="S499" s="7">
        <f t="shared" si="30"/>
        <v>42724.25</v>
      </c>
      <c r="T499" s="7">
        <f t="shared" si="31"/>
        <v>42724.25</v>
      </c>
    </row>
    <row r="500" spans="1:20" x14ac:dyDescent="0.55000000000000004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9"/>
        <v>0.24</v>
      </c>
      <c r="G500" t="s">
        <v>14</v>
      </c>
      <c r="H500">
        <f t="shared" si="28"/>
        <v>80</v>
      </c>
      <c r="I500">
        <v>579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_xlfn.TEXTSPLIT(P500,"/")</f>
        <v>technology</v>
      </c>
      <c r="R500" t="str">
        <v>web</v>
      </c>
      <c r="S500" s="7">
        <f t="shared" si="30"/>
        <v>42005.25</v>
      </c>
      <c r="T500" s="7">
        <f t="shared" si="31"/>
        <v>42007.25</v>
      </c>
    </row>
    <row r="501" spans="1:20" ht="31.35" x14ac:dyDescent="0.55000000000000004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9"/>
        <v>0.48</v>
      </c>
      <c r="G501" t="s">
        <v>14</v>
      </c>
      <c r="H501">
        <f t="shared" si="28"/>
        <v>38</v>
      </c>
      <c r="I501">
        <v>2072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_xlfn.TEXTSPLIT(P501,"/")</f>
        <v>film &amp; video</v>
      </c>
      <c r="R501" t="str">
        <v>documentary</v>
      </c>
      <c r="S501" s="7">
        <f t="shared" si="30"/>
        <v>42444.208333333328</v>
      </c>
      <c r="T501" s="7">
        <f t="shared" si="31"/>
        <v>42449.208333333328</v>
      </c>
    </row>
    <row r="502" spans="1:20" x14ac:dyDescent="0.55000000000000004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9"/>
        <v>0</v>
      </c>
      <c r="G502" t="s">
        <v>14</v>
      </c>
      <c r="H502">
        <f t="shared" si="28"/>
        <v>0</v>
      </c>
      <c r="I502"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_xlfn.TEXTSPLIT(P502,"/")</f>
        <v>theater</v>
      </c>
      <c r="R502" t="str">
        <v>plays</v>
      </c>
      <c r="S502" s="7">
        <f t="shared" si="30"/>
        <v>41395.208333333336</v>
      </c>
      <c r="T502" s="7">
        <f t="shared" si="31"/>
        <v>41423.208333333336</v>
      </c>
    </row>
    <row r="503" spans="1:20" x14ac:dyDescent="0.55000000000000004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9"/>
        <v>0.7</v>
      </c>
      <c r="G503" t="s">
        <v>14</v>
      </c>
      <c r="H503">
        <f t="shared" si="28"/>
        <v>60</v>
      </c>
      <c r="I503">
        <v>1796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_xlfn.TEXTSPLIT(P503,"/")</f>
        <v>film &amp; video</v>
      </c>
      <c r="R503" t="str">
        <v>documentary</v>
      </c>
      <c r="S503" s="7">
        <f t="shared" si="30"/>
        <v>41345.208333333336</v>
      </c>
      <c r="T503" s="7">
        <f t="shared" si="31"/>
        <v>41347.208333333336</v>
      </c>
    </row>
    <row r="504" spans="1:20" x14ac:dyDescent="0.55000000000000004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9"/>
        <v>5.3</v>
      </c>
      <c r="G504" t="s">
        <v>20</v>
      </c>
      <c r="H504">
        <f t="shared" si="28"/>
        <v>37</v>
      </c>
      <c r="I504">
        <v>186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_xlfn.TEXTSPLIT(P504,"/")</f>
        <v>games</v>
      </c>
      <c r="R504" t="str">
        <v>video games</v>
      </c>
      <c r="S504" s="7">
        <f t="shared" si="30"/>
        <v>41117.208333333336</v>
      </c>
      <c r="T504" s="7">
        <f t="shared" si="31"/>
        <v>41146.208333333336</v>
      </c>
    </row>
    <row r="505" spans="1:20" ht="31.35" x14ac:dyDescent="0.55000000000000004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9"/>
        <v>1.8</v>
      </c>
      <c r="G505" t="s">
        <v>20</v>
      </c>
      <c r="H505">
        <f t="shared" si="28"/>
        <v>100</v>
      </c>
      <c r="I505">
        <v>460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_xlfn.TEXTSPLIT(P505,"/")</f>
        <v>film &amp; video</v>
      </c>
      <c r="R505" t="str">
        <v>drama</v>
      </c>
      <c r="S505" s="7">
        <f t="shared" si="30"/>
        <v>42186.208333333328</v>
      </c>
      <c r="T505" s="7">
        <f t="shared" si="31"/>
        <v>42206.208333333328</v>
      </c>
    </row>
    <row r="506" spans="1:20" x14ac:dyDescent="0.55000000000000004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9"/>
        <v>0.92</v>
      </c>
      <c r="G506" t="s">
        <v>14</v>
      </c>
      <c r="H506">
        <f t="shared" si="28"/>
        <v>112</v>
      </c>
      <c r="I506">
        <v>62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_xlfn.TEXTSPLIT(P506,"/")</f>
        <v>music</v>
      </c>
      <c r="R506" t="str">
        <v>rock</v>
      </c>
      <c r="S506" s="7">
        <f t="shared" si="30"/>
        <v>42142.208333333328</v>
      </c>
      <c r="T506" s="7">
        <f t="shared" si="31"/>
        <v>42143.208333333328</v>
      </c>
    </row>
    <row r="507" spans="1:20" x14ac:dyDescent="0.55000000000000004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9"/>
        <v>0.14000000000000001</v>
      </c>
      <c r="G507" t="s">
        <v>14</v>
      </c>
      <c r="H507">
        <f t="shared" si="28"/>
        <v>36</v>
      </c>
      <c r="I507">
        <v>347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_xlfn.TEXTSPLIT(P507,"/")</f>
        <v>publishing</v>
      </c>
      <c r="R507" t="str">
        <v>radio &amp; podcasts</v>
      </c>
      <c r="S507" s="7">
        <f t="shared" si="30"/>
        <v>41341.25</v>
      </c>
      <c r="T507" s="7">
        <f t="shared" si="31"/>
        <v>41383.208333333336</v>
      </c>
    </row>
    <row r="508" spans="1:20" x14ac:dyDescent="0.55000000000000004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9"/>
        <v>9.27</v>
      </c>
      <c r="G508" t="s">
        <v>20</v>
      </c>
      <c r="H508">
        <f t="shared" si="28"/>
        <v>66</v>
      </c>
      <c r="I508">
        <v>2528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_xlfn.TEXTSPLIT(P508,"/")</f>
        <v>theater</v>
      </c>
      <c r="R508" t="str">
        <v>plays</v>
      </c>
      <c r="S508" s="7">
        <f t="shared" si="30"/>
        <v>43062.25</v>
      </c>
      <c r="T508" s="7">
        <f t="shared" si="31"/>
        <v>43079.25</v>
      </c>
    </row>
    <row r="509" spans="1:20" ht="31.35" x14ac:dyDescent="0.55000000000000004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9"/>
        <v>0.4</v>
      </c>
      <c r="G509" t="s">
        <v>14</v>
      </c>
      <c r="H509">
        <f t="shared" si="28"/>
        <v>44</v>
      </c>
      <c r="I509">
        <v>19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_xlfn.TEXTSPLIT(P509,"/")</f>
        <v>technology</v>
      </c>
      <c r="R509" t="str">
        <v>web</v>
      </c>
      <c r="S509" s="7">
        <f t="shared" si="30"/>
        <v>41373.208333333336</v>
      </c>
      <c r="T509" s="7">
        <f t="shared" si="31"/>
        <v>41422.208333333336</v>
      </c>
    </row>
    <row r="510" spans="1:20" x14ac:dyDescent="0.55000000000000004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9"/>
        <v>1.1200000000000001</v>
      </c>
      <c r="G510" t="s">
        <v>20</v>
      </c>
      <c r="H510">
        <f t="shared" si="28"/>
        <v>53</v>
      </c>
      <c r="I510">
        <v>3657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_xlfn.TEXTSPLIT(P510,"/")</f>
        <v>theater</v>
      </c>
      <c r="R510" t="str">
        <v>plays</v>
      </c>
      <c r="S510" s="7">
        <f t="shared" si="30"/>
        <v>43310.208333333328</v>
      </c>
      <c r="T510" s="7">
        <f t="shared" si="31"/>
        <v>43331.208333333328</v>
      </c>
    </row>
    <row r="511" spans="1:20" x14ac:dyDescent="0.55000000000000004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9"/>
        <v>0.71</v>
      </c>
      <c r="G511" t="s">
        <v>14</v>
      </c>
      <c r="H511">
        <f t="shared" si="28"/>
        <v>95</v>
      </c>
      <c r="I511">
        <v>1258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_xlfn.TEXTSPLIT(P511,"/")</f>
        <v>theater</v>
      </c>
      <c r="R511" t="str">
        <v>plays</v>
      </c>
      <c r="S511" s="7">
        <f t="shared" si="30"/>
        <v>41034.208333333336</v>
      </c>
      <c r="T511" s="7">
        <f t="shared" si="31"/>
        <v>41044.208333333336</v>
      </c>
    </row>
    <row r="512" spans="1:20" x14ac:dyDescent="0.55000000000000004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9"/>
        <v>1.19</v>
      </c>
      <c r="G512" t="s">
        <v>20</v>
      </c>
      <c r="H512">
        <f t="shared" si="28"/>
        <v>71</v>
      </c>
      <c r="I512">
        <v>131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_xlfn.TEXTSPLIT(P512,"/")</f>
        <v>film &amp; video</v>
      </c>
      <c r="R512" t="str">
        <v>drama</v>
      </c>
      <c r="S512" s="7">
        <f t="shared" si="30"/>
        <v>43251.208333333328</v>
      </c>
      <c r="T512" s="7">
        <f t="shared" si="31"/>
        <v>43275.208333333328</v>
      </c>
    </row>
    <row r="513" spans="1:20" x14ac:dyDescent="0.55000000000000004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9"/>
        <v>0.24</v>
      </c>
      <c r="G513" t="s">
        <v>14</v>
      </c>
      <c r="H513">
        <f t="shared" si="28"/>
        <v>98</v>
      </c>
      <c r="I513">
        <v>362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_xlfn.TEXTSPLIT(P513,"/")</f>
        <v>theater</v>
      </c>
      <c r="R513" t="str">
        <v>plays</v>
      </c>
      <c r="S513" s="7">
        <f t="shared" si="30"/>
        <v>43671.208333333328</v>
      </c>
      <c r="T513" s="7">
        <f t="shared" si="31"/>
        <v>43681.208333333328</v>
      </c>
    </row>
    <row r="514" spans="1:20" x14ac:dyDescent="0.55000000000000004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9"/>
        <v>1.39</v>
      </c>
      <c r="G514" t="s">
        <v>20</v>
      </c>
      <c r="H514">
        <f t="shared" ref="H514:H577" si="32">IFERROR(ROUND(E514/I514,0),0)</f>
        <v>53</v>
      </c>
      <c r="I514">
        <v>239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_xlfn.TEXTSPLIT(P514,"/")</f>
        <v>games</v>
      </c>
      <c r="R514" t="str">
        <v>video games</v>
      </c>
      <c r="S514" s="7">
        <f t="shared" si="30"/>
        <v>41825.208333333336</v>
      </c>
      <c r="T514" s="7">
        <f t="shared" si="31"/>
        <v>41826.208333333336</v>
      </c>
    </row>
    <row r="515" spans="1:20" x14ac:dyDescent="0.55000000000000004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3">ROUND(E515/D515,2)</f>
        <v>0.39</v>
      </c>
      <c r="G515" t="s">
        <v>74</v>
      </c>
      <c r="H515">
        <f t="shared" si="32"/>
        <v>93</v>
      </c>
      <c r="I515">
        <v>35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_xlfn.TEXTSPLIT(P515,"/")</f>
        <v>film &amp; video</v>
      </c>
      <c r="R515" t="str">
        <v>television</v>
      </c>
      <c r="S515" s="7">
        <f t="shared" ref="S515:S578" si="34">(((L515/60)/60)/24)+DATE(1970,1,1)</f>
        <v>40430.208333333336</v>
      </c>
      <c r="T515" s="7">
        <f t="shared" ref="T515:T578" si="35">(((M515/60)/60)/24)+DATE(1970,1,1)</f>
        <v>40432.208333333336</v>
      </c>
    </row>
    <row r="516" spans="1:20" x14ac:dyDescent="0.55000000000000004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3"/>
        <v>0.22</v>
      </c>
      <c r="G516" t="s">
        <v>74</v>
      </c>
      <c r="H516">
        <f t="shared" si="32"/>
        <v>59</v>
      </c>
      <c r="I516">
        <v>528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_xlfn.TEXTSPLIT(P516,"/")</f>
        <v>music</v>
      </c>
      <c r="R516" t="str">
        <v>rock</v>
      </c>
      <c r="S516" s="7">
        <f t="shared" si="34"/>
        <v>41614.25</v>
      </c>
      <c r="T516" s="7">
        <f t="shared" si="35"/>
        <v>41619.25</v>
      </c>
    </row>
    <row r="517" spans="1:20" x14ac:dyDescent="0.55000000000000004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3"/>
        <v>0.56000000000000005</v>
      </c>
      <c r="G517" t="s">
        <v>14</v>
      </c>
      <c r="H517">
        <f t="shared" si="32"/>
        <v>36</v>
      </c>
      <c r="I517">
        <v>133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_xlfn.TEXTSPLIT(P517,"/")</f>
        <v>theater</v>
      </c>
      <c r="R517" t="str">
        <v>plays</v>
      </c>
      <c r="S517" s="7">
        <f t="shared" si="34"/>
        <v>40900.25</v>
      </c>
      <c r="T517" s="7">
        <f t="shared" si="35"/>
        <v>40902.25</v>
      </c>
    </row>
    <row r="518" spans="1:20" x14ac:dyDescent="0.55000000000000004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3"/>
        <v>0.43</v>
      </c>
      <c r="G518" t="s">
        <v>14</v>
      </c>
      <c r="H518">
        <f t="shared" si="32"/>
        <v>63</v>
      </c>
      <c r="I518">
        <v>846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_xlfn.TEXTSPLIT(P518,"/")</f>
        <v>publishing</v>
      </c>
      <c r="R518" t="str">
        <v>nonfiction</v>
      </c>
      <c r="S518" s="7">
        <f t="shared" si="34"/>
        <v>40396.208333333336</v>
      </c>
      <c r="T518" s="7">
        <f t="shared" si="35"/>
        <v>40434.208333333336</v>
      </c>
    </row>
    <row r="519" spans="1:20" x14ac:dyDescent="0.55000000000000004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3"/>
        <v>1.1200000000000001</v>
      </c>
      <c r="G519" t="s">
        <v>20</v>
      </c>
      <c r="H519">
        <f t="shared" si="32"/>
        <v>85</v>
      </c>
      <c r="I519">
        <v>78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_xlfn.TEXTSPLIT(P519,"/")</f>
        <v>food</v>
      </c>
      <c r="R519" t="str">
        <v>food trucks</v>
      </c>
      <c r="S519" s="7">
        <f t="shared" si="34"/>
        <v>42860.208333333328</v>
      </c>
      <c r="T519" s="7">
        <f t="shared" si="35"/>
        <v>42865.208333333328</v>
      </c>
    </row>
    <row r="520" spans="1:20" ht="31.35" x14ac:dyDescent="0.55000000000000004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3"/>
        <v>7.0000000000000007E-2</v>
      </c>
      <c r="G520" t="s">
        <v>14</v>
      </c>
      <c r="H520">
        <f t="shared" si="32"/>
        <v>62</v>
      </c>
      <c r="I520">
        <v>10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_xlfn.TEXTSPLIT(P520,"/")</f>
        <v>film &amp; video</v>
      </c>
      <c r="R520" t="str">
        <v>animation</v>
      </c>
      <c r="S520" s="7">
        <f t="shared" si="34"/>
        <v>43154.25</v>
      </c>
      <c r="T520" s="7">
        <f t="shared" si="35"/>
        <v>43156.25</v>
      </c>
    </row>
    <row r="521" spans="1:20" x14ac:dyDescent="0.55000000000000004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3"/>
        <v>1.02</v>
      </c>
      <c r="G521" t="s">
        <v>20</v>
      </c>
      <c r="H521">
        <f t="shared" si="32"/>
        <v>102</v>
      </c>
      <c r="I521">
        <v>1773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_xlfn.TEXTSPLIT(P521,"/")</f>
        <v>music</v>
      </c>
      <c r="R521" t="str">
        <v>rock</v>
      </c>
      <c r="S521" s="7">
        <f t="shared" si="34"/>
        <v>42012.25</v>
      </c>
      <c r="T521" s="7">
        <f t="shared" si="35"/>
        <v>42026.25</v>
      </c>
    </row>
    <row r="522" spans="1:20" x14ac:dyDescent="0.55000000000000004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3"/>
        <v>4.26</v>
      </c>
      <c r="G522" t="s">
        <v>20</v>
      </c>
      <c r="H522">
        <f t="shared" si="32"/>
        <v>106</v>
      </c>
      <c r="I522">
        <v>32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_xlfn.TEXTSPLIT(P522,"/")</f>
        <v>theater</v>
      </c>
      <c r="R522" t="str">
        <v>plays</v>
      </c>
      <c r="S522" s="7">
        <f t="shared" si="34"/>
        <v>43574.208333333328</v>
      </c>
      <c r="T522" s="7">
        <f t="shared" si="35"/>
        <v>43577.208333333328</v>
      </c>
    </row>
    <row r="523" spans="1:20" x14ac:dyDescent="0.55000000000000004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3"/>
        <v>1.46</v>
      </c>
      <c r="G523" t="s">
        <v>20</v>
      </c>
      <c r="H523">
        <f t="shared" si="32"/>
        <v>30</v>
      </c>
      <c r="I523">
        <v>369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_xlfn.TEXTSPLIT(P523,"/")</f>
        <v>film &amp; video</v>
      </c>
      <c r="R523" t="str">
        <v>drama</v>
      </c>
      <c r="S523" s="7">
        <f t="shared" si="34"/>
        <v>42605.208333333328</v>
      </c>
      <c r="T523" s="7">
        <f t="shared" si="35"/>
        <v>42611.208333333328</v>
      </c>
    </row>
    <row r="524" spans="1:20" ht="31.35" x14ac:dyDescent="0.55000000000000004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3"/>
        <v>0.32</v>
      </c>
      <c r="G524" t="s">
        <v>14</v>
      </c>
      <c r="H524">
        <f t="shared" si="32"/>
        <v>86</v>
      </c>
      <c r="I524">
        <v>191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_xlfn.TEXTSPLIT(P524,"/")</f>
        <v>film &amp; video</v>
      </c>
      <c r="R524" t="str">
        <v>shorts</v>
      </c>
      <c r="S524" s="7">
        <f t="shared" si="34"/>
        <v>41093.208333333336</v>
      </c>
      <c r="T524" s="7">
        <f t="shared" si="35"/>
        <v>41105.208333333336</v>
      </c>
    </row>
    <row r="525" spans="1:20" x14ac:dyDescent="0.55000000000000004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3"/>
        <v>7</v>
      </c>
      <c r="G525" t="s">
        <v>20</v>
      </c>
      <c r="H525">
        <f t="shared" si="32"/>
        <v>71</v>
      </c>
      <c r="I525">
        <v>89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_xlfn.TEXTSPLIT(P525,"/")</f>
        <v>film &amp; video</v>
      </c>
      <c r="R525" t="str">
        <v>shorts</v>
      </c>
      <c r="S525" s="7">
        <f t="shared" si="34"/>
        <v>40241.25</v>
      </c>
      <c r="T525" s="7">
        <f t="shared" si="35"/>
        <v>40246.25</v>
      </c>
    </row>
    <row r="526" spans="1:20" x14ac:dyDescent="0.55000000000000004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3"/>
        <v>0.84</v>
      </c>
      <c r="G526" t="s">
        <v>14</v>
      </c>
      <c r="H526">
        <f t="shared" si="32"/>
        <v>41</v>
      </c>
      <c r="I526">
        <v>1979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_xlfn.TEXTSPLIT(P526,"/")</f>
        <v>theater</v>
      </c>
      <c r="R526" t="str">
        <v>plays</v>
      </c>
      <c r="S526" s="7">
        <f t="shared" si="34"/>
        <v>40294.208333333336</v>
      </c>
      <c r="T526" s="7">
        <f t="shared" si="35"/>
        <v>40307.208333333336</v>
      </c>
    </row>
    <row r="527" spans="1:20" x14ac:dyDescent="0.55000000000000004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3"/>
        <v>0.84</v>
      </c>
      <c r="G527" t="s">
        <v>14</v>
      </c>
      <c r="H527">
        <f t="shared" si="32"/>
        <v>28</v>
      </c>
      <c r="I527">
        <v>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_xlfn.TEXTSPLIT(P527,"/")</f>
        <v>technology</v>
      </c>
      <c r="R527" t="str">
        <v>wearables</v>
      </c>
      <c r="S527" s="7">
        <f t="shared" si="34"/>
        <v>40505.25</v>
      </c>
      <c r="T527" s="7">
        <f t="shared" si="35"/>
        <v>40509.25</v>
      </c>
    </row>
    <row r="528" spans="1:20" ht="31.35" x14ac:dyDescent="0.55000000000000004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3"/>
        <v>1.56</v>
      </c>
      <c r="G528" t="s">
        <v>20</v>
      </c>
      <c r="H528">
        <f t="shared" si="32"/>
        <v>88</v>
      </c>
      <c r="I528">
        <v>147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_xlfn.TEXTSPLIT(P528,"/")</f>
        <v>theater</v>
      </c>
      <c r="R528" t="str">
        <v>plays</v>
      </c>
      <c r="S528" s="7">
        <f t="shared" si="34"/>
        <v>42364.25</v>
      </c>
      <c r="T528" s="7">
        <f t="shared" si="35"/>
        <v>42401.25</v>
      </c>
    </row>
    <row r="529" spans="1:20" x14ac:dyDescent="0.55000000000000004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3"/>
        <v>1</v>
      </c>
      <c r="G529" t="s">
        <v>14</v>
      </c>
      <c r="H529">
        <f t="shared" si="32"/>
        <v>31</v>
      </c>
      <c r="I529">
        <v>6080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_xlfn.TEXTSPLIT(P529,"/")</f>
        <v>film &amp; video</v>
      </c>
      <c r="R529" t="str">
        <v>animation</v>
      </c>
      <c r="S529" s="7">
        <f t="shared" si="34"/>
        <v>42405.25</v>
      </c>
      <c r="T529" s="7">
        <f t="shared" si="35"/>
        <v>42441.25</v>
      </c>
    </row>
    <row r="530" spans="1:20" x14ac:dyDescent="0.55000000000000004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3"/>
        <v>0.8</v>
      </c>
      <c r="G530" t="s">
        <v>14</v>
      </c>
      <c r="H530">
        <f t="shared" si="32"/>
        <v>90</v>
      </c>
      <c r="I530">
        <v>80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_xlfn.TEXTSPLIT(P530,"/")</f>
        <v>music</v>
      </c>
      <c r="R530" t="str">
        <v>indie rock</v>
      </c>
      <c r="S530" s="7">
        <f t="shared" si="34"/>
        <v>41601.25</v>
      </c>
      <c r="T530" s="7">
        <f t="shared" si="35"/>
        <v>41646.25</v>
      </c>
    </row>
    <row r="531" spans="1:20" x14ac:dyDescent="0.55000000000000004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3"/>
        <v>0.11</v>
      </c>
      <c r="G531" t="s">
        <v>14</v>
      </c>
      <c r="H531">
        <f t="shared" si="32"/>
        <v>64</v>
      </c>
      <c r="I531">
        <v>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_xlfn.TEXTSPLIT(P531,"/")</f>
        <v>games</v>
      </c>
      <c r="R531" t="str">
        <v>video games</v>
      </c>
      <c r="S531" s="7">
        <f t="shared" si="34"/>
        <v>41769.208333333336</v>
      </c>
      <c r="T531" s="7">
        <f t="shared" si="35"/>
        <v>41797.208333333336</v>
      </c>
    </row>
    <row r="532" spans="1:20" ht="31.35" x14ac:dyDescent="0.55000000000000004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3"/>
        <v>0.92</v>
      </c>
      <c r="G532" t="s">
        <v>14</v>
      </c>
      <c r="H532">
        <f t="shared" si="32"/>
        <v>54</v>
      </c>
      <c r="I532">
        <v>1784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_xlfn.TEXTSPLIT(P532,"/")</f>
        <v>publishing</v>
      </c>
      <c r="R532" t="str">
        <v>fiction</v>
      </c>
      <c r="S532" s="7">
        <f t="shared" si="34"/>
        <v>40421.208333333336</v>
      </c>
      <c r="T532" s="7">
        <f t="shared" si="35"/>
        <v>40435.208333333336</v>
      </c>
    </row>
    <row r="533" spans="1:20" ht="31.35" x14ac:dyDescent="0.55000000000000004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3"/>
        <v>0.96</v>
      </c>
      <c r="G533" t="s">
        <v>47</v>
      </c>
      <c r="H533">
        <f t="shared" si="32"/>
        <v>49</v>
      </c>
      <c r="I533">
        <v>3640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_xlfn.TEXTSPLIT(P533,"/")</f>
        <v>games</v>
      </c>
      <c r="R533" t="str">
        <v>video games</v>
      </c>
      <c r="S533" s="7">
        <f t="shared" si="34"/>
        <v>41589.25</v>
      </c>
      <c r="T533" s="7">
        <f t="shared" si="35"/>
        <v>41645.25</v>
      </c>
    </row>
    <row r="534" spans="1:20" x14ac:dyDescent="0.55000000000000004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3"/>
        <v>5.03</v>
      </c>
      <c r="G534" t="s">
        <v>20</v>
      </c>
      <c r="H534">
        <f t="shared" si="32"/>
        <v>64</v>
      </c>
      <c r="I534">
        <v>126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_xlfn.TEXTSPLIT(P534,"/")</f>
        <v>theater</v>
      </c>
      <c r="R534" t="str">
        <v>plays</v>
      </c>
      <c r="S534" s="7">
        <f t="shared" si="34"/>
        <v>43125.25</v>
      </c>
      <c r="T534" s="7">
        <f t="shared" si="35"/>
        <v>43126.25</v>
      </c>
    </row>
    <row r="535" spans="1:20" x14ac:dyDescent="0.55000000000000004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3"/>
        <v>1.59</v>
      </c>
      <c r="G535" t="s">
        <v>20</v>
      </c>
      <c r="H535">
        <f t="shared" si="32"/>
        <v>83</v>
      </c>
      <c r="I535">
        <v>2218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_xlfn.TEXTSPLIT(P535,"/")</f>
        <v>music</v>
      </c>
      <c r="R535" t="str">
        <v>indie rock</v>
      </c>
      <c r="S535" s="7">
        <f t="shared" si="34"/>
        <v>41479.208333333336</v>
      </c>
      <c r="T535" s="7">
        <f t="shared" si="35"/>
        <v>41515.208333333336</v>
      </c>
    </row>
    <row r="536" spans="1:20" x14ac:dyDescent="0.55000000000000004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3"/>
        <v>0.15</v>
      </c>
      <c r="G536" t="s">
        <v>14</v>
      </c>
      <c r="H536">
        <f t="shared" si="32"/>
        <v>55</v>
      </c>
      <c r="I536">
        <v>243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_xlfn.TEXTSPLIT(P536,"/")</f>
        <v>film &amp; video</v>
      </c>
      <c r="R536" t="str">
        <v>drama</v>
      </c>
      <c r="S536" s="7">
        <f t="shared" si="34"/>
        <v>43329.208333333328</v>
      </c>
      <c r="T536" s="7">
        <f t="shared" si="35"/>
        <v>43330.208333333328</v>
      </c>
    </row>
    <row r="537" spans="1:20" x14ac:dyDescent="0.55000000000000004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3"/>
        <v>4.82</v>
      </c>
      <c r="G537" t="s">
        <v>20</v>
      </c>
      <c r="H537">
        <f t="shared" si="32"/>
        <v>62</v>
      </c>
      <c r="I537">
        <v>202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_xlfn.TEXTSPLIT(P537,"/")</f>
        <v>theater</v>
      </c>
      <c r="R537" t="str">
        <v>plays</v>
      </c>
      <c r="S537" s="7">
        <f t="shared" si="34"/>
        <v>43259.208333333328</v>
      </c>
      <c r="T537" s="7">
        <f t="shared" si="35"/>
        <v>43261.208333333328</v>
      </c>
    </row>
    <row r="538" spans="1:20" x14ac:dyDescent="0.55000000000000004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3"/>
        <v>1.5</v>
      </c>
      <c r="G538" t="s">
        <v>20</v>
      </c>
      <c r="H538">
        <f t="shared" si="32"/>
        <v>105</v>
      </c>
      <c r="I538">
        <v>140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_xlfn.TEXTSPLIT(P538,"/")</f>
        <v>publishing</v>
      </c>
      <c r="R538" t="str">
        <v>fiction</v>
      </c>
      <c r="S538" s="7">
        <f t="shared" si="34"/>
        <v>40414.208333333336</v>
      </c>
      <c r="T538" s="7">
        <f t="shared" si="35"/>
        <v>40440.208333333336</v>
      </c>
    </row>
    <row r="539" spans="1:20" x14ac:dyDescent="0.55000000000000004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3"/>
        <v>1.17</v>
      </c>
      <c r="G539" t="s">
        <v>20</v>
      </c>
      <c r="H539">
        <f t="shared" si="32"/>
        <v>94</v>
      </c>
      <c r="I539">
        <v>1052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_xlfn.TEXTSPLIT(P539,"/")</f>
        <v>film &amp; video</v>
      </c>
      <c r="R539" t="str">
        <v>documentary</v>
      </c>
      <c r="S539" s="7">
        <f t="shared" si="34"/>
        <v>43342.208333333328</v>
      </c>
      <c r="T539" s="7">
        <f t="shared" si="35"/>
        <v>43365.208333333328</v>
      </c>
    </row>
    <row r="540" spans="1:20" x14ac:dyDescent="0.55000000000000004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3"/>
        <v>0.38</v>
      </c>
      <c r="G540" t="s">
        <v>14</v>
      </c>
      <c r="H540">
        <f t="shared" si="32"/>
        <v>44</v>
      </c>
      <c r="I540">
        <v>1296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_xlfn.TEXTSPLIT(P540,"/")</f>
        <v>games</v>
      </c>
      <c r="R540" t="str">
        <v>mobile games</v>
      </c>
      <c r="S540" s="7">
        <f t="shared" si="34"/>
        <v>41539.208333333336</v>
      </c>
      <c r="T540" s="7">
        <f t="shared" si="35"/>
        <v>41555.208333333336</v>
      </c>
    </row>
    <row r="541" spans="1:20" x14ac:dyDescent="0.55000000000000004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3"/>
        <v>0.73</v>
      </c>
      <c r="G541" t="s">
        <v>14</v>
      </c>
      <c r="H541">
        <f t="shared" si="32"/>
        <v>92</v>
      </c>
      <c r="I541">
        <v>77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_xlfn.TEXTSPLIT(P541,"/")</f>
        <v>food</v>
      </c>
      <c r="R541" t="str">
        <v>food trucks</v>
      </c>
      <c r="S541" s="7">
        <f t="shared" si="34"/>
        <v>43647.208333333328</v>
      </c>
      <c r="T541" s="7">
        <f t="shared" si="35"/>
        <v>43653.208333333328</v>
      </c>
    </row>
    <row r="542" spans="1:20" x14ac:dyDescent="0.55000000000000004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3"/>
        <v>2.66</v>
      </c>
      <c r="G542" t="s">
        <v>20</v>
      </c>
      <c r="H542">
        <f t="shared" si="32"/>
        <v>57</v>
      </c>
      <c r="I542">
        <v>247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_xlfn.TEXTSPLIT(P542,"/")</f>
        <v>photography</v>
      </c>
      <c r="R542" t="str">
        <v>photography books</v>
      </c>
      <c r="S542" s="7">
        <f t="shared" si="34"/>
        <v>43225.208333333328</v>
      </c>
      <c r="T542" s="7">
        <f t="shared" si="35"/>
        <v>43247.208333333328</v>
      </c>
    </row>
    <row r="543" spans="1:20" x14ac:dyDescent="0.55000000000000004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3"/>
        <v>0.24</v>
      </c>
      <c r="G543" t="s">
        <v>14</v>
      </c>
      <c r="H543">
        <f t="shared" si="32"/>
        <v>109</v>
      </c>
      <c r="I543">
        <v>395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_xlfn.TEXTSPLIT(P543,"/")</f>
        <v>games</v>
      </c>
      <c r="R543" t="str">
        <v>mobile games</v>
      </c>
      <c r="S543" s="7">
        <f t="shared" si="34"/>
        <v>42165.208333333328</v>
      </c>
      <c r="T543" s="7">
        <f t="shared" si="35"/>
        <v>42191.208333333328</v>
      </c>
    </row>
    <row r="544" spans="1:20" x14ac:dyDescent="0.55000000000000004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3"/>
        <v>0.03</v>
      </c>
      <c r="G544" t="s">
        <v>14</v>
      </c>
      <c r="H544">
        <f t="shared" si="32"/>
        <v>39</v>
      </c>
      <c r="I544">
        <v>49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_xlfn.TEXTSPLIT(P544,"/")</f>
        <v>music</v>
      </c>
      <c r="R544" t="str">
        <v>indie rock</v>
      </c>
      <c r="S544" s="7">
        <f t="shared" si="34"/>
        <v>42391.25</v>
      </c>
      <c r="T544" s="7">
        <f t="shared" si="35"/>
        <v>42421.25</v>
      </c>
    </row>
    <row r="545" spans="1:20" x14ac:dyDescent="0.55000000000000004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3"/>
        <v>0.16</v>
      </c>
      <c r="G545" t="s">
        <v>14</v>
      </c>
      <c r="H545">
        <f t="shared" si="32"/>
        <v>77</v>
      </c>
      <c r="I545">
        <v>180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_xlfn.TEXTSPLIT(P545,"/")</f>
        <v>games</v>
      </c>
      <c r="R545" t="str">
        <v>video games</v>
      </c>
      <c r="S545" s="7">
        <f t="shared" si="34"/>
        <v>41528.208333333336</v>
      </c>
      <c r="T545" s="7">
        <f t="shared" si="35"/>
        <v>41543.208333333336</v>
      </c>
    </row>
    <row r="546" spans="1:20" ht="31.35" x14ac:dyDescent="0.55000000000000004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3"/>
        <v>2.77</v>
      </c>
      <c r="G546" t="s">
        <v>20</v>
      </c>
      <c r="H546">
        <f t="shared" si="32"/>
        <v>92</v>
      </c>
      <c r="I546">
        <v>84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_xlfn.TEXTSPLIT(P546,"/")</f>
        <v>music</v>
      </c>
      <c r="R546" t="str">
        <v>rock</v>
      </c>
      <c r="S546" s="7">
        <f t="shared" si="34"/>
        <v>42377.25</v>
      </c>
      <c r="T546" s="7">
        <f t="shared" si="35"/>
        <v>42390.25</v>
      </c>
    </row>
    <row r="547" spans="1:20" x14ac:dyDescent="0.55000000000000004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3"/>
        <v>0.89</v>
      </c>
      <c r="G547" t="s">
        <v>14</v>
      </c>
      <c r="H547">
        <f t="shared" si="32"/>
        <v>61</v>
      </c>
      <c r="I547">
        <v>2690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_xlfn.TEXTSPLIT(P547,"/")</f>
        <v>theater</v>
      </c>
      <c r="R547" t="str">
        <v>plays</v>
      </c>
      <c r="S547" s="7">
        <f t="shared" si="34"/>
        <v>43824.25</v>
      </c>
      <c r="T547" s="7">
        <f t="shared" si="35"/>
        <v>43844.25</v>
      </c>
    </row>
    <row r="548" spans="1:20" x14ac:dyDescent="0.55000000000000004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3"/>
        <v>1.64</v>
      </c>
      <c r="G548" t="s">
        <v>20</v>
      </c>
      <c r="H548">
        <f t="shared" si="32"/>
        <v>78</v>
      </c>
      <c r="I548">
        <v>88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_xlfn.TEXTSPLIT(P548,"/")</f>
        <v>theater</v>
      </c>
      <c r="R548" t="str">
        <v>plays</v>
      </c>
      <c r="S548" s="7">
        <f t="shared" si="34"/>
        <v>43360.208333333328</v>
      </c>
      <c r="T548" s="7">
        <f t="shared" si="35"/>
        <v>43363.208333333328</v>
      </c>
    </row>
    <row r="549" spans="1:20" x14ac:dyDescent="0.55000000000000004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3"/>
        <v>9.69</v>
      </c>
      <c r="G549" t="s">
        <v>20</v>
      </c>
      <c r="H549">
        <f t="shared" si="32"/>
        <v>81</v>
      </c>
      <c r="I549">
        <v>156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_xlfn.TEXTSPLIT(P549,"/")</f>
        <v>film &amp; video</v>
      </c>
      <c r="R549" t="str">
        <v>drama</v>
      </c>
      <c r="S549" s="7">
        <f t="shared" si="34"/>
        <v>42029.25</v>
      </c>
      <c r="T549" s="7">
        <f t="shared" si="35"/>
        <v>42041.25</v>
      </c>
    </row>
    <row r="550" spans="1:20" x14ac:dyDescent="0.55000000000000004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3"/>
        <v>2.71</v>
      </c>
      <c r="G550" t="s">
        <v>20</v>
      </c>
      <c r="H550">
        <f t="shared" si="32"/>
        <v>60</v>
      </c>
      <c r="I550">
        <v>2985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_xlfn.TEXTSPLIT(P550,"/")</f>
        <v>theater</v>
      </c>
      <c r="R550" t="str">
        <v>plays</v>
      </c>
      <c r="S550" s="7">
        <f t="shared" si="34"/>
        <v>42461.208333333328</v>
      </c>
      <c r="T550" s="7">
        <f t="shared" si="35"/>
        <v>42474.208333333328</v>
      </c>
    </row>
    <row r="551" spans="1:20" ht="31.35" x14ac:dyDescent="0.55000000000000004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3"/>
        <v>2.84</v>
      </c>
      <c r="G551" t="s">
        <v>20</v>
      </c>
      <c r="H551">
        <f t="shared" si="32"/>
        <v>110</v>
      </c>
      <c r="I551">
        <v>762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_xlfn.TEXTSPLIT(P551,"/")</f>
        <v>technology</v>
      </c>
      <c r="R551" t="str">
        <v>wearables</v>
      </c>
      <c r="S551" s="7">
        <f t="shared" si="34"/>
        <v>41422.208333333336</v>
      </c>
      <c r="T551" s="7">
        <f t="shared" si="35"/>
        <v>41431.208333333336</v>
      </c>
    </row>
    <row r="552" spans="1:20" ht="31.35" x14ac:dyDescent="0.55000000000000004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3"/>
        <v>0.04</v>
      </c>
      <c r="G552" t="s">
        <v>74</v>
      </c>
      <c r="H552">
        <f t="shared" si="32"/>
        <v>4</v>
      </c>
      <c r="I552">
        <v>1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_xlfn.TEXTSPLIT(P552,"/")</f>
        <v>music</v>
      </c>
      <c r="R552" t="str">
        <v>indie rock</v>
      </c>
      <c r="S552" s="7">
        <f t="shared" si="34"/>
        <v>40968.25</v>
      </c>
      <c r="T552" s="7">
        <f t="shared" si="35"/>
        <v>40989.208333333336</v>
      </c>
    </row>
    <row r="553" spans="1:20" x14ac:dyDescent="0.55000000000000004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3"/>
        <v>0.59</v>
      </c>
      <c r="G553" t="s">
        <v>14</v>
      </c>
      <c r="H553">
        <f t="shared" si="32"/>
        <v>38</v>
      </c>
      <c r="I553">
        <v>2779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_xlfn.TEXTSPLIT(P553,"/")</f>
        <v>technology</v>
      </c>
      <c r="R553" t="str">
        <v>web</v>
      </c>
      <c r="S553" s="7">
        <f t="shared" si="34"/>
        <v>41993.25</v>
      </c>
      <c r="T553" s="7">
        <f t="shared" si="35"/>
        <v>42033.25</v>
      </c>
    </row>
    <row r="554" spans="1:20" x14ac:dyDescent="0.55000000000000004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3"/>
        <v>0.99</v>
      </c>
      <c r="G554" t="s">
        <v>14</v>
      </c>
      <c r="H554">
        <f t="shared" si="32"/>
        <v>96</v>
      </c>
      <c r="I554">
        <v>92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_xlfn.TEXTSPLIT(P554,"/")</f>
        <v>theater</v>
      </c>
      <c r="R554" t="str">
        <v>plays</v>
      </c>
      <c r="S554" s="7">
        <f t="shared" si="34"/>
        <v>42700.25</v>
      </c>
      <c r="T554" s="7">
        <f t="shared" si="35"/>
        <v>42702.25</v>
      </c>
    </row>
    <row r="555" spans="1:20" ht="31.35" x14ac:dyDescent="0.55000000000000004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3"/>
        <v>0.44</v>
      </c>
      <c r="G555" t="s">
        <v>14</v>
      </c>
      <c r="H555">
        <f t="shared" si="32"/>
        <v>73</v>
      </c>
      <c r="I555">
        <v>1028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_xlfn.TEXTSPLIT(P555,"/")</f>
        <v>music</v>
      </c>
      <c r="R555" t="str">
        <v>rock</v>
      </c>
      <c r="S555" s="7">
        <f t="shared" si="34"/>
        <v>40545.25</v>
      </c>
      <c r="T555" s="7">
        <f t="shared" si="35"/>
        <v>40546.25</v>
      </c>
    </row>
    <row r="556" spans="1:20" ht="31.35" x14ac:dyDescent="0.55000000000000004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3"/>
        <v>1.52</v>
      </c>
      <c r="G556" t="s">
        <v>20</v>
      </c>
      <c r="H556">
        <f t="shared" si="32"/>
        <v>26</v>
      </c>
      <c r="I556">
        <v>554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_xlfn.TEXTSPLIT(P556,"/")</f>
        <v>music</v>
      </c>
      <c r="R556" t="str">
        <v>indie rock</v>
      </c>
      <c r="S556" s="7">
        <f t="shared" si="34"/>
        <v>42723.25</v>
      </c>
      <c r="T556" s="7">
        <f t="shared" si="35"/>
        <v>42729.25</v>
      </c>
    </row>
    <row r="557" spans="1:20" x14ac:dyDescent="0.55000000000000004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3"/>
        <v>2.2400000000000002</v>
      </c>
      <c r="G557" t="s">
        <v>20</v>
      </c>
      <c r="H557">
        <f t="shared" si="32"/>
        <v>104</v>
      </c>
      <c r="I557">
        <v>135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_xlfn.TEXTSPLIT(P557,"/")</f>
        <v>music</v>
      </c>
      <c r="R557" t="str">
        <v>rock</v>
      </c>
      <c r="S557" s="7">
        <f t="shared" si="34"/>
        <v>41731.208333333336</v>
      </c>
      <c r="T557" s="7">
        <f t="shared" si="35"/>
        <v>41762.208333333336</v>
      </c>
    </row>
    <row r="558" spans="1:20" x14ac:dyDescent="0.55000000000000004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3"/>
        <v>2.4</v>
      </c>
      <c r="G558" t="s">
        <v>20</v>
      </c>
      <c r="H558">
        <f t="shared" si="32"/>
        <v>102</v>
      </c>
      <c r="I558">
        <v>122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_xlfn.TEXTSPLIT(P558,"/")</f>
        <v>publishing</v>
      </c>
      <c r="R558" t="str">
        <v>translations</v>
      </c>
      <c r="S558" s="7">
        <f t="shared" si="34"/>
        <v>40792.208333333336</v>
      </c>
      <c r="T558" s="7">
        <f t="shared" si="35"/>
        <v>40799.208333333336</v>
      </c>
    </row>
    <row r="559" spans="1:20" x14ac:dyDescent="0.55000000000000004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3"/>
        <v>1.99</v>
      </c>
      <c r="G559" t="s">
        <v>20</v>
      </c>
      <c r="H559">
        <f t="shared" si="32"/>
        <v>54</v>
      </c>
      <c r="I559">
        <v>221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_xlfn.TEXTSPLIT(P559,"/")</f>
        <v>film &amp; video</v>
      </c>
      <c r="R559" t="str">
        <v>science fiction</v>
      </c>
      <c r="S559" s="7">
        <f t="shared" si="34"/>
        <v>42279.208333333328</v>
      </c>
      <c r="T559" s="7">
        <f t="shared" si="35"/>
        <v>42282.208333333328</v>
      </c>
    </row>
    <row r="560" spans="1:20" x14ac:dyDescent="0.55000000000000004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3"/>
        <v>1.37</v>
      </c>
      <c r="G560" t="s">
        <v>20</v>
      </c>
      <c r="H560">
        <f t="shared" si="32"/>
        <v>63</v>
      </c>
      <c r="I560">
        <v>126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_xlfn.TEXTSPLIT(P560,"/")</f>
        <v>theater</v>
      </c>
      <c r="R560" t="str">
        <v>plays</v>
      </c>
      <c r="S560" s="7">
        <f t="shared" si="34"/>
        <v>42424.25</v>
      </c>
      <c r="T560" s="7">
        <f t="shared" si="35"/>
        <v>42467.208333333328</v>
      </c>
    </row>
    <row r="561" spans="1:20" x14ac:dyDescent="0.55000000000000004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3"/>
        <v>1.01</v>
      </c>
      <c r="G561" t="s">
        <v>20</v>
      </c>
      <c r="H561">
        <f t="shared" si="32"/>
        <v>104</v>
      </c>
      <c r="I561">
        <v>1022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_xlfn.TEXTSPLIT(P561,"/")</f>
        <v>theater</v>
      </c>
      <c r="R561" t="str">
        <v>plays</v>
      </c>
      <c r="S561" s="7">
        <f t="shared" si="34"/>
        <v>42584.208333333328</v>
      </c>
      <c r="T561" s="7">
        <f t="shared" si="35"/>
        <v>42591.208333333328</v>
      </c>
    </row>
    <row r="562" spans="1:20" x14ac:dyDescent="0.55000000000000004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3"/>
        <v>7.94</v>
      </c>
      <c r="G562" t="s">
        <v>20</v>
      </c>
      <c r="H562">
        <f t="shared" si="32"/>
        <v>50</v>
      </c>
      <c r="I562">
        <v>3177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_xlfn.TEXTSPLIT(P562,"/")</f>
        <v>film &amp; video</v>
      </c>
      <c r="R562" t="str">
        <v>animation</v>
      </c>
      <c r="S562" s="7">
        <f t="shared" si="34"/>
        <v>40865.25</v>
      </c>
      <c r="T562" s="7">
        <f t="shared" si="35"/>
        <v>40905.25</v>
      </c>
    </row>
    <row r="563" spans="1:20" x14ac:dyDescent="0.55000000000000004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3"/>
        <v>3.7</v>
      </c>
      <c r="G563" t="s">
        <v>20</v>
      </c>
      <c r="H563">
        <f t="shared" si="32"/>
        <v>56</v>
      </c>
      <c r="I563">
        <v>198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_xlfn.TEXTSPLIT(P563,"/")</f>
        <v>theater</v>
      </c>
      <c r="R563" t="str">
        <v>plays</v>
      </c>
      <c r="S563" s="7">
        <f t="shared" si="34"/>
        <v>40833.208333333336</v>
      </c>
      <c r="T563" s="7">
        <f t="shared" si="35"/>
        <v>40835.208333333336</v>
      </c>
    </row>
    <row r="564" spans="1:20" ht="31.35" x14ac:dyDescent="0.55000000000000004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3"/>
        <v>0.13</v>
      </c>
      <c r="G564" t="s">
        <v>14</v>
      </c>
      <c r="H564">
        <f t="shared" si="32"/>
        <v>49</v>
      </c>
      <c r="I564">
        <v>26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_xlfn.TEXTSPLIT(P564,"/")</f>
        <v>music</v>
      </c>
      <c r="R564" t="str">
        <v>rock</v>
      </c>
      <c r="S564" s="7">
        <f t="shared" si="34"/>
        <v>43536.208333333328</v>
      </c>
      <c r="T564" s="7">
        <f t="shared" si="35"/>
        <v>43538.208333333328</v>
      </c>
    </row>
    <row r="565" spans="1:20" x14ac:dyDescent="0.55000000000000004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3"/>
        <v>1.38</v>
      </c>
      <c r="G565" t="s">
        <v>20</v>
      </c>
      <c r="H565">
        <f t="shared" si="32"/>
        <v>60</v>
      </c>
      <c r="I565">
        <v>85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_xlfn.TEXTSPLIT(P565,"/")</f>
        <v>film &amp; video</v>
      </c>
      <c r="R565" t="str">
        <v>documentary</v>
      </c>
      <c r="S565" s="7">
        <f t="shared" si="34"/>
        <v>43417.25</v>
      </c>
      <c r="T565" s="7">
        <f t="shared" si="35"/>
        <v>43437.25</v>
      </c>
    </row>
    <row r="566" spans="1:20" x14ac:dyDescent="0.55000000000000004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3"/>
        <v>0.84</v>
      </c>
      <c r="G566" t="s">
        <v>14</v>
      </c>
      <c r="H566">
        <f t="shared" si="32"/>
        <v>79</v>
      </c>
      <c r="I566">
        <v>1790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_xlfn.TEXTSPLIT(P566,"/")</f>
        <v>theater</v>
      </c>
      <c r="R566" t="str">
        <v>plays</v>
      </c>
      <c r="S566" s="7">
        <f t="shared" si="34"/>
        <v>42078.208333333328</v>
      </c>
      <c r="T566" s="7">
        <f t="shared" si="35"/>
        <v>42086.208333333328</v>
      </c>
    </row>
    <row r="567" spans="1:20" x14ac:dyDescent="0.55000000000000004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3"/>
        <v>2.0499999999999998</v>
      </c>
      <c r="G567" t="s">
        <v>20</v>
      </c>
      <c r="H567">
        <f t="shared" si="32"/>
        <v>54</v>
      </c>
      <c r="I567">
        <v>3596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_xlfn.TEXTSPLIT(P567,"/")</f>
        <v>theater</v>
      </c>
      <c r="R567" t="str">
        <v>plays</v>
      </c>
      <c r="S567" s="7">
        <f t="shared" si="34"/>
        <v>40862.25</v>
      </c>
      <c r="T567" s="7">
        <f t="shared" si="35"/>
        <v>40882.25</v>
      </c>
    </row>
    <row r="568" spans="1:20" x14ac:dyDescent="0.55000000000000004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3"/>
        <v>0.44</v>
      </c>
      <c r="G568" t="s">
        <v>14</v>
      </c>
      <c r="H568">
        <f t="shared" si="32"/>
        <v>111</v>
      </c>
      <c r="I568">
        <v>37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_xlfn.TEXTSPLIT(P568,"/")</f>
        <v>music</v>
      </c>
      <c r="R568" t="str">
        <v>electric music</v>
      </c>
      <c r="S568" s="7">
        <f t="shared" si="34"/>
        <v>42424.25</v>
      </c>
      <c r="T568" s="7">
        <f t="shared" si="35"/>
        <v>42447.208333333328</v>
      </c>
    </row>
    <row r="569" spans="1:20" x14ac:dyDescent="0.55000000000000004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3"/>
        <v>2.19</v>
      </c>
      <c r="G569" t="s">
        <v>20</v>
      </c>
      <c r="H569">
        <f t="shared" si="32"/>
        <v>61</v>
      </c>
      <c r="I569">
        <v>244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_xlfn.TEXTSPLIT(P569,"/")</f>
        <v>music</v>
      </c>
      <c r="R569" t="str">
        <v>rock</v>
      </c>
      <c r="S569" s="7">
        <f t="shared" si="34"/>
        <v>41830.208333333336</v>
      </c>
      <c r="T569" s="7">
        <f t="shared" si="35"/>
        <v>41832.208333333336</v>
      </c>
    </row>
    <row r="570" spans="1:20" x14ac:dyDescent="0.55000000000000004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3"/>
        <v>1.86</v>
      </c>
      <c r="G570" t="s">
        <v>20</v>
      </c>
      <c r="H570">
        <f t="shared" si="32"/>
        <v>26</v>
      </c>
      <c r="I570">
        <v>5180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_xlfn.TEXTSPLIT(P570,"/")</f>
        <v>theater</v>
      </c>
      <c r="R570" t="str">
        <v>plays</v>
      </c>
      <c r="S570" s="7">
        <f t="shared" si="34"/>
        <v>40374.208333333336</v>
      </c>
      <c r="T570" s="7">
        <f t="shared" si="35"/>
        <v>40419.208333333336</v>
      </c>
    </row>
    <row r="571" spans="1:20" x14ac:dyDescent="0.55000000000000004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3"/>
        <v>2.37</v>
      </c>
      <c r="G571" t="s">
        <v>20</v>
      </c>
      <c r="H571">
        <f t="shared" si="32"/>
        <v>81</v>
      </c>
      <c r="I571">
        <v>589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_xlfn.TEXTSPLIT(P571,"/")</f>
        <v>film &amp; video</v>
      </c>
      <c r="R571" t="str">
        <v>animation</v>
      </c>
      <c r="S571" s="7">
        <f t="shared" si="34"/>
        <v>40554.25</v>
      </c>
      <c r="T571" s="7">
        <f t="shared" si="35"/>
        <v>40566.25</v>
      </c>
    </row>
    <row r="572" spans="1:20" x14ac:dyDescent="0.55000000000000004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3"/>
        <v>3.06</v>
      </c>
      <c r="G572" t="s">
        <v>20</v>
      </c>
      <c r="H572">
        <f t="shared" si="32"/>
        <v>35</v>
      </c>
      <c r="I572">
        <v>2725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_xlfn.TEXTSPLIT(P572,"/")</f>
        <v>music</v>
      </c>
      <c r="R572" t="str">
        <v>rock</v>
      </c>
      <c r="S572" s="7">
        <f t="shared" si="34"/>
        <v>41993.25</v>
      </c>
      <c r="T572" s="7">
        <f t="shared" si="35"/>
        <v>41999.25</v>
      </c>
    </row>
    <row r="573" spans="1:20" x14ac:dyDescent="0.55000000000000004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3"/>
        <v>0.94</v>
      </c>
      <c r="G573" t="s">
        <v>14</v>
      </c>
      <c r="H573">
        <f t="shared" si="32"/>
        <v>94</v>
      </c>
      <c r="I573">
        <v>35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_xlfn.TEXTSPLIT(P573,"/")</f>
        <v>film &amp; video</v>
      </c>
      <c r="R573" t="str">
        <v>shorts</v>
      </c>
      <c r="S573" s="7">
        <f t="shared" si="34"/>
        <v>42174.208333333328</v>
      </c>
      <c r="T573" s="7">
        <f t="shared" si="35"/>
        <v>42221.208333333328</v>
      </c>
    </row>
    <row r="574" spans="1:20" x14ac:dyDescent="0.55000000000000004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3"/>
        <v>0.54</v>
      </c>
      <c r="G574" t="s">
        <v>74</v>
      </c>
      <c r="H574">
        <f t="shared" si="32"/>
        <v>52</v>
      </c>
      <c r="I574">
        <v>94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_xlfn.TEXTSPLIT(P574,"/")</f>
        <v>music</v>
      </c>
      <c r="R574" t="str">
        <v>rock</v>
      </c>
      <c r="S574" s="7">
        <f t="shared" si="34"/>
        <v>42275.208333333328</v>
      </c>
      <c r="T574" s="7">
        <f t="shared" si="35"/>
        <v>42291.208333333328</v>
      </c>
    </row>
    <row r="575" spans="1:20" x14ac:dyDescent="0.55000000000000004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3"/>
        <v>1.1200000000000001</v>
      </c>
      <c r="G575" t="s">
        <v>20</v>
      </c>
      <c r="H575">
        <f t="shared" si="32"/>
        <v>25</v>
      </c>
      <c r="I575">
        <v>300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_xlfn.TEXTSPLIT(P575,"/")</f>
        <v>journalism</v>
      </c>
      <c r="R575" t="str">
        <v>audio</v>
      </c>
      <c r="S575" s="7">
        <f t="shared" si="34"/>
        <v>41761.208333333336</v>
      </c>
      <c r="T575" s="7">
        <f t="shared" si="35"/>
        <v>41763.208333333336</v>
      </c>
    </row>
    <row r="576" spans="1:20" x14ac:dyDescent="0.55000000000000004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3"/>
        <v>3.69</v>
      </c>
      <c r="G576" t="s">
        <v>20</v>
      </c>
      <c r="H576">
        <f t="shared" si="32"/>
        <v>69</v>
      </c>
      <c r="I576">
        <v>144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_xlfn.TEXTSPLIT(P576,"/")</f>
        <v>food</v>
      </c>
      <c r="R576" t="str">
        <v>food trucks</v>
      </c>
      <c r="S576" s="7">
        <f t="shared" si="34"/>
        <v>43806.25</v>
      </c>
      <c r="T576" s="7">
        <f t="shared" si="35"/>
        <v>43816.25</v>
      </c>
    </row>
    <row r="577" spans="1:20" x14ac:dyDescent="0.55000000000000004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3"/>
        <v>0.63</v>
      </c>
      <c r="G577" t="s">
        <v>14</v>
      </c>
      <c r="H577">
        <f t="shared" si="32"/>
        <v>94</v>
      </c>
      <c r="I577">
        <v>558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_xlfn.TEXTSPLIT(P577,"/")</f>
        <v>theater</v>
      </c>
      <c r="R577" t="str">
        <v>plays</v>
      </c>
      <c r="S577" s="7">
        <f t="shared" si="34"/>
        <v>41779.208333333336</v>
      </c>
      <c r="T577" s="7">
        <f t="shared" si="35"/>
        <v>41782.208333333336</v>
      </c>
    </row>
    <row r="578" spans="1:20" ht="31.35" x14ac:dyDescent="0.55000000000000004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3"/>
        <v>0.65</v>
      </c>
      <c r="G578" t="s">
        <v>14</v>
      </c>
      <c r="H578">
        <f t="shared" ref="H578:H641" si="36">IFERROR(ROUND(E578/I578,0),0)</f>
        <v>98</v>
      </c>
      <c r="I578">
        <v>64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_xlfn.TEXTSPLIT(P578,"/")</f>
        <v>theater</v>
      </c>
      <c r="R578" t="str">
        <v>plays</v>
      </c>
      <c r="S578" s="7">
        <f t="shared" si="34"/>
        <v>43040.208333333328</v>
      </c>
      <c r="T578" s="7">
        <f t="shared" si="35"/>
        <v>43057.25</v>
      </c>
    </row>
    <row r="579" spans="1:20" x14ac:dyDescent="0.55000000000000004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7">ROUND(E579/D579,2)</f>
        <v>0.19</v>
      </c>
      <c r="G579" t="s">
        <v>74</v>
      </c>
      <c r="H579">
        <f t="shared" si="36"/>
        <v>42</v>
      </c>
      <c r="I579">
        <v>37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_xlfn.TEXTSPLIT(P579,"/")</f>
        <v>music</v>
      </c>
      <c r="R579" t="str">
        <v>jazz</v>
      </c>
      <c r="S579" s="7">
        <f t="shared" ref="S579:S642" si="38">(((L579/60)/60)/24)+DATE(1970,1,1)</f>
        <v>40613.25</v>
      </c>
      <c r="T579" s="7">
        <f t="shared" ref="T579:T642" si="39">(((M579/60)/60)/24)+DATE(1970,1,1)</f>
        <v>40639.208333333336</v>
      </c>
    </row>
    <row r="580" spans="1:20" x14ac:dyDescent="0.55000000000000004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7"/>
        <v>0.17</v>
      </c>
      <c r="G580" t="s">
        <v>14</v>
      </c>
      <c r="H580">
        <f t="shared" si="36"/>
        <v>66</v>
      </c>
      <c r="I580">
        <v>245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_xlfn.TEXTSPLIT(P580,"/")</f>
        <v>film &amp; video</v>
      </c>
      <c r="R580" t="str">
        <v>science fiction</v>
      </c>
      <c r="S580" s="7">
        <f t="shared" si="38"/>
        <v>40878.25</v>
      </c>
      <c r="T580" s="7">
        <f t="shared" si="39"/>
        <v>40881.25</v>
      </c>
    </row>
    <row r="581" spans="1:20" x14ac:dyDescent="0.55000000000000004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7"/>
        <v>1.01</v>
      </c>
      <c r="G581" t="s">
        <v>20</v>
      </c>
      <c r="H581">
        <f t="shared" si="36"/>
        <v>72</v>
      </c>
      <c r="I581">
        <v>87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_xlfn.TEXTSPLIT(P581,"/")</f>
        <v>music</v>
      </c>
      <c r="R581" t="str">
        <v>jazz</v>
      </c>
      <c r="S581" s="7">
        <f t="shared" si="38"/>
        <v>40762.208333333336</v>
      </c>
      <c r="T581" s="7">
        <f t="shared" si="39"/>
        <v>40774.208333333336</v>
      </c>
    </row>
    <row r="582" spans="1:20" x14ac:dyDescent="0.55000000000000004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7"/>
        <v>3.42</v>
      </c>
      <c r="G582" t="s">
        <v>20</v>
      </c>
      <c r="H582">
        <f t="shared" si="36"/>
        <v>48</v>
      </c>
      <c r="I582">
        <v>3116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_xlfn.TEXTSPLIT(P582,"/")</f>
        <v>theater</v>
      </c>
      <c r="R582" t="str">
        <v>plays</v>
      </c>
      <c r="S582" s="7">
        <f t="shared" si="38"/>
        <v>41696.25</v>
      </c>
      <c r="T582" s="7">
        <f t="shared" si="39"/>
        <v>41704.25</v>
      </c>
    </row>
    <row r="583" spans="1:20" x14ac:dyDescent="0.55000000000000004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7"/>
        <v>0.64</v>
      </c>
      <c r="G583" t="s">
        <v>14</v>
      </c>
      <c r="H583">
        <f t="shared" si="36"/>
        <v>54</v>
      </c>
      <c r="I583">
        <v>71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_xlfn.TEXTSPLIT(P583,"/")</f>
        <v>technology</v>
      </c>
      <c r="R583" t="str">
        <v>web</v>
      </c>
      <c r="S583" s="7">
        <f t="shared" si="38"/>
        <v>40662.208333333336</v>
      </c>
      <c r="T583" s="7">
        <f t="shared" si="39"/>
        <v>40677.208333333336</v>
      </c>
    </row>
    <row r="584" spans="1:20" x14ac:dyDescent="0.55000000000000004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7"/>
        <v>0.52</v>
      </c>
      <c r="G584" t="s">
        <v>14</v>
      </c>
      <c r="H584">
        <f t="shared" si="36"/>
        <v>108</v>
      </c>
      <c r="I584">
        <v>42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_xlfn.TEXTSPLIT(P584,"/")</f>
        <v>games</v>
      </c>
      <c r="R584" t="str">
        <v>video games</v>
      </c>
      <c r="S584" s="7">
        <f t="shared" si="38"/>
        <v>42165.208333333328</v>
      </c>
      <c r="T584" s="7">
        <f t="shared" si="39"/>
        <v>42170.208333333328</v>
      </c>
    </row>
    <row r="585" spans="1:20" ht="31.35" x14ac:dyDescent="0.55000000000000004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7"/>
        <v>3.22</v>
      </c>
      <c r="G585" t="s">
        <v>20</v>
      </c>
      <c r="H585">
        <f t="shared" si="36"/>
        <v>67</v>
      </c>
      <c r="I585">
        <v>909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_xlfn.TEXTSPLIT(P585,"/")</f>
        <v>film &amp; video</v>
      </c>
      <c r="R585" t="str">
        <v>documentary</v>
      </c>
      <c r="S585" s="7">
        <f t="shared" si="38"/>
        <v>40959.25</v>
      </c>
      <c r="T585" s="7">
        <f t="shared" si="39"/>
        <v>40976.25</v>
      </c>
    </row>
    <row r="586" spans="1:20" x14ac:dyDescent="0.55000000000000004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7"/>
        <v>1.2</v>
      </c>
      <c r="G586" t="s">
        <v>20</v>
      </c>
      <c r="H586">
        <f t="shared" si="36"/>
        <v>64</v>
      </c>
      <c r="I586">
        <v>1613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_xlfn.TEXTSPLIT(P586,"/")</f>
        <v>technology</v>
      </c>
      <c r="R586" t="str">
        <v>web</v>
      </c>
      <c r="S586" s="7">
        <f t="shared" si="38"/>
        <v>41024.208333333336</v>
      </c>
      <c r="T586" s="7">
        <f t="shared" si="39"/>
        <v>41038.208333333336</v>
      </c>
    </row>
    <row r="587" spans="1:20" x14ac:dyDescent="0.55000000000000004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7"/>
        <v>1.47</v>
      </c>
      <c r="G587" t="s">
        <v>20</v>
      </c>
      <c r="H587">
        <f t="shared" si="36"/>
        <v>96</v>
      </c>
      <c r="I587">
        <v>136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_xlfn.TEXTSPLIT(P587,"/")</f>
        <v>publishing</v>
      </c>
      <c r="R587" t="str">
        <v>translations</v>
      </c>
      <c r="S587" s="7">
        <f t="shared" si="38"/>
        <v>40255.208333333336</v>
      </c>
      <c r="T587" s="7">
        <f t="shared" si="39"/>
        <v>40265.208333333336</v>
      </c>
    </row>
    <row r="588" spans="1:20" x14ac:dyDescent="0.55000000000000004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7"/>
        <v>9.51</v>
      </c>
      <c r="G588" t="s">
        <v>20</v>
      </c>
      <c r="H588">
        <f t="shared" si="36"/>
        <v>51</v>
      </c>
      <c r="I588">
        <v>130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_xlfn.TEXTSPLIT(P588,"/")</f>
        <v>music</v>
      </c>
      <c r="R588" t="str">
        <v>rock</v>
      </c>
      <c r="S588" s="7">
        <f t="shared" si="38"/>
        <v>40499.25</v>
      </c>
      <c r="T588" s="7">
        <f t="shared" si="39"/>
        <v>40518.25</v>
      </c>
    </row>
    <row r="589" spans="1:20" x14ac:dyDescent="0.55000000000000004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7"/>
        <v>0.73</v>
      </c>
      <c r="G589" t="s">
        <v>14</v>
      </c>
      <c r="H589">
        <f t="shared" si="36"/>
        <v>44</v>
      </c>
      <c r="I589">
        <v>156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_xlfn.TEXTSPLIT(P589,"/")</f>
        <v>food</v>
      </c>
      <c r="R589" t="str">
        <v>food trucks</v>
      </c>
      <c r="S589" s="7">
        <f t="shared" si="38"/>
        <v>43484.25</v>
      </c>
      <c r="T589" s="7">
        <f t="shared" si="39"/>
        <v>43536.208333333328</v>
      </c>
    </row>
    <row r="590" spans="1:20" x14ac:dyDescent="0.55000000000000004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7"/>
        <v>0.79</v>
      </c>
      <c r="G590" t="s">
        <v>14</v>
      </c>
      <c r="H590">
        <f t="shared" si="36"/>
        <v>91</v>
      </c>
      <c r="I590">
        <v>1368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_xlfn.TEXTSPLIT(P590,"/")</f>
        <v>theater</v>
      </c>
      <c r="R590" t="str">
        <v>plays</v>
      </c>
      <c r="S590" s="7">
        <f t="shared" si="38"/>
        <v>40262.208333333336</v>
      </c>
      <c r="T590" s="7">
        <f t="shared" si="39"/>
        <v>40293.208333333336</v>
      </c>
    </row>
    <row r="591" spans="1:20" x14ac:dyDescent="0.55000000000000004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7"/>
        <v>0.65</v>
      </c>
      <c r="G591" t="s">
        <v>14</v>
      </c>
      <c r="H591">
        <f t="shared" si="36"/>
        <v>50</v>
      </c>
      <c r="I591">
        <v>102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_xlfn.TEXTSPLIT(P591,"/")</f>
        <v>film &amp; video</v>
      </c>
      <c r="R591" t="str">
        <v>documentary</v>
      </c>
      <c r="S591" s="7">
        <f t="shared" si="38"/>
        <v>42190.208333333328</v>
      </c>
      <c r="T591" s="7">
        <f t="shared" si="39"/>
        <v>42197.208333333328</v>
      </c>
    </row>
    <row r="592" spans="1:20" ht="31.35" x14ac:dyDescent="0.55000000000000004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7"/>
        <v>0.82</v>
      </c>
      <c r="G592" t="s">
        <v>14</v>
      </c>
      <c r="H592">
        <f t="shared" si="36"/>
        <v>68</v>
      </c>
      <c r="I592">
        <v>86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_xlfn.TEXTSPLIT(P592,"/")</f>
        <v>publishing</v>
      </c>
      <c r="R592" t="str">
        <v>radio &amp; podcasts</v>
      </c>
      <c r="S592" s="7">
        <f t="shared" si="38"/>
        <v>41994.25</v>
      </c>
      <c r="T592" s="7">
        <f t="shared" si="39"/>
        <v>42005.25</v>
      </c>
    </row>
    <row r="593" spans="1:20" x14ac:dyDescent="0.55000000000000004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7"/>
        <v>10.38</v>
      </c>
      <c r="G593" t="s">
        <v>20</v>
      </c>
      <c r="H593">
        <f t="shared" si="36"/>
        <v>61</v>
      </c>
      <c r="I593">
        <v>102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_xlfn.TEXTSPLIT(P593,"/")</f>
        <v>games</v>
      </c>
      <c r="R593" t="str">
        <v>video games</v>
      </c>
      <c r="S593" s="7">
        <f t="shared" si="38"/>
        <v>40373.208333333336</v>
      </c>
      <c r="T593" s="7">
        <f t="shared" si="39"/>
        <v>40383.208333333336</v>
      </c>
    </row>
    <row r="594" spans="1:20" ht="31.35" x14ac:dyDescent="0.55000000000000004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7"/>
        <v>0.13</v>
      </c>
      <c r="G594" t="s">
        <v>14</v>
      </c>
      <c r="H594">
        <f t="shared" si="36"/>
        <v>80</v>
      </c>
      <c r="I594">
        <v>253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_xlfn.TEXTSPLIT(P594,"/")</f>
        <v>theater</v>
      </c>
      <c r="R594" t="str">
        <v>plays</v>
      </c>
      <c r="S594" s="7">
        <f t="shared" si="38"/>
        <v>41789.208333333336</v>
      </c>
      <c r="T594" s="7">
        <f t="shared" si="39"/>
        <v>41798.208333333336</v>
      </c>
    </row>
    <row r="595" spans="1:20" x14ac:dyDescent="0.55000000000000004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7"/>
        <v>1.55</v>
      </c>
      <c r="G595" t="s">
        <v>20</v>
      </c>
      <c r="H595">
        <f t="shared" si="36"/>
        <v>47</v>
      </c>
      <c r="I595">
        <v>4006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_xlfn.TEXTSPLIT(P595,"/")</f>
        <v>film &amp; video</v>
      </c>
      <c r="R595" t="str">
        <v>animation</v>
      </c>
      <c r="S595" s="7">
        <f t="shared" si="38"/>
        <v>41724.208333333336</v>
      </c>
      <c r="T595" s="7">
        <f t="shared" si="39"/>
        <v>41737.208333333336</v>
      </c>
    </row>
    <row r="596" spans="1:20" ht="31.35" x14ac:dyDescent="0.55000000000000004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7"/>
        <v>7.0000000000000007E-2</v>
      </c>
      <c r="G596" t="s">
        <v>14</v>
      </c>
      <c r="H596">
        <f t="shared" si="36"/>
        <v>71</v>
      </c>
      <c r="I596">
        <v>157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_xlfn.TEXTSPLIT(P596,"/")</f>
        <v>theater</v>
      </c>
      <c r="R596" t="str">
        <v>plays</v>
      </c>
      <c r="S596" s="7">
        <f t="shared" si="38"/>
        <v>42548.208333333328</v>
      </c>
      <c r="T596" s="7">
        <f t="shared" si="39"/>
        <v>42551.208333333328</v>
      </c>
    </row>
    <row r="597" spans="1:20" ht="31.35" x14ac:dyDescent="0.55000000000000004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7"/>
        <v>2.09</v>
      </c>
      <c r="G597" t="s">
        <v>20</v>
      </c>
      <c r="H597">
        <f t="shared" si="36"/>
        <v>90</v>
      </c>
      <c r="I597">
        <v>1629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_xlfn.TEXTSPLIT(P597,"/")</f>
        <v>theater</v>
      </c>
      <c r="R597" t="str">
        <v>plays</v>
      </c>
      <c r="S597" s="7">
        <f t="shared" si="38"/>
        <v>40253.208333333336</v>
      </c>
      <c r="T597" s="7">
        <f t="shared" si="39"/>
        <v>40274.208333333336</v>
      </c>
    </row>
    <row r="598" spans="1:20" x14ac:dyDescent="0.55000000000000004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7"/>
        <v>1</v>
      </c>
      <c r="G598" t="s">
        <v>14</v>
      </c>
      <c r="H598">
        <f t="shared" si="36"/>
        <v>43</v>
      </c>
      <c r="I598">
        <v>183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_xlfn.TEXTSPLIT(P598,"/")</f>
        <v>film &amp; video</v>
      </c>
      <c r="R598" t="str">
        <v>drama</v>
      </c>
      <c r="S598" s="7">
        <f t="shared" si="38"/>
        <v>42434.25</v>
      </c>
      <c r="T598" s="7">
        <f t="shared" si="39"/>
        <v>42441.25</v>
      </c>
    </row>
    <row r="599" spans="1:20" x14ac:dyDescent="0.55000000000000004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7"/>
        <v>2.02</v>
      </c>
      <c r="G599" t="s">
        <v>20</v>
      </c>
      <c r="H599">
        <f t="shared" si="36"/>
        <v>68</v>
      </c>
      <c r="I599">
        <v>2188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_xlfn.TEXTSPLIT(P599,"/")</f>
        <v>theater</v>
      </c>
      <c r="R599" t="str">
        <v>plays</v>
      </c>
      <c r="S599" s="7">
        <f t="shared" si="38"/>
        <v>43786.25</v>
      </c>
      <c r="T599" s="7">
        <f t="shared" si="39"/>
        <v>43804.25</v>
      </c>
    </row>
    <row r="600" spans="1:20" x14ac:dyDescent="0.55000000000000004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7"/>
        <v>1.62</v>
      </c>
      <c r="G600" t="s">
        <v>20</v>
      </c>
      <c r="H600">
        <f t="shared" si="36"/>
        <v>73</v>
      </c>
      <c r="I600">
        <v>2409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_xlfn.TEXTSPLIT(P600,"/")</f>
        <v>music</v>
      </c>
      <c r="R600" t="str">
        <v>rock</v>
      </c>
      <c r="S600" s="7">
        <f t="shared" si="38"/>
        <v>40344.208333333336</v>
      </c>
      <c r="T600" s="7">
        <f t="shared" si="39"/>
        <v>40373.208333333336</v>
      </c>
    </row>
    <row r="601" spans="1:20" ht="31.35" x14ac:dyDescent="0.55000000000000004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7"/>
        <v>0.04</v>
      </c>
      <c r="G601" t="s">
        <v>14</v>
      </c>
      <c r="H601">
        <f t="shared" si="36"/>
        <v>62</v>
      </c>
      <c r="I601">
        <v>82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_xlfn.TEXTSPLIT(P601,"/")</f>
        <v>film &amp; video</v>
      </c>
      <c r="R601" t="str">
        <v>documentary</v>
      </c>
      <c r="S601" s="7">
        <f t="shared" si="38"/>
        <v>42047.25</v>
      </c>
      <c r="T601" s="7">
        <f t="shared" si="39"/>
        <v>42055.25</v>
      </c>
    </row>
    <row r="602" spans="1:20" x14ac:dyDescent="0.55000000000000004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7"/>
        <v>0.05</v>
      </c>
      <c r="G602" t="s">
        <v>14</v>
      </c>
      <c r="H602">
        <f t="shared" si="36"/>
        <v>5</v>
      </c>
      <c r="I602">
        <v>1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_xlfn.TEXTSPLIT(P602,"/")</f>
        <v>food</v>
      </c>
      <c r="R602" t="str">
        <v>food trucks</v>
      </c>
      <c r="S602" s="7">
        <f t="shared" si="38"/>
        <v>41485.208333333336</v>
      </c>
      <c r="T602" s="7">
        <f t="shared" si="39"/>
        <v>41497.208333333336</v>
      </c>
    </row>
    <row r="603" spans="1:20" x14ac:dyDescent="0.55000000000000004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7"/>
        <v>2.0699999999999998</v>
      </c>
      <c r="G603" t="s">
        <v>20</v>
      </c>
      <c r="H603">
        <f t="shared" si="36"/>
        <v>67</v>
      </c>
      <c r="I603">
        <v>194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_xlfn.TEXTSPLIT(P603,"/")</f>
        <v>technology</v>
      </c>
      <c r="R603" t="str">
        <v>wearables</v>
      </c>
      <c r="S603" s="7">
        <f t="shared" si="38"/>
        <v>41789.208333333336</v>
      </c>
      <c r="T603" s="7">
        <f t="shared" si="39"/>
        <v>41806.208333333336</v>
      </c>
    </row>
    <row r="604" spans="1:20" x14ac:dyDescent="0.55000000000000004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7"/>
        <v>1.28</v>
      </c>
      <c r="G604" t="s">
        <v>20</v>
      </c>
      <c r="H604">
        <f t="shared" si="36"/>
        <v>80</v>
      </c>
      <c r="I604">
        <v>1140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_xlfn.TEXTSPLIT(P604,"/")</f>
        <v>theater</v>
      </c>
      <c r="R604" t="str">
        <v>plays</v>
      </c>
      <c r="S604" s="7">
        <f t="shared" si="38"/>
        <v>42160.208333333328</v>
      </c>
      <c r="T604" s="7">
        <f t="shared" si="39"/>
        <v>42171.208333333328</v>
      </c>
    </row>
    <row r="605" spans="1:20" x14ac:dyDescent="0.55000000000000004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7"/>
        <v>1.2</v>
      </c>
      <c r="G605" t="s">
        <v>20</v>
      </c>
      <c r="H605">
        <f t="shared" si="36"/>
        <v>62</v>
      </c>
      <c r="I605">
        <v>102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_xlfn.TEXTSPLIT(P605,"/")</f>
        <v>theater</v>
      </c>
      <c r="R605" t="str">
        <v>plays</v>
      </c>
      <c r="S605" s="7">
        <f t="shared" si="38"/>
        <v>43573.208333333328</v>
      </c>
      <c r="T605" s="7">
        <f t="shared" si="39"/>
        <v>43600.208333333328</v>
      </c>
    </row>
    <row r="606" spans="1:20" x14ac:dyDescent="0.55000000000000004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7"/>
        <v>1.71</v>
      </c>
      <c r="G606" t="s">
        <v>20</v>
      </c>
      <c r="H606">
        <f t="shared" si="36"/>
        <v>53</v>
      </c>
      <c r="I606">
        <v>2857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_xlfn.TEXTSPLIT(P606,"/")</f>
        <v>theater</v>
      </c>
      <c r="R606" t="str">
        <v>plays</v>
      </c>
      <c r="S606" s="7">
        <f t="shared" si="38"/>
        <v>40565.25</v>
      </c>
      <c r="T606" s="7">
        <f t="shared" si="39"/>
        <v>40586.25</v>
      </c>
    </row>
    <row r="607" spans="1:20" x14ac:dyDescent="0.55000000000000004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7"/>
        <v>1.87</v>
      </c>
      <c r="G607" t="s">
        <v>20</v>
      </c>
      <c r="H607">
        <f t="shared" si="36"/>
        <v>58</v>
      </c>
      <c r="I607">
        <v>107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_xlfn.TEXTSPLIT(P607,"/")</f>
        <v>publishing</v>
      </c>
      <c r="R607" t="str">
        <v>nonfiction</v>
      </c>
      <c r="S607" s="7">
        <f t="shared" si="38"/>
        <v>42280.208333333328</v>
      </c>
      <c r="T607" s="7">
        <f t="shared" si="39"/>
        <v>42321.25</v>
      </c>
    </row>
    <row r="608" spans="1:20" x14ac:dyDescent="0.55000000000000004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7"/>
        <v>1.88</v>
      </c>
      <c r="G608" t="s">
        <v>20</v>
      </c>
      <c r="H608">
        <f t="shared" si="36"/>
        <v>40</v>
      </c>
      <c r="I608">
        <v>160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_xlfn.TEXTSPLIT(P608,"/")</f>
        <v>music</v>
      </c>
      <c r="R608" t="str">
        <v>rock</v>
      </c>
      <c r="S608" s="7">
        <f t="shared" si="38"/>
        <v>42436.25</v>
      </c>
      <c r="T608" s="7">
        <f t="shared" si="39"/>
        <v>42447.208333333328</v>
      </c>
    </row>
    <row r="609" spans="1:20" x14ac:dyDescent="0.55000000000000004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7"/>
        <v>1.31</v>
      </c>
      <c r="G609" t="s">
        <v>20</v>
      </c>
      <c r="H609">
        <f t="shared" si="36"/>
        <v>81</v>
      </c>
      <c r="I609">
        <v>2230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_xlfn.TEXTSPLIT(P609,"/")</f>
        <v>food</v>
      </c>
      <c r="R609" t="str">
        <v>food trucks</v>
      </c>
      <c r="S609" s="7">
        <f t="shared" si="38"/>
        <v>41721.208333333336</v>
      </c>
      <c r="T609" s="7">
        <f t="shared" si="39"/>
        <v>41723.208333333336</v>
      </c>
    </row>
    <row r="610" spans="1:20" x14ac:dyDescent="0.55000000000000004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7"/>
        <v>2.84</v>
      </c>
      <c r="G610" t="s">
        <v>20</v>
      </c>
      <c r="H610">
        <f t="shared" si="36"/>
        <v>35</v>
      </c>
      <c r="I610">
        <v>316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_xlfn.TEXTSPLIT(P610,"/")</f>
        <v>music</v>
      </c>
      <c r="R610" t="str">
        <v>jazz</v>
      </c>
      <c r="S610" s="7">
        <f t="shared" si="38"/>
        <v>43530.25</v>
      </c>
      <c r="T610" s="7">
        <f t="shared" si="39"/>
        <v>43534.25</v>
      </c>
    </row>
    <row r="611" spans="1:20" x14ac:dyDescent="0.55000000000000004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7"/>
        <v>1.2</v>
      </c>
      <c r="G611" t="s">
        <v>20</v>
      </c>
      <c r="H611">
        <f t="shared" si="36"/>
        <v>103</v>
      </c>
      <c r="I611">
        <v>117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_xlfn.TEXTSPLIT(P611,"/")</f>
        <v>film &amp; video</v>
      </c>
      <c r="R611" t="str">
        <v>science fiction</v>
      </c>
      <c r="S611" s="7">
        <f t="shared" si="38"/>
        <v>43481.25</v>
      </c>
      <c r="T611" s="7">
        <f t="shared" si="39"/>
        <v>43498.25</v>
      </c>
    </row>
    <row r="612" spans="1:20" ht="31.35" x14ac:dyDescent="0.55000000000000004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7"/>
        <v>4.1900000000000004</v>
      </c>
      <c r="G612" t="s">
        <v>20</v>
      </c>
      <c r="H612">
        <f t="shared" si="36"/>
        <v>28</v>
      </c>
      <c r="I612">
        <v>6406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_xlfn.TEXTSPLIT(P612,"/")</f>
        <v>theater</v>
      </c>
      <c r="R612" t="str">
        <v>plays</v>
      </c>
      <c r="S612" s="7">
        <f t="shared" si="38"/>
        <v>41259.25</v>
      </c>
      <c r="T612" s="7">
        <f t="shared" si="39"/>
        <v>41273.25</v>
      </c>
    </row>
    <row r="613" spans="1:20" x14ac:dyDescent="0.55000000000000004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7"/>
        <v>0.14000000000000001</v>
      </c>
      <c r="G613" t="s">
        <v>74</v>
      </c>
      <c r="H613">
        <f t="shared" si="36"/>
        <v>76</v>
      </c>
      <c r="I613">
        <v>15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_xlfn.TEXTSPLIT(P613,"/")</f>
        <v>theater</v>
      </c>
      <c r="R613" t="str">
        <v>plays</v>
      </c>
      <c r="S613" s="7">
        <f t="shared" si="38"/>
        <v>41480.208333333336</v>
      </c>
      <c r="T613" s="7">
        <f t="shared" si="39"/>
        <v>41492.208333333336</v>
      </c>
    </row>
    <row r="614" spans="1:20" x14ac:dyDescent="0.55000000000000004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7"/>
        <v>1.39</v>
      </c>
      <c r="G614" t="s">
        <v>20</v>
      </c>
      <c r="H614">
        <f t="shared" si="36"/>
        <v>45</v>
      </c>
      <c r="I614">
        <v>192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_xlfn.TEXTSPLIT(P614,"/")</f>
        <v>music</v>
      </c>
      <c r="R614" t="str">
        <v>electric music</v>
      </c>
      <c r="S614" s="7">
        <f t="shared" si="38"/>
        <v>40474.208333333336</v>
      </c>
      <c r="T614" s="7">
        <f t="shared" si="39"/>
        <v>40497.25</v>
      </c>
    </row>
    <row r="615" spans="1:20" x14ac:dyDescent="0.55000000000000004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7"/>
        <v>1.74</v>
      </c>
      <c r="G615" t="s">
        <v>20</v>
      </c>
      <c r="H615">
        <f t="shared" si="36"/>
        <v>74</v>
      </c>
      <c r="I615">
        <v>26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_xlfn.TEXTSPLIT(P615,"/")</f>
        <v>theater</v>
      </c>
      <c r="R615" t="str">
        <v>plays</v>
      </c>
      <c r="S615" s="7">
        <f t="shared" si="38"/>
        <v>42973.208333333328</v>
      </c>
      <c r="T615" s="7">
        <f t="shared" si="39"/>
        <v>42982.208333333328</v>
      </c>
    </row>
    <row r="616" spans="1:20" ht="31.35" x14ac:dyDescent="0.55000000000000004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7"/>
        <v>1.55</v>
      </c>
      <c r="G616" t="s">
        <v>20</v>
      </c>
      <c r="H616">
        <f t="shared" si="36"/>
        <v>57</v>
      </c>
      <c r="I616">
        <v>723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_xlfn.TEXTSPLIT(P616,"/")</f>
        <v>theater</v>
      </c>
      <c r="R616" t="str">
        <v>plays</v>
      </c>
      <c r="S616" s="7">
        <f t="shared" si="38"/>
        <v>42746.25</v>
      </c>
      <c r="T616" s="7">
        <f t="shared" si="39"/>
        <v>42764.25</v>
      </c>
    </row>
    <row r="617" spans="1:20" x14ac:dyDescent="0.55000000000000004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7"/>
        <v>1.7</v>
      </c>
      <c r="G617" t="s">
        <v>20</v>
      </c>
      <c r="H617">
        <f t="shared" si="36"/>
        <v>85</v>
      </c>
      <c r="I617">
        <v>170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_xlfn.TEXTSPLIT(P617,"/")</f>
        <v>theater</v>
      </c>
      <c r="R617" t="str">
        <v>plays</v>
      </c>
      <c r="S617" s="7">
        <f t="shared" si="38"/>
        <v>42489.208333333328</v>
      </c>
      <c r="T617" s="7">
        <f t="shared" si="39"/>
        <v>42499.208333333328</v>
      </c>
    </row>
    <row r="618" spans="1:20" x14ac:dyDescent="0.55000000000000004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7"/>
        <v>1.9</v>
      </c>
      <c r="G618" t="s">
        <v>20</v>
      </c>
      <c r="H618">
        <f t="shared" si="36"/>
        <v>51</v>
      </c>
      <c r="I618">
        <v>238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_xlfn.TEXTSPLIT(P618,"/")</f>
        <v>music</v>
      </c>
      <c r="R618" t="str">
        <v>indie rock</v>
      </c>
      <c r="S618" s="7">
        <f t="shared" si="38"/>
        <v>41537.208333333336</v>
      </c>
      <c r="T618" s="7">
        <f t="shared" si="39"/>
        <v>41538.208333333336</v>
      </c>
    </row>
    <row r="619" spans="1:20" x14ac:dyDescent="0.55000000000000004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7"/>
        <v>2.5</v>
      </c>
      <c r="G619" t="s">
        <v>20</v>
      </c>
      <c r="H619">
        <f t="shared" si="36"/>
        <v>64</v>
      </c>
      <c r="I619">
        <v>55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_xlfn.TEXTSPLIT(P619,"/")</f>
        <v>theater</v>
      </c>
      <c r="R619" t="str">
        <v>plays</v>
      </c>
      <c r="S619" s="7">
        <f t="shared" si="38"/>
        <v>41794.208333333336</v>
      </c>
      <c r="T619" s="7">
        <f t="shared" si="39"/>
        <v>41804.208333333336</v>
      </c>
    </row>
    <row r="620" spans="1:20" x14ac:dyDescent="0.55000000000000004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7"/>
        <v>0.49</v>
      </c>
      <c r="G620" t="s">
        <v>14</v>
      </c>
      <c r="H620">
        <f t="shared" si="36"/>
        <v>81</v>
      </c>
      <c r="I620">
        <v>1198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_xlfn.TEXTSPLIT(P620,"/")</f>
        <v>publishing</v>
      </c>
      <c r="R620" t="str">
        <v>nonfiction</v>
      </c>
      <c r="S620" s="7">
        <f t="shared" si="38"/>
        <v>41396.208333333336</v>
      </c>
      <c r="T620" s="7">
        <f t="shared" si="39"/>
        <v>41417.208333333336</v>
      </c>
    </row>
    <row r="621" spans="1:20" x14ac:dyDescent="0.55000000000000004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7"/>
        <v>0.28000000000000003</v>
      </c>
      <c r="G621" t="s">
        <v>14</v>
      </c>
      <c r="H621">
        <f t="shared" si="36"/>
        <v>86</v>
      </c>
      <c r="I621">
        <v>648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_xlfn.TEXTSPLIT(P621,"/")</f>
        <v>theater</v>
      </c>
      <c r="R621" t="str">
        <v>plays</v>
      </c>
      <c r="S621" s="7">
        <f t="shared" si="38"/>
        <v>40669.208333333336</v>
      </c>
      <c r="T621" s="7">
        <f t="shared" si="39"/>
        <v>40670.208333333336</v>
      </c>
    </row>
    <row r="622" spans="1:20" x14ac:dyDescent="0.55000000000000004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7"/>
        <v>2.68</v>
      </c>
      <c r="G622" t="s">
        <v>20</v>
      </c>
      <c r="H622">
        <f t="shared" si="36"/>
        <v>90</v>
      </c>
      <c r="I622">
        <v>128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_xlfn.TEXTSPLIT(P622,"/")</f>
        <v>photography</v>
      </c>
      <c r="R622" t="str">
        <v>photography books</v>
      </c>
      <c r="S622" s="7">
        <f t="shared" si="38"/>
        <v>42559.208333333328</v>
      </c>
      <c r="T622" s="7">
        <f t="shared" si="39"/>
        <v>42563.208333333328</v>
      </c>
    </row>
    <row r="623" spans="1:20" x14ac:dyDescent="0.55000000000000004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7"/>
        <v>6.2</v>
      </c>
      <c r="G623" t="s">
        <v>20</v>
      </c>
      <c r="H623">
        <f t="shared" si="36"/>
        <v>74</v>
      </c>
      <c r="I623">
        <v>2144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_xlfn.TEXTSPLIT(P623,"/")</f>
        <v>theater</v>
      </c>
      <c r="R623" t="str">
        <v>plays</v>
      </c>
      <c r="S623" s="7">
        <f t="shared" si="38"/>
        <v>42626.208333333328</v>
      </c>
      <c r="T623" s="7">
        <f t="shared" si="39"/>
        <v>42631.208333333328</v>
      </c>
    </row>
    <row r="624" spans="1:20" x14ac:dyDescent="0.55000000000000004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7"/>
        <v>0.03</v>
      </c>
      <c r="G624" t="s">
        <v>14</v>
      </c>
      <c r="H624">
        <f t="shared" si="36"/>
        <v>92</v>
      </c>
      <c r="I624">
        <v>64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_xlfn.TEXTSPLIT(P624,"/")</f>
        <v>music</v>
      </c>
      <c r="R624" t="str">
        <v>indie rock</v>
      </c>
      <c r="S624" s="7">
        <f t="shared" si="38"/>
        <v>43205.208333333328</v>
      </c>
      <c r="T624" s="7">
        <f t="shared" si="39"/>
        <v>43231.208333333328</v>
      </c>
    </row>
    <row r="625" spans="1:20" x14ac:dyDescent="0.55000000000000004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7"/>
        <v>1.6</v>
      </c>
      <c r="G625" t="s">
        <v>20</v>
      </c>
      <c r="H625">
        <f t="shared" si="36"/>
        <v>56</v>
      </c>
      <c r="I625">
        <v>2693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_xlfn.TEXTSPLIT(P625,"/")</f>
        <v>theater</v>
      </c>
      <c r="R625" t="str">
        <v>plays</v>
      </c>
      <c r="S625" s="7">
        <f t="shared" si="38"/>
        <v>42201.208333333328</v>
      </c>
      <c r="T625" s="7">
        <f t="shared" si="39"/>
        <v>42206.208333333328</v>
      </c>
    </row>
    <row r="626" spans="1:20" x14ac:dyDescent="0.55000000000000004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7"/>
        <v>2.79</v>
      </c>
      <c r="G626" t="s">
        <v>20</v>
      </c>
      <c r="H626">
        <f t="shared" si="36"/>
        <v>33</v>
      </c>
      <c r="I626">
        <v>432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_xlfn.TEXTSPLIT(P626,"/")</f>
        <v>photography</v>
      </c>
      <c r="R626" t="str">
        <v>photography books</v>
      </c>
      <c r="S626" s="7">
        <f t="shared" si="38"/>
        <v>42029.25</v>
      </c>
      <c r="T626" s="7">
        <f t="shared" si="39"/>
        <v>42035.25</v>
      </c>
    </row>
    <row r="627" spans="1:20" ht="31.35" x14ac:dyDescent="0.55000000000000004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7"/>
        <v>0.77</v>
      </c>
      <c r="G627" t="s">
        <v>14</v>
      </c>
      <c r="H627">
        <f t="shared" si="36"/>
        <v>94</v>
      </c>
      <c r="I627">
        <v>62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_xlfn.TEXTSPLIT(P627,"/")</f>
        <v>theater</v>
      </c>
      <c r="R627" t="str">
        <v>plays</v>
      </c>
      <c r="S627" s="7">
        <f t="shared" si="38"/>
        <v>43857.25</v>
      </c>
      <c r="T627" s="7">
        <f t="shared" si="39"/>
        <v>43871.25</v>
      </c>
    </row>
    <row r="628" spans="1:20" ht="31.35" x14ac:dyDescent="0.55000000000000004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7"/>
        <v>2.06</v>
      </c>
      <c r="G628" t="s">
        <v>20</v>
      </c>
      <c r="H628">
        <f t="shared" si="36"/>
        <v>70</v>
      </c>
      <c r="I628">
        <v>189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_xlfn.TEXTSPLIT(P628,"/")</f>
        <v>theater</v>
      </c>
      <c r="R628" t="str">
        <v>plays</v>
      </c>
      <c r="S628" s="7">
        <f t="shared" si="38"/>
        <v>40449.208333333336</v>
      </c>
      <c r="T628" s="7">
        <f t="shared" si="39"/>
        <v>40458.208333333336</v>
      </c>
    </row>
    <row r="629" spans="1:20" x14ac:dyDescent="0.55000000000000004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7"/>
        <v>6.94</v>
      </c>
      <c r="G629" t="s">
        <v>20</v>
      </c>
      <c r="H629">
        <f t="shared" si="36"/>
        <v>72</v>
      </c>
      <c r="I629">
        <v>154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_xlfn.TEXTSPLIT(P629,"/")</f>
        <v>food</v>
      </c>
      <c r="R629" t="str">
        <v>food trucks</v>
      </c>
      <c r="S629" s="7">
        <f t="shared" si="38"/>
        <v>40345.208333333336</v>
      </c>
      <c r="T629" s="7">
        <f t="shared" si="39"/>
        <v>40369.208333333336</v>
      </c>
    </row>
    <row r="630" spans="1:20" x14ac:dyDescent="0.55000000000000004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7"/>
        <v>1.52</v>
      </c>
      <c r="G630" t="s">
        <v>20</v>
      </c>
      <c r="H630">
        <f t="shared" si="36"/>
        <v>30</v>
      </c>
      <c r="I630">
        <v>96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_xlfn.TEXTSPLIT(P630,"/")</f>
        <v>music</v>
      </c>
      <c r="R630" t="str">
        <v>indie rock</v>
      </c>
      <c r="S630" s="7">
        <f t="shared" si="38"/>
        <v>40455.208333333336</v>
      </c>
      <c r="T630" s="7">
        <f t="shared" si="39"/>
        <v>40458.208333333336</v>
      </c>
    </row>
    <row r="631" spans="1:20" x14ac:dyDescent="0.55000000000000004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7"/>
        <v>0.65</v>
      </c>
      <c r="G631" t="s">
        <v>14</v>
      </c>
      <c r="H631">
        <f t="shared" si="36"/>
        <v>74</v>
      </c>
      <c r="I631">
        <v>750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_xlfn.TEXTSPLIT(P631,"/")</f>
        <v>theater</v>
      </c>
      <c r="R631" t="str">
        <v>plays</v>
      </c>
      <c r="S631" s="7">
        <f t="shared" si="38"/>
        <v>42557.208333333328</v>
      </c>
      <c r="T631" s="7">
        <f t="shared" si="39"/>
        <v>42559.208333333328</v>
      </c>
    </row>
    <row r="632" spans="1:20" x14ac:dyDescent="0.55000000000000004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7"/>
        <v>0.63</v>
      </c>
      <c r="G632" t="s">
        <v>74</v>
      </c>
      <c r="H632">
        <f t="shared" si="36"/>
        <v>69</v>
      </c>
      <c r="I632">
        <v>87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_xlfn.TEXTSPLIT(P632,"/")</f>
        <v>theater</v>
      </c>
      <c r="R632" t="str">
        <v>plays</v>
      </c>
      <c r="S632" s="7">
        <f t="shared" si="38"/>
        <v>43586.208333333328</v>
      </c>
      <c r="T632" s="7">
        <f t="shared" si="39"/>
        <v>43597.208333333328</v>
      </c>
    </row>
    <row r="633" spans="1:20" x14ac:dyDescent="0.55000000000000004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7"/>
        <v>3.1</v>
      </c>
      <c r="G633" t="s">
        <v>20</v>
      </c>
      <c r="H633">
        <f t="shared" si="36"/>
        <v>60</v>
      </c>
      <c r="I633">
        <v>3063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_xlfn.TEXTSPLIT(P633,"/")</f>
        <v>theater</v>
      </c>
      <c r="R633" t="str">
        <v>plays</v>
      </c>
      <c r="S633" s="7">
        <f t="shared" si="38"/>
        <v>43550.208333333328</v>
      </c>
      <c r="T633" s="7">
        <f t="shared" si="39"/>
        <v>43554.208333333328</v>
      </c>
    </row>
    <row r="634" spans="1:20" x14ac:dyDescent="0.55000000000000004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7"/>
        <v>0.43</v>
      </c>
      <c r="G634" t="s">
        <v>47</v>
      </c>
      <c r="H634">
        <f t="shared" si="36"/>
        <v>111</v>
      </c>
      <c r="I634">
        <v>278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_xlfn.TEXTSPLIT(P634,"/")</f>
        <v>theater</v>
      </c>
      <c r="R634" t="str">
        <v>plays</v>
      </c>
      <c r="S634" s="7">
        <f t="shared" si="38"/>
        <v>41945.208333333336</v>
      </c>
      <c r="T634" s="7">
        <f t="shared" si="39"/>
        <v>41963.25</v>
      </c>
    </row>
    <row r="635" spans="1:20" x14ac:dyDescent="0.55000000000000004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7"/>
        <v>0.83</v>
      </c>
      <c r="G635" t="s">
        <v>14</v>
      </c>
      <c r="H635">
        <f t="shared" si="36"/>
        <v>53</v>
      </c>
      <c r="I635">
        <v>105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_xlfn.TEXTSPLIT(P635,"/")</f>
        <v>film &amp; video</v>
      </c>
      <c r="R635" t="str">
        <v>animation</v>
      </c>
      <c r="S635" s="7">
        <f t="shared" si="38"/>
        <v>42315.25</v>
      </c>
      <c r="T635" s="7">
        <f t="shared" si="39"/>
        <v>42319.25</v>
      </c>
    </row>
    <row r="636" spans="1:20" x14ac:dyDescent="0.55000000000000004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7"/>
        <v>0.79</v>
      </c>
      <c r="G636" t="s">
        <v>74</v>
      </c>
      <c r="H636">
        <f t="shared" si="36"/>
        <v>56</v>
      </c>
      <c r="I636">
        <v>1658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_xlfn.TEXTSPLIT(P636,"/")</f>
        <v>film &amp; video</v>
      </c>
      <c r="R636" t="str">
        <v>television</v>
      </c>
      <c r="S636" s="7">
        <f t="shared" si="38"/>
        <v>42819.208333333328</v>
      </c>
      <c r="T636" s="7">
        <f t="shared" si="39"/>
        <v>42833.208333333328</v>
      </c>
    </row>
    <row r="637" spans="1:20" x14ac:dyDescent="0.55000000000000004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7"/>
        <v>1.1399999999999999</v>
      </c>
      <c r="G637" t="s">
        <v>20</v>
      </c>
      <c r="H637">
        <f t="shared" si="36"/>
        <v>70</v>
      </c>
      <c r="I637">
        <v>2266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_xlfn.TEXTSPLIT(P637,"/")</f>
        <v>film &amp; video</v>
      </c>
      <c r="R637" t="str">
        <v>television</v>
      </c>
      <c r="S637" s="7">
        <f t="shared" si="38"/>
        <v>41314.25</v>
      </c>
      <c r="T637" s="7">
        <f t="shared" si="39"/>
        <v>41346.208333333336</v>
      </c>
    </row>
    <row r="638" spans="1:20" x14ac:dyDescent="0.55000000000000004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7"/>
        <v>0.65</v>
      </c>
      <c r="G638" t="s">
        <v>14</v>
      </c>
      <c r="H638">
        <f t="shared" si="36"/>
        <v>49</v>
      </c>
      <c r="I638">
        <v>2604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_xlfn.TEXTSPLIT(P638,"/")</f>
        <v>film &amp; video</v>
      </c>
      <c r="R638" t="str">
        <v>animation</v>
      </c>
      <c r="S638" s="7">
        <f t="shared" si="38"/>
        <v>40926.25</v>
      </c>
      <c r="T638" s="7">
        <f t="shared" si="39"/>
        <v>40971.25</v>
      </c>
    </row>
    <row r="639" spans="1:20" x14ac:dyDescent="0.55000000000000004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7"/>
        <v>0.79</v>
      </c>
      <c r="G639" t="s">
        <v>14</v>
      </c>
      <c r="H639">
        <f t="shared" si="36"/>
        <v>104</v>
      </c>
      <c r="I639">
        <v>65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_xlfn.TEXTSPLIT(P639,"/")</f>
        <v>theater</v>
      </c>
      <c r="R639" t="str">
        <v>plays</v>
      </c>
      <c r="S639" s="7">
        <f t="shared" si="38"/>
        <v>42688.25</v>
      </c>
      <c r="T639" s="7">
        <f t="shared" si="39"/>
        <v>42696.25</v>
      </c>
    </row>
    <row r="640" spans="1:20" x14ac:dyDescent="0.55000000000000004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7"/>
        <v>0.11</v>
      </c>
      <c r="G640" t="s">
        <v>14</v>
      </c>
      <c r="H640">
        <f t="shared" si="36"/>
        <v>99</v>
      </c>
      <c r="I640">
        <v>94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_xlfn.TEXTSPLIT(P640,"/")</f>
        <v>theater</v>
      </c>
      <c r="R640" t="str">
        <v>plays</v>
      </c>
      <c r="S640" s="7">
        <f t="shared" si="38"/>
        <v>40386.208333333336</v>
      </c>
      <c r="T640" s="7">
        <f t="shared" si="39"/>
        <v>40398.208333333336</v>
      </c>
    </row>
    <row r="641" spans="1:20" x14ac:dyDescent="0.55000000000000004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7"/>
        <v>0.56000000000000005</v>
      </c>
      <c r="G641" t="s">
        <v>47</v>
      </c>
      <c r="H641">
        <f t="shared" si="36"/>
        <v>107</v>
      </c>
      <c r="I641">
        <v>45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_xlfn.TEXTSPLIT(P641,"/")</f>
        <v>film &amp; video</v>
      </c>
      <c r="R641" t="str">
        <v>drama</v>
      </c>
      <c r="S641" s="7">
        <f t="shared" si="38"/>
        <v>43309.208333333328</v>
      </c>
      <c r="T641" s="7">
        <f t="shared" si="39"/>
        <v>43309.208333333328</v>
      </c>
    </row>
    <row r="642" spans="1:20" x14ac:dyDescent="0.55000000000000004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7"/>
        <v>0.17</v>
      </c>
      <c r="G642" t="s">
        <v>14</v>
      </c>
      <c r="H642">
        <f t="shared" ref="H642:H705" si="40">IFERROR(ROUND(E642/I642,0),0)</f>
        <v>77</v>
      </c>
      <c r="I642">
        <v>257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_xlfn.TEXTSPLIT(P642,"/")</f>
        <v>theater</v>
      </c>
      <c r="R642" t="str">
        <v>plays</v>
      </c>
      <c r="S642" s="7">
        <f t="shared" si="38"/>
        <v>42387.25</v>
      </c>
      <c r="T642" s="7">
        <f t="shared" si="39"/>
        <v>42390.25</v>
      </c>
    </row>
    <row r="643" spans="1:20" ht="31.35" x14ac:dyDescent="0.55000000000000004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1">ROUND(E643/D643,2)</f>
        <v>1.2</v>
      </c>
      <c r="G643" t="s">
        <v>20</v>
      </c>
      <c r="H643">
        <f t="shared" si="40"/>
        <v>58</v>
      </c>
      <c r="I643">
        <v>194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_xlfn.TEXTSPLIT(P643,"/")</f>
        <v>theater</v>
      </c>
      <c r="R643" t="str">
        <v>plays</v>
      </c>
      <c r="S643" s="7">
        <f t="shared" ref="S643:S706" si="42">(((L643/60)/60)/24)+DATE(1970,1,1)</f>
        <v>42786.25</v>
      </c>
      <c r="T643" s="7">
        <f t="shared" ref="T643:T706" si="43">(((M643/60)/60)/24)+DATE(1970,1,1)</f>
        <v>42814.208333333328</v>
      </c>
    </row>
    <row r="644" spans="1:20" x14ac:dyDescent="0.55000000000000004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1"/>
        <v>1.45</v>
      </c>
      <c r="G644" t="s">
        <v>20</v>
      </c>
      <c r="H644">
        <f t="shared" si="40"/>
        <v>104</v>
      </c>
      <c r="I644">
        <v>129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_xlfn.TEXTSPLIT(P644,"/")</f>
        <v>technology</v>
      </c>
      <c r="R644" t="str">
        <v>wearables</v>
      </c>
      <c r="S644" s="7">
        <f t="shared" si="42"/>
        <v>43451.25</v>
      </c>
      <c r="T644" s="7">
        <f t="shared" si="43"/>
        <v>43460.25</v>
      </c>
    </row>
    <row r="645" spans="1:20" x14ac:dyDescent="0.55000000000000004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1"/>
        <v>2.21</v>
      </c>
      <c r="G645" t="s">
        <v>20</v>
      </c>
      <c r="H645">
        <f t="shared" si="40"/>
        <v>88</v>
      </c>
      <c r="I645">
        <v>375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_xlfn.TEXTSPLIT(P645,"/")</f>
        <v>theater</v>
      </c>
      <c r="R645" t="str">
        <v>plays</v>
      </c>
      <c r="S645" s="7">
        <f t="shared" si="42"/>
        <v>42795.25</v>
      </c>
      <c r="T645" s="7">
        <f t="shared" si="43"/>
        <v>42813.208333333328</v>
      </c>
    </row>
    <row r="646" spans="1:20" x14ac:dyDescent="0.55000000000000004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1"/>
        <v>0.48</v>
      </c>
      <c r="G646" t="s">
        <v>14</v>
      </c>
      <c r="H646">
        <f t="shared" si="40"/>
        <v>28</v>
      </c>
      <c r="I646">
        <v>2928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_xlfn.TEXTSPLIT(P646,"/")</f>
        <v>theater</v>
      </c>
      <c r="R646" t="str">
        <v>plays</v>
      </c>
      <c r="S646" s="7">
        <f t="shared" si="42"/>
        <v>43452.25</v>
      </c>
      <c r="T646" s="7">
        <f t="shared" si="43"/>
        <v>43468.25</v>
      </c>
    </row>
    <row r="647" spans="1:20" x14ac:dyDescent="0.55000000000000004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1"/>
        <v>0.93</v>
      </c>
      <c r="G647" t="s">
        <v>14</v>
      </c>
      <c r="H647">
        <f t="shared" si="40"/>
        <v>38</v>
      </c>
      <c r="I647">
        <v>4697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_xlfn.TEXTSPLIT(P647,"/")</f>
        <v>music</v>
      </c>
      <c r="R647" t="str">
        <v>rock</v>
      </c>
      <c r="S647" s="7">
        <f t="shared" si="42"/>
        <v>43369.208333333328</v>
      </c>
      <c r="T647" s="7">
        <f t="shared" si="43"/>
        <v>43390.208333333328</v>
      </c>
    </row>
    <row r="648" spans="1:20" x14ac:dyDescent="0.55000000000000004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1"/>
        <v>0.89</v>
      </c>
      <c r="G648" t="s">
        <v>14</v>
      </c>
      <c r="H648">
        <f t="shared" si="40"/>
        <v>30</v>
      </c>
      <c r="I648">
        <v>2915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_xlfn.TEXTSPLIT(P648,"/")</f>
        <v>games</v>
      </c>
      <c r="R648" t="str">
        <v>video games</v>
      </c>
      <c r="S648" s="7">
        <f t="shared" si="42"/>
        <v>41346.208333333336</v>
      </c>
      <c r="T648" s="7">
        <f t="shared" si="43"/>
        <v>41357.208333333336</v>
      </c>
    </row>
    <row r="649" spans="1:20" x14ac:dyDescent="0.55000000000000004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1"/>
        <v>0.41</v>
      </c>
      <c r="G649" t="s">
        <v>14</v>
      </c>
      <c r="H649">
        <f t="shared" si="40"/>
        <v>104</v>
      </c>
      <c r="I649">
        <v>18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_xlfn.TEXTSPLIT(P649,"/")</f>
        <v>publishing</v>
      </c>
      <c r="R649" t="str">
        <v>translations</v>
      </c>
      <c r="S649" s="7">
        <f t="shared" si="42"/>
        <v>43199.208333333328</v>
      </c>
      <c r="T649" s="7">
        <f t="shared" si="43"/>
        <v>43223.208333333328</v>
      </c>
    </row>
    <row r="650" spans="1:20" x14ac:dyDescent="0.55000000000000004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1"/>
        <v>0.63</v>
      </c>
      <c r="G650" t="s">
        <v>74</v>
      </c>
      <c r="H650">
        <f t="shared" si="40"/>
        <v>86</v>
      </c>
      <c r="I650">
        <v>723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_xlfn.TEXTSPLIT(P650,"/")</f>
        <v>food</v>
      </c>
      <c r="R650" t="str">
        <v>food trucks</v>
      </c>
      <c r="S650" s="7">
        <f t="shared" si="42"/>
        <v>42922.208333333328</v>
      </c>
      <c r="T650" s="7">
        <f t="shared" si="43"/>
        <v>42940.208333333328</v>
      </c>
    </row>
    <row r="651" spans="1:20" x14ac:dyDescent="0.55000000000000004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1"/>
        <v>0.48</v>
      </c>
      <c r="G651" t="s">
        <v>14</v>
      </c>
      <c r="H651">
        <f t="shared" si="40"/>
        <v>98</v>
      </c>
      <c r="I651">
        <v>602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_xlfn.TEXTSPLIT(P651,"/")</f>
        <v>theater</v>
      </c>
      <c r="R651" t="str">
        <v>plays</v>
      </c>
      <c r="S651" s="7">
        <f t="shared" si="42"/>
        <v>40471.208333333336</v>
      </c>
      <c r="T651" s="7">
        <f t="shared" si="43"/>
        <v>40482.208333333336</v>
      </c>
    </row>
    <row r="652" spans="1:20" x14ac:dyDescent="0.55000000000000004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1"/>
        <v>0.02</v>
      </c>
      <c r="G652" t="s">
        <v>14</v>
      </c>
      <c r="H652">
        <f t="shared" si="40"/>
        <v>2</v>
      </c>
      <c r="I652">
        <v>1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_xlfn.TEXTSPLIT(P652,"/")</f>
        <v>music</v>
      </c>
      <c r="R652" t="str">
        <v>jazz</v>
      </c>
      <c r="S652" s="7">
        <f t="shared" si="42"/>
        <v>41828.208333333336</v>
      </c>
      <c r="T652" s="7">
        <f t="shared" si="43"/>
        <v>41855.208333333336</v>
      </c>
    </row>
    <row r="653" spans="1:20" x14ac:dyDescent="0.55000000000000004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1"/>
        <v>0.88</v>
      </c>
      <c r="G653" t="s">
        <v>14</v>
      </c>
      <c r="H653">
        <f t="shared" si="40"/>
        <v>45</v>
      </c>
      <c r="I653">
        <v>3868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_xlfn.TEXTSPLIT(P653,"/")</f>
        <v>film &amp; video</v>
      </c>
      <c r="R653" t="str">
        <v>shorts</v>
      </c>
      <c r="S653" s="7">
        <f t="shared" si="42"/>
        <v>41692.25</v>
      </c>
      <c r="T653" s="7">
        <f t="shared" si="43"/>
        <v>41707.25</v>
      </c>
    </row>
    <row r="654" spans="1:20" x14ac:dyDescent="0.55000000000000004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1"/>
        <v>1.27</v>
      </c>
      <c r="G654" t="s">
        <v>20</v>
      </c>
      <c r="H654">
        <f t="shared" si="40"/>
        <v>31</v>
      </c>
      <c r="I654">
        <v>409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_xlfn.TEXTSPLIT(P654,"/")</f>
        <v>technology</v>
      </c>
      <c r="R654" t="str">
        <v>web</v>
      </c>
      <c r="S654" s="7">
        <f t="shared" si="42"/>
        <v>42587.208333333328</v>
      </c>
      <c r="T654" s="7">
        <f t="shared" si="43"/>
        <v>42630.208333333328</v>
      </c>
    </row>
    <row r="655" spans="1:20" x14ac:dyDescent="0.55000000000000004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1"/>
        <v>23.39</v>
      </c>
      <c r="G655" t="s">
        <v>20</v>
      </c>
      <c r="H655">
        <f t="shared" si="40"/>
        <v>60</v>
      </c>
      <c r="I655">
        <v>234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_xlfn.TEXTSPLIT(P655,"/")</f>
        <v>technology</v>
      </c>
      <c r="R655" t="str">
        <v>web</v>
      </c>
      <c r="S655" s="7">
        <f t="shared" si="42"/>
        <v>42468.208333333328</v>
      </c>
      <c r="T655" s="7">
        <f t="shared" si="43"/>
        <v>42470.208333333328</v>
      </c>
    </row>
    <row r="656" spans="1:20" x14ac:dyDescent="0.55000000000000004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1"/>
        <v>5.08</v>
      </c>
      <c r="G656" t="s">
        <v>20</v>
      </c>
      <c r="H656">
        <f t="shared" si="40"/>
        <v>59</v>
      </c>
      <c r="I656">
        <v>3016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_xlfn.TEXTSPLIT(P656,"/")</f>
        <v>music</v>
      </c>
      <c r="R656" t="str">
        <v>metal</v>
      </c>
      <c r="S656" s="7">
        <f t="shared" si="42"/>
        <v>42240.208333333328</v>
      </c>
      <c r="T656" s="7">
        <f t="shared" si="43"/>
        <v>42245.208333333328</v>
      </c>
    </row>
    <row r="657" spans="1:20" x14ac:dyDescent="0.55000000000000004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1"/>
        <v>1.91</v>
      </c>
      <c r="G657" t="s">
        <v>20</v>
      </c>
      <c r="H657">
        <f t="shared" si="40"/>
        <v>50</v>
      </c>
      <c r="I657">
        <v>264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_xlfn.TEXTSPLIT(P657,"/")</f>
        <v>photography</v>
      </c>
      <c r="R657" t="str">
        <v>photography books</v>
      </c>
      <c r="S657" s="7">
        <f t="shared" si="42"/>
        <v>42796.25</v>
      </c>
      <c r="T657" s="7">
        <f t="shared" si="43"/>
        <v>42809.208333333328</v>
      </c>
    </row>
    <row r="658" spans="1:20" ht="31.35" x14ac:dyDescent="0.55000000000000004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1"/>
        <v>0.42</v>
      </c>
      <c r="G658" t="s">
        <v>14</v>
      </c>
      <c r="H658">
        <f t="shared" si="40"/>
        <v>99</v>
      </c>
      <c r="I658">
        <v>504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_xlfn.TEXTSPLIT(P658,"/")</f>
        <v>food</v>
      </c>
      <c r="R658" t="str">
        <v>food trucks</v>
      </c>
      <c r="S658" s="7">
        <f t="shared" si="42"/>
        <v>43097.25</v>
      </c>
      <c r="T658" s="7">
        <f t="shared" si="43"/>
        <v>43102.25</v>
      </c>
    </row>
    <row r="659" spans="1:20" x14ac:dyDescent="0.55000000000000004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1"/>
        <v>0.08</v>
      </c>
      <c r="G659" t="s">
        <v>14</v>
      </c>
      <c r="H659">
        <f t="shared" si="40"/>
        <v>59</v>
      </c>
      <c r="I659">
        <v>14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_xlfn.TEXTSPLIT(P659,"/")</f>
        <v>film &amp; video</v>
      </c>
      <c r="R659" t="str">
        <v>science fiction</v>
      </c>
      <c r="S659" s="7">
        <f t="shared" si="42"/>
        <v>43096.25</v>
      </c>
      <c r="T659" s="7">
        <f t="shared" si="43"/>
        <v>43112.25</v>
      </c>
    </row>
    <row r="660" spans="1:20" x14ac:dyDescent="0.55000000000000004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1"/>
        <v>0.6</v>
      </c>
      <c r="G660" t="s">
        <v>74</v>
      </c>
      <c r="H660">
        <f t="shared" si="40"/>
        <v>81</v>
      </c>
      <c r="I660">
        <v>390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_xlfn.TEXTSPLIT(P660,"/")</f>
        <v>music</v>
      </c>
      <c r="R660" t="str">
        <v>rock</v>
      </c>
      <c r="S660" s="7">
        <f t="shared" si="42"/>
        <v>42246.208333333328</v>
      </c>
      <c r="T660" s="7">
        <f t="shared" si="43"/>
        <v>42269.208333333328</v>
      </c>
    </row>
    <row r="661" spans="1:20" x14ac:dyDescent="0.55000000000000004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1"/>
        <v>0.47</v>
      </c>
      <c r="G661" t="s">
        <v>14</v>
      </c>
      <c r="H661">
        <f t="shared" si="40"/>
        <v>76</v>
      </c>
      <c r="I661">
        <v>750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_xlfn.TEXTSPLIT(P661,"/")</f>
        <v>film &amp; video</v>
      </c>
      <c r="R661" t="str">
        <v>documentary</v>
      </c>
      <c r="S661" s="7">
        <f t="shared" si="42"/>
        <v>40570.25</v>
      </c>
      <c r="T661" s="7">
        <f t="shared" si="43"/>
        <v>40571.25</v>
      </c>
    </row>
    <row r="662" spans="1:20" x14ac:dyDescent="0.55000000000000004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1"/>
        <v>0.82</v>
      </c>
      <c r="G662" t="s">
        <v>14</v>
      </c>
      <c r="H662">
        <f t="shared" si="40"/>
        <v>97</v>
      </c>
      <c r="I662">
        <v>77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_xlfn.TEXTSPLIT(P662,"/")</f>
        <v>theater</v>
      </c>
      <c r="R662" t="str">
        <v>plays</v>
      </c>
      <c r="S662" s="7">
        <f t="shared" si="42"/>
        <v>42237.208333333328</v>
      </c>
      <c r="T662" s="7">
        <f t="shared" si="43"/>
        <v>42246.208333333328</v>
      </c>
    </row>
    <row r="663" spans="1:20" x14ac:dyDescent="0.55000000000000004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1"/>
        <v>0.54</v>
      </c>
      <c r="G663" t="s">
        <v>14</v>
      </c>
      <c r="H663">
        <f t="shared" si="40"/>
        <v>77</v>
      </c>
      <c r="I663">
        <v>752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_xlfn.TEXTSPLIT(P663,"/")</f>
        <v>music</v>
      </c>
      <c r="R663" t="str">
        <v>jazz</v>
      </c>
      <c r="S663" s="7">
        <f t="shared" si="42"/>
        <v>40996.208333333336</v>
      </c>
      <c r="T663" s="7">
        <f t="shared" si="43"/>
        <v>41026.208333333336</v>
      </c>
    </row>
    <row r="664" spans="1:20" x14ac:dyDescent="0.55000000000000004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1"/>
        <v>0.98</v>
      </c>
      <c r="G664" t="s">
        <v>14</v>
      </c>
      <c r="H664">
        <f t="shared" si="40"/>
        <v>68</v>
      </c>
      <c r="I664">
        <v>131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_xlfn.TEXTSPLIT(P664,"/")</f>
        <v>theater</v>
      </c>
      <c r="R664" t="str">
        <v>plays</v>
      </c>
      <c r="S664" s="7">
        <f t="shared" si="42"/>
        <v>43443.25</v>
      </c>
      <c r="T664" s="7">
        <f t="shared" si="43"/>
        <v>43447.25</v>
      </c>
    </row>
    <row r="665" spans="1:20" x14ac:dyDescent="0.55000000000000004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1"/>
        <v>0.77</v>
      </c>
      <c r="G665" t="s">
        <v>14</v>
      </c>
      <c r="H665">
        <f t="shared" si="40"/>
        <v>89</v>
      </c>
      <c r="I665">
        <v>87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_xlfn.TEXTSPLIT(P665,"/")</f>
        <v>theater</v>
      </c>
      <c r="R665" t="str">
        <v>plays</v>
      </c>
      <c r="S665" s="7">
        <f t="shared" si="42"/>
        <v>40458.208333333336</v>
      </c>
      <c r="T665" s="7">
        <f t="shared" si="43"/>
        <v>40481.208333333336</v>
      </c>
    </row>
    <row r="666" spans="1:20" x14ac:dyDescent="0.55000000000000004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1"/>
        <v>0.33</v>
      </c>
      <c r="G666" t="s">
        <v>14</v>
      </c>
      <c r="H666">
        <f t="shared" si="40"/>
        <v>25</v>
      </c>
      <c r="I666">
        <v>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_xlfn.TEXTSPLIT(P666,"/")</f>
        <v>music</v>
      </c>
      <c r="R666" t="str">
        <v>jazz</v>
      </c>
      <c r="S666" s="7">
        <f t="shared" si="42"/>
        <v>40959.25</v>
      </c>
      <c r="T666" s="7">
        <f t="shared" si="43"/>
        <v>40969.25</v>
      </c>
    </row>
    <row r="667" spans="1:20" x14ac:dyDescent="0.55000000000000004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1"/>
        <v>2.4</v>
      </c>
      <c r="G667" t="s">
        <v>20</v>
      </c>
      <c r="H667">
        <f t="shared" si="40"/>
        <v>45</v>
      </c>
      <c r="I667">
        <v>272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_xlfn.TEXTSPLIT(P667,"/")</f>
        <v>film &amp; video</v>
      </c>
      <c r="R667" t="str">
        <v>documentary</v>
      </c>
      <c r="S667" s="7">
        <f t="shared" si="42"/>
        <v>40733.208333333336</v>
      </c>
      <c r="T667" s="7">
        <f t="shared" si="43"/>
        <v>40747.208333333336</v>
      </c>
    </row>
    <row r="668" spans="1:20" x14ac:dyDescent="0.55000000000000004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1"/>
        <v>0.64</v>
      </c>
      <c r="G668" t="s">
        <v>74</v>
      </c>
      <c r="H668">
        <f t="shared" si="40"/>
        <v>79</v>
      </c>
      <c r="I668">
        <v>25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_xlfn.TEXTSPLIT(P668,"/")</f>
        <v>theater</v>
      </c>
      <c r="R668" t="str">
        <v>plays</v>
      </c>
      <c r="S668" s="7">
        <f t="shared" si="42"/>
        <v>41516.208333333336</v>
      </c>
      <c r="T668" s="7">
        <f t="shared" si="43"/>
        <v>41522.208333333336</v>
      </c>
    </row>
    <row r="669" spans="1:20" ht="31.35" x14ac:dyDescent="0.55000000000000004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1"/>
        <v>1.76</v>
      </c>
      <c r="G669" t="s">
        <v>20</v>
      </c>
      <c r="H669">
        <f t="shared" si="40"/>
        <v>29</v>
      </c>
      <c r="I669">
        <v>419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_xlfn.TEXTSPLIT(P669,"/")</f>
        <v>journalism</v>
      </c>
      <c r="R669" t="str">
        <v>audio</v>
      </c>
      <c r="S669" s="7">
        <f t="shared" si="42"/>
        <v>41892.208333333336</v>
      </c>
      <c r="T669" s="7">
        <f t="shared" si="43"/>
        <v>41901.208333333336</v>
      </c>
    </row>
    <row r="670" spans="1:20" ht="31.35" x14ac:dyDescent="0.55000000000000004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1"/>
        <v>0.2</v>
      </c>
      <c r="G670" t="s">
        <v>14</v>
      </c>
      <c r="H670">
        <f t="shared" si="40"/>
        <v>74</v>
      </c>
      <c r="I670">
        <v>76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_xlfn.TEXTSPLIT(P670,"/")</f>
        <v>theater</v>
      </c>
      <c r="R670" t="str">
        <v>plays</v>
      </c>
      <c r="S670" s="7">
        <f t="shared" si="42"/>
        <v>41122.208333333336</v>
      </c>
      <c r="T670" s="7">
        <f t="shared" si="43"/>
        <v>41134.208333333336</v>
      </c>
    </row>
    <row r="671" spans="1:20" x14ac:dyDescent="0.55000000000000004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1"/>
        <v>3.59</v>
      </c>
      <c r="G671" t="s">
        <v>20</v>
      </c>
      <c r="H671">
        <f t="shared" si="40"/>
        <v>108</v>
      </c>
      <c r="I671">
        <v>1621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_xlfn.TEXTSPLIT(P671,"/")</f>
        <v>theater</v>
      </c>
      <c r="R671" t="str">
        <v>plays</v>
      </c>
      <c r="S671" s="7">
        <f t="shared" si="42"/>
        <v>42912.208333333328</v>
      </c>
      <c r="T671" s="7">
        <f t="shared" si="43"/>
        <v>42921.208333333328</v>
      </c>
    </row>
    <row r="672" spans="1:20" ht="31.35" x14ac:dyDescent="0.55000000000000004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1"/>
        <v>4.6900000000000004</v>
      </c>
      <c r="G672" t="s">
        <v>20</v>
      </c>
      <c r="H672">
        <f t="shared" si="40"/>
        <v>69</v>
      </c>
      <c r="I672">
        <v>1101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_xlfn.TEXTSPLIT(P672,"/")</f>
        <v>music</v>
      </c>
      <c r="R672" t="str">
        <v>indie rock</v>
      </c>
      <c r="S672" s="7">
        <f t="shared" si="42"/>
        <v>42425.25</v>
      </c>
      <c r="T672" s="7">
        <f t="shared" si="43"/>
        <v>42437.25</v>
      </c>
    </row>
    <row r="673" spans="1:20" ht="31.35" x14ac:dyDescent="0.55000000000000004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1"/>
        <v>1.22</v>
      </c>
      <c r="G673" t="s">
        <v>20</v>
      </c>
      <c r="H673">
        <f t="shared" si="40"/>
        <v>111</v>
      </c>
      <c r="I673">
        <v>1073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_xlfn.TEXTSPLIT(P673,"/")</f>
        <v>theater</v>
      </c>
      <c r="R673" t="str">
        <v>plays</v>
      </c>
      <c r="S673" s="7">
        <f t="shared" si="42"/>
        <v>40390.208333333336</v>
      </c>
      <c r="T673" s="7">
        <f t="shared" si="43"/>
        <v>40394.208333333336</v>
      </c>
    </row>
    <row r="674" spans="1:20" x14ac:dyDescent="0.55000000000000004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1"/>
        <v>0.56000000000000005</v>
      </c>
      <c r="G674" t="s">
        <v>14</v>
      </c>
      <c r="H674">
        <f t="shared" si="40"/>
        <v>25</v>
      </c>
      <c r="I674">
        <v>4428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_xlfn.TEXTSPLIT(P674,"/")</f>
        <v>theater</v>
      </c>
      <c r="R674" t="str">
        <v>plays</v>
      </c>
      <c r="S674" s="7">
        <f t="shared" si="42"/>
        <v>43180.208333333328</v>
      </c>
      <c r="T674" s="7">
        <f t="shared" si="43"/>
        <v>43190.208333333328</v>
      </c>
    </row>
    <row r="675" spans="1:20" x14ac:dyDescent="0.55000000000000004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1"/>
        <v>0.44</v>
      </c>
      <c r="G675" t="s">
        <v>14</v>
      </c>
      <c r="H675">
        <f t="shared" si="40"/>
        <v>42</v>
      </c>
      <c r="I675">
        <v>58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_xlfn.TEXTSPLIT(P675,"/")</f>
        <v>music</v>
      </c>
      <c r="R675" t="str">
        <v>indie rock</v>
      </c>
      <c r="S675" s="7">
        <f t="shared" si="42"/>
        <v>42475.208333333328</v>
      </c>
      <c r="T675" s="7">
        <f t="shared" si="43"/>
        <v>42496.208333333328</v>
      </c>
    </row>
    <row r="676" spans="1:20" x14ac:dyDescent="0.55000000000000004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1"/>
        <v>0.34</v>
      </c>
      <c r="G676" t="s">
        <v>74</v>
      </c>
      <c r="H676">
        <f t="shared" si="40"/>
        <v>47</v>
      </c>
      <c r="I676">
        <v>1218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_xlfn.TEXTSPLIT(P676,"/")</f>
        <v>photography</v>
      </c>
      <c r="R676" t="str">
        <v>photography books</v>
      </c>
      <c r="S676" s="7">
        <f t="shared" si="42"/>
        <v>40774.208333333336</v>
      </c>
      <c r="T676" s="7">
        <f t="shared" si="43"/>
        <v>40821.208333333336</v>
      </c>
    </row>
    <row r="677" spans="1:20" x14ac:dyDescent="0.55000000000000004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1"/>
        <v>1.23</v>
      </c>
      <c r="G677" t="s">
        <v>20</v>
      </c>
      <c r="H677">
        <f t="shared" si="40"/>
        <v>36</v>
      </c>
      <c r="I677">
        <v>331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_xlfn.TEXTSPLIT(P677,"/")</f>
        <v>journalism</v>
      </c>
      <c r="R677" t="str">
        <v>audio</v>
      </c>
      <c r="S677" s="7">
        <f t="shared" si="42"/>
        <v>43719.208333333328</v>
      </c>
      <c r="T677" s="7">
        <f t="shared" si="43"/>
        <v>43726.208333333328</v>
      </c>
    </row>
    <row r="678" spans="1:20" x14ac:dyDescent="0.55000000000000004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1"/>
        <v>1.9</v>
      </c>
      <c r="G678" t="s">
        <v>20</v>
      </c>
      <c r="H678">
        <f t="shared" si="40"/>
        <v>101</v>
      </c>
      <c r="I678">
        <v>1170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_xlfn.TEXTSPLIT(P678,"/")</f>
        <v>photography</v>
      </c>
      <c r="R678" t="str">
        <v>photography books</v>
      </c>
      <c r="S678" s="7">
        <f t="shared" si="42"/>
        <v>41178.208333333336</v>
      </c>
      <c r="T678" s="7">
        <f t="shared" si="43"/>
        <v>41187.208333333336</v>
      </c>
    </row>
    <row r="679" spans="1:20" x14ac:dyDescent="0.55000000000000004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1"/>
        <v>0.84</v>
      </c>
      <c r="G679" t="s">
        <v>14</v>
      </c>
      <c r="H679">
        <f t="shared" si="40"/>
        <v>40</v>
      </c>
      <c r="I679">
        <v>111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_xlfn.TEXTSPLIT(P679,"/")</f>
        <v>publishing</v>
      </c>
      <c r="R679" t="str">
        <v>fiction</v>
      </c>
      <c r="S679" s="7">
        <f t="shared" si="42"/>
        <v>42561.208333333328</v>
      </c>
      <c r="T679" s="7">
        <f t="shared" si="43"/>
        <v>42611.208333333328</v>
      </c>
    </row>
    <row r="680" spans="1:20" x14ac:dyDescent="0.55000000000000004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1"/>
        <v>0.18</v>
      </c>
      <c r="G680" t="s">
        <v>74</v>
      </c>
      <c r="H680">
        <f t="shared" si="40"/>
        <v>83</v>
      </c>
      <c r="I680">
        <v>215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_xlfn.TEXTSPLIT(P680,"/")</f>
        <v>film &amp; video</v>
      </c>
      <c r="R680" t="str">
        <v>drama</v>
      </c>
      <c r="S680" s="7">
        <f t="shared" si="42"/>
        <v>43484.25</v>
      </c>
      <c r="T680" s="7">
        <f t="shared" si="43"/>
        <v>43486.25</v>
      </c>
    </row>
    <row r="681" spans="1:20" x14ac:dyDescent="0.55000000000000004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1"/>
        <v>10.37</v>
      </c>
      <c r="G681" t="s">
        <v>20</v>
      </c>
      <c r="H681">
        <f t="shared" si="40"/>
        <v>40</v>
      </c>
      <c r="I681">
        <v>363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_xlfn.TEXTSPLIT(P681,"/")</f>
        <v>food</v>
      </c>
      <c r="R681" t="str">
        <v>food trucks</v>
      </c>
      <c r="S681" s="7">
        <f t="shared" si="42"/>
        <v>43756.208333333328</v>
      </c>
      <c r="T681" s="7">
        <f t="shared" si="43"/>
        <v>43761.208333333328</v>
      </c>
    </row>
    <row r="682" spans="1:20" ht="31.35" x14ac:dyDescent="0.55000000000000004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1"/>
        <v>0.97</v>
      </c>
      <c r="G682" t="s">
        <v>14</v>
      </c>
      <c r="H682">
        <f t="shared" si="40"/>
        <v>48</v>
      </c>
      <c r="I682">
        <v>2955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_xlfn.TEXTSPLIT(P682,"/")</f>
        <v>games</v>
      </c>
      <c r="R682" t="str">
        <v>mobile games</v>
      </c>
      <c r="S682" s="7">
        <f t="shared" si="42"/>
        <v>43813.25</v>
      </c>
      <c r="T682" s="7">
        <f t="shared" si="43"/>
        <v>43815.25</v>
      </c>
    </row>
    <row r="683" spans="1:20" ht="31.35" x14ac:dyDescent="0.55000000000000004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1"/>
        <v>0.86</v>
      </c>
      <c r="G683" t="s">
        <v>14</v>
      </c>
      <c r="H683">
        <f t="shared" si="40"/>
        <v>96</v>
      </c>
      <c r="I683">
        <v>1657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_xlfn.TEXTSPLIT(P683,"/")</f>
        <v>theater</v>
      </c>
      <c r="R683" t="str">
        <v>plays</v>
      </c>
      <c r="S683" s="7">
        <f t="shared" si="42"/>
        <v>40898.25</v>
      </c>
      <c r="T683" s="7">
        <f t="shared" si="43"/>
        <v>40904.25</v>
      </c>
    </row>
    <row r="684" spans="1:20" x14ac:dyDescent="0.55000000000000004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1"/>
        <v>1.5</v>
      </c>
      <c r="G684" t="s">
        <v>20</v>
      </c>
      <c r="H684">
        <f t="shared" si="40"/>
        <v>79</v>
      </c>
      <c r="I684">
        <v>103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_xlfn.TEXTSPLIT(P684,"/")</f>
        <v>theater</v>
      </c>
      <c r="R684" t="str">
        <v>plays</v>
      </c>
      <c r="S684" s="7">
        <f t="shared" si="42"/>
        <v>41619.25</v>
      </c>
      <c r="T684" s="7">
        <f t="shared" si="43"/>
        <v>41628.25</v>
      </c>
    </row>
    <row r="685" spans="1:20" x14ac:dyDescent="0.55000000000000004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1"/>
        <v>3.58</v>
      </c>
      <c r="G685" t="s">
        <v>20</v>
      </c>
      <c r="H685">
        <f t="shared" si="40"/>
        <v>56</v>
      </c>
      <c r="I685">
        <v>147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_xlfn.TEXTSPLIT(P685,"/")</f>
        <v>theater</v>
      </c>
      <c r="R685" t="str">
        <v>plays</v>
      </c>
      <c r="S685" s="7">
        <f t="shared" si="42"/>
        <v>43359.208333333328</v>
      </c>
      <c r="T685" s="7">
        <f t="shared" si="43"/>
        <v>43361.208333333328</v>
      </c>
    </row>
    <row r="686" spans="1:20" x14ac:dyDescent="0.55000000000000004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1"/>
        <v>5.43</v>
      </c>
      <c r="G686" t="s">
        <v>20</v>
      </c>
      <c r="H686">
        <f t="shared" si="40"/>
        <v>69</v>
      </c>
      <c r="I686">
        <v>110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_xlfn.TEXTSPLIT(P686,"/")</f>
        <v>publishing</v>
      </c>
      <c r="R686" t="str">
        <v>nonfiction</v>
      </c>
      <c r="S686" s="7">
        <f t="shared" si="42"/>
        <v>40358.208333333336</v>
      </c>
      <c r="T686" s="7">
        <f t="shared" si="43"/>
        <v>40378.208333333336</v>
      </c>
    </row>
    <row r="687" spans="1:20" x14ac:dyDescent="0.55000000000000004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1"/>
        <v>0.68</v>
      </c>
      <c r="G687" t="s">
        <v>14</v>
      </c>
      <c r="H687">
        <f t="shared" si="40"/>
        <v>102</v>
      </c>
      <c r="I687">
        <v>926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_xlfn.TEXTSPLIT(P687,"/")</f>
        <v>theater</v>
      </c>
      <c r="R687" t="str">
        <v>plays</v>
      </c>
      <c r="S687" s="7">
        <f t="shared" si="42"/>
        <v>42239.208333333328</v>
      </c>
      <c r="T687" s="7">
        <f t="shared" si="43"/>
        <v>42263.208333333328</v>
      </c>
    </row>
    <row r="688" spans="1:20" x14ac:dyDescent="0.55000000000000004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1"/>
        <v>1.92</v>
      </c>
      <c r="G688" t="s">
        <v>20</v>
      </c>
      <c r="H688">
        <f t="shared" si="40"/>
        <v>107</v>
      </c>
      <c r="I688">
        <v>134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_xlfn.TEXTSPLIT(P688,"/")</f>
        <v>technology</v>
      </c>
      <c r="R688" t="str">
        <v>wearables</v>
      </c>
      <c r="S688" s="7">
        <f t="shared" si="42"/>
        <v>43186.208333333328</v>
      </c>
      <c r="T688" s="7">
        <f t="shared" si="43"/>
        <v>43197.208333333328</v>
      </c>
    </row>
    <row r="689" spans="1:20" x14ac:dyDescent="0.55000000000000004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1"/>
        <v>9.32</v>
      </c>
      <c r="G689" t="s">
        <v>20</v>
      </c>
      <c r="H689">
        <f t="shared" si="40"/>
        <v>52</v>
      </c>
      <c r="I689">
        <v>269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_xlfn.TEXTSPLIT(P689,"/")</f>
        <v>theater</v>
      </c>
      <c r="R689" t="str">
        <v>plays</v>
      </c>
      <c r="S689" s="7">
        <f t="shared" si="42"/>
        <v>42806.25</v>
      </c>
      <c r="T689" s="7">
        <f t="shared" si="43"/>
        <v>42809.208333333328</v>
      </c>
    </row>
    <row r="690" spans="1:20" x14ac:dyDescent="0.55000000000000004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1"/>
        <v>4.29</v>
      </c>
      <c r="G690" t="s">
        <v>20</v>
      </c>
      <c r="H690">
        <f t="shared" si="40"/>
        <v>71</v>
      </c>
      <c r="I690">
        <v>175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_xlfn.TEXTSPLIT(P690,"/")</f>
        <v>film &amp; video</v>
      </c>
      <c r="R690" t="str">
        <v>television</v>
      </c>
      <c r="S690" s="7">
        <f t="shared" si="42"/>
        <v>43475.25</v>
      </c>
      <c r="T690" s="7">
        <f t="shared" si="43"/>
        <v>43491.25</v>
      </c>
    </row>
    <row r="691" spans="1:20" x14ac:dyDescent="0.55000000000000004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1"/>
        <v>1.01</v>
      </c>
      <c r="G691" t="s">
        <v>20</v>
      </c>
      <c r="H691">
        <f t="shared" si="40"/>
        <v>106</v>
      </c>
      <c r="I691">
        <v>69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_xlfn.TEXTSPLIT(P691,"/")</f>
        <v>technology</v>
      </c>
      <c r="R691" t="str">
        <v>web</v>
      </c>
      <c r="S691" s="7">
        <f t="shared" si="42"/>
        <v>41576.208333333336</v>
      </c>
      <c r="T691" s="7">
        <f t="shared" si="43"/>
        <v>41588.25</v>
      </c>
    </row>
    <row r="692" spans="1:20" x14ac:dyDescent="0.55000000000000004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1"/>
        <v>2.27</v>
      </c>
      <c r="G692" t="s">
        <v>20</v>
      </c>
      <c r="H692">
        <f t="shared" si="40"/>
        <v>43</v>
      </c>
      <c r="I692">
        <v>190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_xlfn.TEXTSPLIT(P692,"/")</f>
        <v>film &amp; video</v>
      </c>
      <c r="R692" t="str">
        <v>documentary</v>
      </c>
      <c r="S692" s="7">
        <f t="shared" si="42"/>
        <v>40874.25</v>
      </c>
      <c r="T692" s="7">
        <f t="shared" si="43"/>
        <v>40880.25</v>
      </c>
    </row>
    <row r="693" spans="1:20" x14ac:dyDescent="0.55000000000000004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1"/>
        <v>1.42</v>
      </c>
      <c r="G693" t="s">
        <v>20</v>
      </c>
      <c r="H693">
        <f t="shared" si="40"/>
        <v>30</v>
      </c>
      <c r="I693">
        <v>237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_xlfn.TEXTSPLIT(P693,"/")</f>
        <v>film &amp; video</v>
      </c>
      <c r="R693" t="str">
        <v>documentary</v>
      </c>
      <c r="S693" s="7">
        <f t="shared" si="42"/>
        <v>41185.208333333336</v>
      </c>
      <c r="T693" s="7">
        <f t="shared" si="43"/>
        <v>41202.208333333336</v>
      </c>
    </row>
    <row r="694" spans="1:20" x14ac:dyDescent="0.55000000000000004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1"/>
        <v>0.91</v>
      </c>
      <c r="G694" t="s">
        <v>14</v>
      </c>
      <c r="H694">
        <f t="shared" si="40"/>
        <v>71</v>
      </c>
      <c r="I694">
        <v>77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_xlfn.TEXTSPLIT(P694,"/")</f>
        <v>music</v>
      </c>
      <c r="R694" t="str">
        <v>rock</v>
      </c>
      <c r="S694" s="7">
        <f t="shared" si="42"/>
        <v>43655.208333333328</v>
      </c>
      <c r="T694" s="7">
        <f t="shared" si="43"/>
        <v>43673.208333333328</v>
      </c>
    </row>
    <row r="695" spans="1:20" ht="31.35" x14ac:dyDescent="0.55000000000000004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1"/>
        <v>0.64</v>
      </c>
      <c r="G695" t="s">
        <v>14</v>
      </c>
      <c r="H695">
        <f t="shared" si="40"/>
        <v>66</v>
      </c>
      <c r="I695">
        <v>1748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_xlfn.TEXTSPLIT(P695,"/")</f>
        <v>theater</v>
      </c>
      <c r="R695" t="str">
        <v>plays</v>
      </c>
      <c r="S695" s="7">
        <f t="shared" si="42"/>
        <v>43025.208333333328</v>
      </c>
      <c r="T695" s="7">
        <f t="shared" si="43"/>
        <v>43042.208333333328</v>
      </c>
    </row>
    <row r="696" spans="1:20" x14ac:dyDescent="0.55000000000000004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1"/>
        <v>0.84</v>
      </c>
      <c r="G696" t="s">
        <v>14</v>
      </c>
      <c r="H696">
        <f t="shared" si="40"/>
        <v>97</v>
      </c>
      <c r="I696">
        <v>79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_xlfn.TEXTSPLIT(P696,"/")</f>
        <v>theater</v>
      </c>
      <c r="R696" t="str">
        <v>plays</v>
      </c>
      <c r="S696" s="7">
        <f t="shared" si="42"/>
        <v>43066.25</v>
      </c>
      <c r="T696" s="7">
        <f t="shared" si="43"/>
        <v>43103.25</v>
      </c>
    </row>
    <row r="697" spans="1:20" x14ac:dyDescent="0.55000000000000004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1"/>
        <v>1.34</v>
      </c>
      <c r="G697" t="s">
        <v>20</v>
      </c>
      <c r="H697">
        <f t="shared" si="40"/>
        <v>63</v>
      </c>
      <c r="I697">
        <v>196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_xlfn.TEXTSPLIT(P697,"/")</f>
        <v>music</v>
      </c>
      <c r="R697" t="str">
        <v>rock</v>
      </c>
      <c r="S697" s="7">
        <f t="shared" si="42"/>
        <v>42322.25</v>
      </c>
      <c r="T697" s="7">
        <f t="shared" si="43"/>
        <v>42338.25</v>
      </c>
    </row>
    <row r="698" spans="1:20" x14ac:dyDescent="0.55000000000000004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1"/>
        <v>0.59</v>
      </c>
      <c r="G698" t="s">
        <v>14</v>
      </c>
      <c r="H698">
        <f t="shared" si="40"/>
        <v>109</v>
      </c>
      <c r="I698">
        <v>889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_xlfn.TEXTSPLIT(P698,"/")</f>
        <v>theater</v>
      </c>
      <c r="R698" t="str">
        <v>plays</v>
      </c>
      <c r="S698" s="7">
        <f t="shared" si="42"/>
        <v>42114.208333333328</v>
      </c>
      <c r="T698" s="7">
        <f t="shared" si="43"/>
        <v>42115.208333333328</v>
      </c>
    </row>
    <row r="699" spans="1:20" x14ac:dyDescent="0.55000000000000004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1"/>
        <v>1.53</v>
      </c>
      <c r="G699" t="s">
        <v>20</v>
      </c>
      <c r="H699">
        <f t="shared" si="40"/>
        <v>27</v>
      </c>
      <c r="I699">
        <v>7295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_xlfn.TEXTSPLIT(P699,"/")</f>
        <v>music</v>
      </c>
      <c r="R699" t="str">
        <v>electric music</v>
      </c>
      <c r="S699" s="7">
        <f t="shared" si="42"/>
        <v>43190.208333333328</v>
      </c>
      <c r="T699" s="7">
        <f t="shared" si="43"/>
        <v>43192.208333333328</v>
      </c>
    </row>
    <row r="700" spans="1:20" x14ac:dyDescent="0.55000000000000004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1"/>
        <v>4.47</v>
      </c>
      <c r="G700" t="s">
        <v>20</v>
      </c>
      <c r="H700">
        <f t="shared" si="40"/>
        <v>65</v>
      </c>
      <c r="I700">
        <v>2893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_xlfn.TEXTSPLIT(P700,"/")</f>
        <v>technology</v>
      </c>
      <c r="R700" t="str">
        <v>wearables</v>
      </c>
      <c r="S700" s="7">
        <f t="shared" si="42"/>
        <v>40871.25</v>
      </c>
      <c r="T700" s="7">
        <f t="shared" si="43"/>
        <v>40885.25</v>
      </c>
    </row>
    <row r="701" spans="1:20" x14ac:dyDescent="0.55000000000000004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1"/>
        <v>0.84</v>
      </c>
      <c r="G701" t="s">
        <v>14</v>
      </c>
      <c r="H701">
        <f t="shared" si="40"/>
        <v>112</v>
      </c>
      <c r="I701">
        <v>56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_xlfn.TEXTSPLIT(P701,"/")</f>
        <v>film &amp; video</v>
      </c>
      <c r="R701" t="str">
        <v>drama</v>
      </c>
      <c r="S701" s="7">
        <f t="shared" si="42"/>
        <v>43641.208333333328</v>
      </c>
      <c r="T701" s="7">
        <f t="shared" si="43"/>
        <v>43642.208333333328</v>
      </c>
    </row>
    <row r="702" spans="1:20" ht="31.35" x14ac:dyDescent="0.55000000000000004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1"/>
        <v>0.03</v>
      </c>
      <c r="G702" t="s">
        <v>14</v>
      </c>
      <c r="H702">
        <f t="shared" si="40"/>
        <v>3</v>
      </c>
      <c r="I702">
        <v>1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_xlfn.TEXTSPLIT(P702,"/")</f>
        <v>technology</v>
      </c>
      <c r="R702" t="str">
        <v>wearables</v>
      </c>
      <c r="S702" s="7">
        <f t="shared" si="42"/>
        <v>40203.25</v>
      </c>
      <c r="T702" s="7">
        <f t="shared" si="43"/>
        <v>40218.25</v>
      </c>
    </row>
    <row r="703" spans="1:20" ht="31.35" x14ac:dyDescent="0.55000000000000004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1"/>
        <v>1.75</v>
      </c>
      <c r="G703" t="s">
        <v>20</v>
      </c>
      <c r="H703">
        <f t="shared" si="40"/>
        <v>111</v>
      </c>
      <c r="I703">
        <v>820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_xlfn.TEXTSPLIT(P703,"/")</f>
        <v>theater</v>
      </c>
      <c r="R703" t="str">
        <v>plays</v>
      </c>
      <c r="S703" s="7">
        <f t="shared" si="42"/>
        <v>40629.208333333336</v>
      </c>
      <c r="T703" s="7">
        <f t="shared" si="43"/>
        <v>40636.208333333336</v>
      </c>
    </row>
    <row r="704" spans="1:20" ht="31.35" x14ac:dyDescent="0.55000000000000004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1"/>
        <v>0.54</v>
      </c>
      <c r="G704" t="s">
        <v>14</v>
      </c>
      <c r="H704">
        <f t="shared" si="40"/>
        <v>57</v>
      </c>
      <c r="I704">
        <v>83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_xlfn.TEXTSPLIT(P704,"/")</f>
        <v>technology</v>
      </c>
      <c r="R704" t="str">
        <v>wearables</v>
      </c>
      <c r="S704" s="7">
        <f t="shared" si="42"/>
        <v>41477.208333333336</v>
      </c>
      <c r="T704" s="7">
        <f t="shared" si="43"/>
        <v>41482.208333333336</v>
      </c>
    </row>
    <row r="705" spans="1:20" x14ac:dyDescent="0.55000000000000004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1"/>
        <v>3.12</v>
      </c>
      <c r="G705" t="s">
        <v>20</v>
      </c>
      <c r="H705">
        <f t="shared" si="40"/>
        <v>97</v>
      </c>
      <c r="I705">
        <v>2038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_xlfn.TEXTSPLIT(P705,"/")</f>
        <v>publishing</v>
      </c>
      <c r="R705" t="str">
        <v>translations</v>
      </c>
      <c r="S705" s="7">
        <f t="shared" si="42"/>
        <v>41020.208333333336</v>
      </c>
      <c r="T705" s="7">
        <f t="shared" si="43"/>
        <v>41037.208333333336</v>
      </c>
    </row>
    <row r="706" spans="1:20" ht="31.35" x14ac:dyDescent="0.55000000000000004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1"/>
        <v>1.23</v>
      </c>
      <c r="G706" t="s">
        <v>20</v>
      </c>
      <c r="H706">
        <f t="shared" ref="H706:H769" si="44">IFERROR(ROUND(E706/I706,0),0)</f>
        <v>92</v>
      </c>
      <c r="I706">
        <v>116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_xlfn.TEXTSPLIT(P706,"/")</f>
        <v>film &amp; video</v>
      </c>
      <c r="R706" t="str">
        <v>animation</v>
      </c>
      <c r="S706" s="7">
        <f t="shared" si="42"/>
        <v>42555.208333333328</v>
      </c>
      <c r="T706" s="7">
        <f t="shared" si="43"/>
        <v>42570.208333333328</v>
      </c>
    </row>
    <row r="707" spans="1:20" x14ac:dyDescent="0.55000000000000004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5">ROUND(E707/D707,2)</f>
        <v>0.99</v>
      </c>
      <c r="G707" t="s">
        <v>14</v>
      </c>
      <c r="H707">
        <f t="shared" si="44"/>
        <v>83</v>
      </c>
      <c r="I707">
        <v>2025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_xlfn.TEXTSPLIT(P707,"/")</f>
        <v>publishing</v>
      </c>
      <c r="R707" t="str">
        <v>nonfiction</v>
      </c>
      <c r="S707" s="7">
        <f t="shared" ref="S707:S770" si="46">(((L707/60)/60)/24)+DATE(1970,1,1)</f>
        <v>41619.25</v>
      </c>
      <c r="T707" s="7">
        <f t="shared" ref="T707:T770" si="47">(((M707/60)/60)/24)+DATE(1970,1,1)</f>
        <v>41623.25</v>
      </c>
    </row>
    <row r="708" spans="1:20" ht="31.35" x14ac:dyDescent="0.55000000000000004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5"/>
        <v>1.28</v>
      </c>
      <c r="G708" t="s">
        <v>20</v>
      </c>
      <c r="H708">
        <f t="shared" si="44"/>
        <v>103</v>
      </c>
      <c r="I708">
        <v>1345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_xlfn.TEXTSPLIT(P708,"/")</f>
        <v>technology</v>
      </c>
      <c r="R708" t="str">
        <v>web</v>
      </c>
      <c r="S708" s="7">
        <f t="shared" si="46"/>
        <v>43471.25</v>
      </c>
      <c r="T708" s="7">
        <f t="shared" si="47"/>
        <v>43479.25</v>
      </c>
    </row>
    <row r="709" spans="1:20" ht="31.35" x14ac:dyDescent="0.55000000000000004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5"/>
        <v>1.59</v>
      </c>
      <c r="G709" t="s">
        <v>20</v>
      </c>
      <c r="H709">
        <f t="shared" si="44"/>
        <v>69</v>
      </c>
      <c r="I709">
        <v>168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_xlfn.TEXTSPLIT(P709,"/")</f>
        <v>film &amp; video</v>
      </c>
      <c r="R709" t="str">
        <v>drama</v>
      </c>
      <c r="S709" s="7">
        <f t="shared" si="46"/>
        <v>43442.25</v>
      </c>
      <c r="T709" s="7">
        <f t="shared" si="47"/>
        <v>43478.25</v>
      </c>
    </row>
    <row r="710" spans="1:20" x14ac:dyDescent="0.55000000000000004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5"/>
        <v>7.07</v>
      </c>
      <c r="G710" t="s">
        <v>20</v>
      </c>
      <c r="H710">
        <f t="shared" si="44"/>
        <v>88</v>
      </c>
      <c r="I710">
        <v>137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_xlfn.TEXTSPLIT(P710,"/")</f>
        <v>theater</v>
      </c>
      <c r="R710" t="str">
        <v>plays</v>
      </c>
      <c r="S710" s="7">
        <f t="shared" si="46"/>
        <v>42877.208333333328</v>
      </c>
      <c r="T710" s="7">
        <f t="shared" si="47"/>
        <v>42887.208333333328</v>
      </c>
    </row>
    <row r="711" spans="1:20" x14ac:dyDescent="0.55000000000000004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5"/>
        <v>1.42</v>
      </c>
      <c r="G711" t="s">
        <v>20</v>
      </c>
      <c r="H711">
        <f t="shared" si="44"/>
        <v>75</v>
      </c>
      <c r="I711">
        <v>186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_xlfn.TEXTSPLIT(P711,"/")</f>
        <v>theater</v>
      </c>
      <c r="R711" t="str">
        <v>plays</v>
      </c>
      <c r="S711" s="7">
        <f t="shared" si="46"/>
        <v>41018.208333333336</v>
      </c>
      <c r="T711" s="7">
        <f t="shared" si="47"/>
        <v>41025.208333333336</v>
      </c>
    </row>
    <row r="712" spans="1:20" ht="31.35" x14ac:dyDescent="0.55000000000000004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5"/>
        <v>1.48</v>
      </c>
      <c r="G712" t="s">
        <v>20</v>
      </c>
      <c r="H712">
        <f t="shared" si="44"/>
        <v>51</v>
      </c>
      <c r="I712">
        <v>125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_xlfn.TEXTSPLIT(P712,"/")</f>
        <v>theater</v>
      </c>
      <c r="R712" t="str">
        <v>plays</v>
      </c>
      <c r="S712" s="7">
        <f t="shared" si="46"/>
        <v>43295.208333333328</v>
      </c>
      <c r="T712" s="7">
        <f t="shared" si="47"/>
        <v>43302.208333333328</v>
      </c>
    </row>
    <row r="713" spans="1:20" ht="31.35" x14ac:dyDescent="0.55000000000000004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5"/>
        <v>0.2</v>
      </c>
      <c r="G713" t="s">
        <v>14</v>
      </c>
      <c r="H713">
        <f t="shared" si="44"/>
        <v>90</v>
      </c>
      <c r="I713">
        <v>14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_xlfn.TEXTSPLIT(P713,"/")</f>
        <v>theater</v>
      </c>
      <c r="R713" t="str">
        <v>plays</v>
      </c>
      <c r="S713" s="7">
        <f t="shared" si="46"/>
        <v>42393.25</v>
      </c>
      <c r="T713" s="7">
        <f t="shared" si="47"/>
        <v>42395.25</v>
      </c>
    </row>
    <row r="714" spans="1:20" ht="31.35" x14ac:dyDescent="0.55000000000000004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5"/>
        <v>18.41</v>
      </c>
      <c r="G714" t="s">
        <v>20</v>
      </c>
      <c r="H714">
        <f t="shared" si="44"/>
        <v>73</v>
      </c>
      <c r="I714">
        <v>202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_xlfn.TEXTSPLIT(P714,"/")</f>
        <v>theater</v>
      </c>
      <c r="R714" t="str">
        <v>plays</v>
      </c>
      <c r="S714" s="7">
        <f t="shared" si="46"/>
        <v>42559.208333333328</v>
      </c>
      <c r="T714" s="7">
        <f t="shared" si="47"/>
        <v>42600.208333333328</v>
      </c>
    </row>
    <row r="715" spans="1:20" x14ac:dyDescent="0.55000000000000004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5"/>
        <v>1.62</v>
      </c>
      <c r="G715" t="s">
        <v>20</v>
      </c>
      <c r="H715">
        <f t="shared" si="44"/>
        <v>108</v>
      </c>
      <c r="I715">
        <v>103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_xlfn.TEXTSPLIT(P715,"/")</f>
        <v>publishing</v>
      </c>
      <c r="R715" t="str">
        <v>radio &amp; podcasts</v>
      </c>
      <c r="S715" s="7">
        <f t="shared" si="46"/>
        <v>42604.208333333328</v>
      </c>
      <c r="T715" s="7">
        <f t="shared" si="47"/>
        <v>42616.208333333328</v>
      </c>
    </row>
    <row r="716" spans="1:20" x14ac:dyDescent="0.55000000000000004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5"/>
        <v>4.7300000000000004</v>
      </c>
      <c r="G716" t="s">
        <v>20</v>
      </c>
      <c r="H716">
        <f t="shared" si="44"/>
        <v>102</v>
      </c>
      <c r="I716">
        <v>1785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_xlfn.TEXTSPLIT(P716,"/")</f>
        <v>music</v>
      </c>
      <c r="R716" t="str">
        <v>rock</v>
      </c>
      <c r="S716" s="7">
        <f t="shared" si="46"/>
        <v>41870.208333333336</v>
      </c>
      <c r="T716" s="7">
        <f t="shared" si="47"/>
        <v>41871.208333333336</v>
      </c>
    </row>
    <row r="717" spans="1:20" x14ac:dyDescent="0.55000000000000004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5"/>
        <v>0.24</v>
      </c>
      <c r="G717" t="s">
        <v>14</v>
      </c>
      <c r="H717">
        <f t="shared" si="44"/>
        <v>44</v>
      </c>
      <c r="I717">
        <v>656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_xlfn.TEXTSPLIT(P717,"/")</f>
        <v>games</v>
      </c>
      <c r="R717" t="str">
        <v>mobile games</v>
      </c>
      <c r="S717" s="7">
        <f t="shared" si="46"/>
        <v>40397.208333333336</v>
      </c>
      <c r="T717" s="7">
        <f t="shared" si="47"/>
        <v>40402.208333333336</v>
      </c>
    </row>
    <row r="718" spans="1:20" x14ac:dyDescent="0.55000000000000004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5"/>
        <v>5.18</v>
      </c>
      <c r="G718" t="s">
        <v>20</v>
      </c>
      <c r="H718">
        <f t="shared" si="44"/>
        <v>66</v>
      </c>
      <c r="I718">
        <v>157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_xlfn.TEXTSPLIT(P718,"/")</f>
        <v>theater</v>
      </c>
      <c r="R718" t="str">
        <v>plays</v>
      </c>
      <c r="S718" s="7">
        <f t="shared" si="46"/>
        <v>41465.208333333336</v>
      </c>
      <c r="T718" s="7">
        <f t="shared" si="47"/>
        <v>41493.208333333336</v>
      </c>
    </row>
    <row r="719" spans="1:20" ht="31.35" x14ac:dyDescent="0.55000000000000004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5"/>
        <v>2.48</v>
      </c>
      <c r="G719" t="s">
        <v>20</v>
      </c>
      <c r="H719">
        <f t="shared" si="44"/>
        <v>25</v>
      </c>
      <c r="I719">
        <v>555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_xlfn.TEXTSPLIT(P719,"/")</f>
        <v>film &amp; video</v>
      </c>
      <c r="R719" t="str">
        <v>documentary</v>
      </c>
      <c r="S719" s="7">
        <f t="shared" si="46"/>
        <v>40777.208333333336</v>
      </c>
      <c r="T719" s="7">
        <f t="shared" si="47"/>
        <v>40798.208333333336</v>
      </c>
    </row>
    <row r="720" spans="1:20" x14ac:dyDescent="0.55000000000000004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5"/>
        <v>1</v>
      </c>
      <c r="G720" t="s">
        <v>20</v>
      </c>
      <c r="H720">
        <f t="shared" si="44"/>
        <v>28</v>
      </c>
      <c r="I720">
        <v>297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_xlfn.TEXTSPLIT(P720,"/")</f>
        <v>technology</v>
      </c>
      <c r="R720" t="str">
        <v>wearables</v>
      </c>
      <c r="S720" s="7">
        <f t="shared" si="46"/>
        <v>41442.208333333336</v>
      </c>
      <c r="T720" s="7">
        <f t="shared" si="47"/>
        <v>41468.208333333336</v>
      </c>
    </row>
    <row r="721" spans="1:20" x14ac:dyDescent="0.55000000000000004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5"/>
        <v>1.53</v>
      </c>
      <c r="G721" t="s">
        <v>20</v>
      </c>
      <c r="H721">
        <f t="shared" si="44"/>
        <v>86</v>
      </c>
      <c r="I721">
        <v>123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_xlfn.TEXTSPLIT(P721,"/")</f>
        <v>publishing</v>
      </c>
      <c r="R721" t="str">
        <v>fiction</v>
      </c>
      <c r="S721" s="7">
        <f t="shared" si="46"/>
        <v>41058.208333333336</v>
      </c>
      <c r="T721" s="7">
        <f t="shared" si="47"/>
        <v>41069.208333333336</v>
      </c>
    </row>
    <row r="722" spans="1:20" ht="31.35" x14ac:dyDescent="0.55000000000000004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5"/>
        <v>0.37</v>
      </c>
      <c r="G722" t="s">
        <v>74</v>
      </c>
      <c r="H722">
        <f t="shared" si="44"/>
        <v>85</v>
      </c>
      <c r="I722">
        <v>38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_xlfn.TEXTSPLIT(P722,"/")</f>
        <v>theater</v>
      </c>
      <c r="R722" t="str">
        <v>plays</v>
      </c>
      <c r="S722" s="7">
        <f t="shared" si="46"/>
        <v>43152.25</v>
      </c>
      <c r="T722" s="7">
        <f t="shared" si="47"/>
        <v>43166.25</v>
      </c>
    </row>
    <row r="723" spans="1:20" x14ac:dyDescent="0.55000000000000004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5"/>
        <v>0.04</v>
      </c>
      <c r="G723" t="s">
        <v>74</v>
      </c>
      <c r="H723">
        <f t="shared" si="44"/>
        <v>90</v>
      </c>
      <c r="I723">
        <v>60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_xlfn.TEXTSPLIT(P723,"/")</f>
        <v>music</v>
      </c>
      <c r="R723" t="str">
        <v>rock</v>
      </c>
      <c r="S723" s="7">
        <f t="shared" si="46"/>
        <v>43194.208333333328</v>
      </c>
      <c r="T723" s="7">
        <f t="shared" si="47"/>
        <v>43200.208333333328</v>
      </c>
    </row>
    <row r="724" spans="1:20" x14ac:dyDescent="0.55000000000000004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5"/>
        <v>1.57</v>
      </c>
      <c r="G724" t="s">
        <v>20</v>
      </c>
      <c r="H724">
        <f t="shared" si="44"/>
        <v>25</v>
      </c>
      <c r="I724">
        <v>3036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_xlfn.TEXTSPLIT(P724,"/")</f>
        <v>film &amp; video</v>
      </c>
      <c r="R724" t="str">
        <v>documentary</v>
      </c>
      <c r="S724" s="7">
        <f t="shared" si="46"/>
        <v>43045.25</v>
      </c>
      <c r="T724" s="7">
        <f t="shared" si="47"/>
        <v>43072.25</v>
      </c>
    </row>
    <row r="725" spans="1:20" x14ac:dyDescent="0.55000000000000004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5"/>
        <v>2.7</v>
      </c>
      <c r="G725" t="s">
        <v>20</v>
      </c>
      <c r="H725">
        <f t="shared" si="44"/>
        <v>92</v>
      </c>
      <c r="I725">
        <v>144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_xlfn.TEXTSPLIT(P725,"/")</f>
        <v>theater</v>
      </c>
      <c r="R725" t="str">
        <v>plays</v>
      </c>
      <c r="S725" s="7">
        <f t="shared" si="46"/>
        <v>42431.25</v>
      </c>
      <c r="T725" s="7">
        <f t="shared" si="47"/>
        <v>42452.208333333328</v>
      </c>
    </row>
    <row r="726" spans="1:20" ht="31.35" x14ac:dyDescent="0.55000000000000004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5"/>
        <v>1.34</v>
      </c>
      <c r="G726" t="s">
        <v>20</v>
      </c>
      <c r="H726">
        <f t="shared" si="44"/>
        <v>93</v>
      </c>
      <c r="I726">
        <v>121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_xlfn.TEXTSPLIT(P726,"/")</f>
        <v>theater</v>
      </c>
      <c r="R726" t="str">
        <v>plays</v>
      </c>
      <c r="S726" s="7">
        <f t="shared" si="46"/>
        <v>41934.208333333336</v>
      </c>
      <c r="T726" s="7">
        <f t="shared" si="47"/>
        <v>41936.208333333336</v>
      </c>
    </row>
    <row r="727" spans="1:20" x14ac:dyDescent="0.55000000000000004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5"/>
        <v>0.5</v>
      </c>
      <c r="G727" t="s">
        <v>14</v>
      </c>
      <c r="H727">
        <f t="shared" si="44"/>
        <v>61</v>
      </c>
      <c r="I727">
        <v>1596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_xlfn.TEXTSPLIT(P727,"/")</f>
        <v>games</v>
      </c>
      <c r="R727" t="str">
        <v>mobile games</v>
      </c>
      <c r="S727" s="7">
        <f t="shared" si="46"/>
        <v>41958.25</v>
      </c>
      <c r="T727" s="7">
        <f t="shared" si="47"/>
        <v>41960.25</v>
      </c>
    </row>
    <row r="728" spans="1:20" x14ac:dyDescent="0.55000000000000004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5"/>
        <v>0.89</v>
      </c>
      <c r="G728" t="s">
        <v>74</v>
      </c>
      <c r="H728">
        <f t="shared" si="44"/>
        <v>92</v>
      </c>
      <c r="I728">
        <v>524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_xlfn.TEXTSPLIT(P728,"/")</f>
        <v>theater</v>
      </c>
      <c r="R728" t="str">
        <v>plays</v>
      </c>
      <c r="S728" s="7">
        <f t="shared" si="46"/>
        <v>40476.208333333336</v>
      </c>
      <c r="T728" s="7">
        <f t="shared" si="47"/>
        <v>40482.208333333336</v>
      </c>
    </row>
    <row r="729" spans="1:20" x14ac:dyDescent="0.55000000000000004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5"/>
        <v>1.65</v>
      </c>
      <c r="G729" t="s">
        <v>20</v>
      </c>
      <c r="H729">
        <f t="shared" si="44"/>
        <v>81</v>
      </c>
      <c r="I729">
        <v>181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_xlfn.TEXTSPLIT(P729,"/")</f>
        <v>technology</v>
      </c>
      <c r="R729" t="str">
        <v>web</v>
      </c>
      <c r="S729" s="7">
        <f t="shared" si="46"/>
        <v>43485.25</v>
      </c>
      <c r="T729" s="7">
        <f t="shared" si="47"/>
        <v>43543.208333333328</v>
      </c>
    </row>
    <row r="730" spans="1:20" ht="31.35" x14ac:dyDescent="0.55000000000000004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5"/>
        <v>0.18</v>
      </c>
      <c r="G730" t="s">
        <v>14</v>
      </c>
      <c r="H730">
        <f t="shared" si="44"/>
        <v>74</v>
      </c>
      <c r="I730">
        <v>10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_xlfn.TEXTSPLIT(P730,"/")</f>
        <v>theater</v>
      </c>
      <c r="R730" t="str">
        <v>plays</v>
      </c>
      <c r="S730" s="7">
        <f t="shared" si="46"/>
        <v>42515.208333333328</v>
      </c>
      <c r="T730" s="7">
        <f t="shared" si="47"/>
        <v>42526.208333333328</v>
      </c>
    </row>
    <row r="731" spans="1:20" ht="31.35" x14ac:dyDescent="0.55000000000000004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5"/>
        <v>1.86</v>
      </c>
      <c r="G731" t="s">
        <v>20</v>
      </c>
      <c r="H731">
        <f t="shared" si="44"/>
        <v>85</v>
      </c>
      <c r="I731">
        <v>122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_xlfn.TEXTSPLIT(P731,"/")</f>
        <v>film &amp; video</v>
      </c>
      <c r="R731" t="str">
        <v>drama</v>
      </c>
      <c r="S731" s="7">
        <f t="shared" si="46"/>
        <v>41309.25</v>
      </c>
      <c r="T731" s="7">
        <f t="shared" si="47"/>
        <v>41311.25</v>
      </c>
    </row>
    <row r="732" spans="1:20" x14ac:dyDescent="0.55000000000000004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5"/>
        <v>4.13</v>
      </c>
      <c r="G732" t="s">
        <v>20</v>
      </c>
      <c r="H732">
        <f t="shared" si="44"/>
        <v>111</v>
      </c>
      <c r="I732">
        <v>1071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_xlfn.TEXTSPLIT(P732,"/")</f>
        <v>technology</v>
      </c>
      <c r="R732" t="str">
        <v>wearables</v>
      </c>
      <c r="S732" s="7">
        <f t="shared" si="46"/>
        <v>42147.208333333328</v>
      </c>
      <c r="T732" s="7">
        <f t="shared" si="47"/>
        <v>42153.208333333328</v>
      </c>
    </row>
    <row r="733" spans="1:20" x14ac:dyDescent="0.55000000000000004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5"/>
        <v>0.9</v>
      </c>
      <c r="G733" t="s">
        <v>74</v>
      </c>
      <c r="H733">
        <f t="shared" si="44"/>
        <v>33</v>
      </c>
      <c r="I733">
        <v>219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_xlfn.TEXTSPLIT(P733,"/")</f>
        <v>technology</v>
      </c>
      <c r="R733" t="str">
        <v>web</v>
      </c>
      <c r="S733" s="7">
        <f t="shared" si="46"/>
        <v>42939.208333333328</v>
      </c>
      <c r="T733" s="7">
        <f t="shared" si="47"/>
        <v>42940.208333333328</v>
      </c>
    </row>
    <row r="734" spans="1:20" x14ac:dyDescent="0.55000000000000004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5"/>
        <v>0.92</v>
      </c>
      <c r="G734" t="s">
        <v>14</v>
      </c>
      <c r="H734">
        <f t="shared" si="44"/>
        <v>96</v>
      </c>
      <c r="I734">
        <v>1121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_xlfn.TEXTSPLIT(P734,"/")</f>
        <v>music</v>
      </c>
      <c r="R734" t="str">
        <v>rock</v>
      </c>
      <c r="S734" s="7">
        <f t="shared" si="46"/>
        <v>42816.208333333328</v>
      </c>
      <c r="T734" s="7">
        <f t="shared" si="47"/>
        <v>42839.208333333328</v>
      </c>
    </row>
    <row r="735" spans="1:20" x14ac:dyDescent="0.55000000000000004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5"/>
        <v>5.27</v>
      </c>
      <c r="G735" t="s">
        <v>20</v>
      </c>
      <c r="H735">
        <f t="shared" si="44"/>
        <v>85</v>
      </c>
      <c r="I735">
        <v>980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_xlfn.TEXTSPLIT(P735,"/")</f>
        <v>music</v>
      </c>
      <c r="R735" t="str">
        <v>metal</v>
      </c>
      <c r="S735" s="7">
        <f t="shared" si="46"/>
        <v>41844.208333333336</v>
      </c>
      <c r="T735" s="7">
        <f t="shared" si="47"/>
        <v>41857.208333333336</v>
      </c>
    </row>
    <row r="736" spans="1:20" x14ac:dyDescent="0.55000000000000004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5"/>
        <v>3.19</v>
      </c>
      <c r="G736" t="s">
        <v>20</v>
      </c>
      <c r="H736">
        <f t="shared" si="44"/>
        <v>25</v>
      </c>
      <c r="I736">
        <v>536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_xlfn.TEXTSPLIT(P736,"/")</f>
        <v>theater</v>
      </c>
      <c r="R736" t="str">
        <v>plays</v>
      </c>
      <c r="S736" s="7">
        <f t="shared" si="46"/>
        <v>42763.25</v>
      </c>
      <c r="T736" s="7">
        <f t="shared" si="47"/>
        <v>42775.25</v>
      </c>
    </row>
    <row r="737" spans="1:20" x14ac:dyDescent="0.55000000000000004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5"/>
        <v>3.54</v>
      </c>
      <c r="G737" t="s">
        <v>20</v>
      </c>
      <c r="H737">
        <f t="shared" si="44"/>
        <v>66</v>
      </c>
      <c r="I737">
        <v>1991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_xlfn.TEXTSPLIT(P737,"/")</f>
        <v>photography</v>
      </c>
      <c r="R737" t="str">
        <v>photography books</v>
      </c>
      <c r="S737" s="7">
        <f t="shared" si="46"/>
        <v>42459.208333333328</v>
      </c>
      <c r="T737" s="7">
        <f t="shared" si="47"/>
        <v>42466.208333333328</v>
      </c>
    </row>
    <row r="738" spans="1:20" x14ac:dyDescent="0.55000000000000004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5"/>
        <v>0.33</v>
      </c>
      <c r="G738" t="s">
        <v>74</v>
      </c>
      <c r="H738">
        <f t="shared" si="44"/>
        <v>87</v>
      </c>
      <c r="I738">
        <v>29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_xlfn.TEXTSPLIT(P738,"/")</f>
        <v>publishing</v>
      </c>
      <c r="R738" t="str">
        <v>nonfiction</v>
      </c>
      <c r="S738" s="7">
        <f t="shared" si="46"/>
        <v>42055.25</v>
      </c>
      <c r="T738" s="7">
        <f t="shared" si="47"/>
        <v>42059.25</v>
      </c>
    </row>
    <row r="739" spans="1:20" ht="31.35" x14ac:dyDescent="0.55000000000000004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5"/>
        <v>1.36</v>
      </c>
      <c r="G739" t="s">
        <v>20</v>
      </c>
      <c r="H739">
        <f t="shared" si="44"/>
        <v>28</v>
      </c>
      <c r="I739">
        <v>180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_xlfn.TEXTSPLIT(P739,"/")</f>
        <v>music</v>
      </c>
      <c r="R739" t="str">
        <v>indie rock</v>
      </c>
      <c r="S739" s="7">
        <f t="shared" si="46"/>
        <v>42685.25</v>
      </c>
      <c r="T739" s="7">
        <f t="shared" si="47"/>
        <v>42697.25</v>
      </c>
    </row>
    <row r="740" spans="1:20" x14ac:dyDescent="0.55000000000000004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5"/>
        <v>0.02</v>
      </c>
      <c r="G740" t="s">
        <v>14</v>
      </c>
      <c r="H740">
        <f t="shared" si="44"/>
        <v>104</v>
      </c>
      <c r="I740">
        <v>15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_xlfn.TEXTSPLIT(P740,"/")</f>
        <v>theater</v>
      </c>
      <c r="R740" t="str">
        <v>plays</v>
      </c>
      <c r="S740" s="7">
        <f t="shared" si="46"/>
        <v>41959.25</v>
      </c>
      <c r="T740" s="7">
        <f t="shared" si="47"/>
        <v>41981.25</v>
      </c>
    </row>
    <row r="741" spans="1:20" x14ac:dyDescent="0.55000000000000004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5"/>
        <v>0.61</v>
      </c>
      <c r="G741" t="s">
        <v>14</v>
      </c>
      <c r="H741">
        <f t="shared" si="44"/>
        <v>32</v>
      </c>
      <c r="I741">
        <v>191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_xlfn.TEXTSPLIT(P741,"/")</f>
        <v>music</v>
      </c>
      <c r="R741" t="str">
        <v>indie rock</v>
      </c>
      <c r="S741" s="7">
        <f t="shared" si="46"/>
        <v>41089.208333333336</v>
      </c>
      <c r="T741" s="7">
        <f t="shared" si="47"/>
        <v>41090.208333333336</v>
      </c>
    </row>
    <row r="742" spans="1:20" x14ac:dyDescent="0.55000000000000004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5"/>
        <v>0.3</v>
      </c>
      <c r="G742" t="s">
        <v>14</v>
      </c>
      <c r="H742">
        <f t="shared" si="44"/>
        <v>100</v>
      </c>
      <c r="I742">
        <v>16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_xlfn.TEXTSPLIT(P742,"/")</f>
        <v>theater</v>
      </c>
      <c r="R742" t="str">
        <v>plays</v>
      </c>
      <c r="S742" s="7">
        <f t="shared" si="46"/>
        <v>42769.25</v>
      </c>
      <c r="T742" s="7">
        <f t="shared" si="47"/>
        <v>42772.25</v>
      </c>
    </row>
    <row r="743" spans="1:20" x14ac:dyDescent="0.55000000000000004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5"/>
        <v>11.79</v>
      </c>
      <c r="G743" t="s">
        <v>20</v>
      </c>
      <c r="H743">
        <f t="shared" si="44"/>
        <v>109</v>
      </c>
      <c r="I743">
        <v>130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_xlfn.TEXTSPLIT(P743,"/")</f>
        <v>theater</v>
      </c>
      <c r="R743" t="str">
        <v>plays</v>
      </c>
      <c r="S743" s="7">
        <f t="shared" si="46"/>
        <v>40321.208333333336</v>
      </c>
      <c r="T743" s="7">
        <f t="shared" si="47"/>
        <v>40322.208333333336</v>
      </c>
    </row>
    <row r="744" spans="1:20" x14ac:dyDescent="0.55000000000000004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5"/>
        <v>11.26</v>
      </c>
      <c r="G744" t="s">
        <v>20</v>
      </c>
      <c r="H744">
        <f t="shared" si="44"/>
        <v>111</v>
      </c>
      <c r="I744">
        <v>122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_xlfn.TEXTSPLIT(P744,"/")</f>
        <v>music</v>
      </c>
      <c r="R744" t="str">
        <v>electric music</v>
      </c>
      <c r="S744" s="7">
        <f t="shared" si="46"/>
        <v>40197.25</v>
      </c>
      <c r="T744" s="7">
        <f t="shared" si="47"/>
        <v>40239.25</v>
      </c>
    </row>
    <row r="745" spans="1:20" ht="31.35" x14ac:dyDescent="0.55000000000000004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5"/>
        <v>0.13</v>
      </c>
      <c r="G745" t="s">
        <v>14</v>
      </c>
      <c r="H745">
        <f t="shared" si="44"/>
        <v>30</v>
      </c>
      <c r="I745">
        <v>17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_xlfn.TEXTSPLIT(P745,"/")</f>
        <v>theater</v>
      </c>
      <c r="R745" t="str">
        <v>plays</v>
      </c>
      <c r="S745" s="7">
        <f t="shared" si="46"/>
        <v>42298.208333333328</v>
      </c>
      <c r="T745" s="7">
        <f t="shared" si="47"/>
        <v>42304.208333333328</v>
      </c>
    </row>
    <row r="746" spans="1:20" x14ac:dyDescent="0.55000000000000004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5"/>
        <v>7.12</v>
      </c>
      <c r="G746" t="s">
        <v>20</v>
      </c>
      <c r="H746">
        <f t="shared" si="44"/>
        <v>102</v>
      </c>
      <c r="I746">
        <v>140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_xlfn.TEXTSPLIT(P746,"/")</f>
        <v>theater</v>
      </c>
      <c r="R746" t="str">
        <v>plays</v>
      </c>
      <c r="S746" s="7">
        <f t="shared" si="46"/>
        <v>43322.208333333328</v>
      </c>
      <c r="T746" s="7">
        <f t="shared" si="47"/>
        <v>43324.208333333328</v>
      </c>
    </row>
    <row r="747" spans="1:20" ht="31.35" x14ac:dyDescent="0.55000000000000004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5"/>
        <v>0.3</v>
      </c>
      <c r="G747" t="s">
        <v>14</v>
      </c>
      <c r="H747">
        <f t="shared" si="44"/>
        <v>62</v>
      </c>
      <c r="I747">
        <v>34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_xlfn.TEXTSPLIT(P747,"/")</f>
        <v>technology</v>
      </c>
      <c r="R747" t="str">
        <v>wearables</v>
      </c>
      <c r="S747" s="7">
        <f t="shared" si="46"/>
        <v>40328.208333333336</v>
      </c>
      <c r="T747" s="7">
        <f t="shared" si="47"/>
        <v>40355.208333333336</v>
      </c>
    </row>
    <row r="748" spans="1:20" x14ac:dyDescent="0.55000000000000004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5"/>
        <v>2.13</v>
      </c>
      <c r="G748" t="s">
        <v>20</v>
      </c>
      <c r="H748">
        <f t="shared" si="44"/>
        <v>35</v>
      </c>
      <c r="I748">
        <v>3388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_xlfn.TEXTSPLIT(P748,"/")</f>
        <v>technology</v>
      </c>
      <c r="R748" t="str">
        <v>web</v>
      </c>
      <c r="S748" s="7">
        <f t="shared" si="46"/>
        <v>40825.208333333336</v>
      </c>
      <c r="T748" s="7">
        <f t="shared" si="47"/>
        <v>40830.208333333336</v>
      </c>
    </row>
    <row r="749" spans="1:20" x14ac:dyDescent="0.55000000000000004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5"/>
        <v>2.29</v>
      </c>
      <c r="G749" t="s">
        <v>20</v>
      </c>
      <c r="H749">
        <f t="shared" si="44"/>
        <v>40</v>
      </c>
      <c r="I749">
        <v>280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_xlfn.TEXTSPLIT(P749,"/")</f>
        <v>theater</v>
      </c>
      <c r="R749" t="str">
        <v>plays</v>
      </c>
      <c r="S749" s="7">
        <f t="shared" si="46"/>
        <v>40423.208333333336</v>
      </c>
      <c r="T749" s="7">
        <f t="shared" si="47"/>
        <v>40434.208333333336</v>
      </c>
    </row>
    <row r="750" spans="1:20" x14ac:dyDescent="0.55000000000000004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5"/>
        <v>0.35</v>
      </c>
      <c r="G750" t="s">
        <v>74</v>
      </c>
      <c r="H750">
        <f t="shared" si="44"/>
        <v>111</v>
      </c>
      <c r="I750">
        <v>614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_xlfn.TEXTSPLIT(P750,"/")</f>
        <v>film &amp; video</v>
      </c>
      <c r="R750" t="str">
        <v>animation</v>
      </c>
      <c r="S750" s="7">
        <f t="shared" si="46"/>
        <v>40238.25</v>
      </c>
      <c r="T750" s="7">
        <f t="shared" si="47"/>
        <v>40263.208333333336</v>
      </c>
    </row>
    <row r="751" spans="1:20" x14ac:dyDescent="0.55000000000000004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5"/>
        <v>1.57</v>
      </c>
      <c r="G751" t="s">
        <v>20</v>
      </c>
      <c r="H751">
        <f t="shared" si="44"/>
        <v>37</v>
      </c>
      <c r="I751">
        <v>366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_xlfn.TEXTSPLIT(P751,"/")</f>
        <v>technology</v>
      </c>
      <c r="R751" t="str">
        <v>wearables</v>
      </c>
      <c r="S751" s="7">
        <f t="shared" si="46"/>
        <v>41920.208333333336</v>
      </c>
      <c r="T751" s="7">
        <f t="shared" si="47"/>
        <v>41932.208333333336</v>
      </c>
    </row>
    <row r="752" spans="1:20" x14ac:dyDescent="0.55000000000000004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5"/>
        <v>0.01</v>
      </c>
      <c r="G752" t="s">
        <v>14</v>
      </c>
      <c r="H752">
        <f t="shared" si="44"/>
        <v>1</v>
      </c>
      <c r="I752"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_xlfn.TEXTSPLIT(P752,"/")</f>
        <v>music</v>
      </c>
      <c r="R752" t="str">
        <v>electric music</v>
      </c>
      <c r="S752" s="7">
        <f t="shared" si="46"/>
        <v>40360.208333333336</v>
      </c>
      <c r="T752" s="7">
        <f t="shared" si="47"/>
        <v>40385.208333333336</v>
      </c>
    </row>
    <row r="753" spans="1:20" x14ac:dyDescent="0.55000000000000004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5"/>
        <v>2.3199999999999998</v>
      </c>
      <c r="G753" t="s">
        <v>20</v>
      </c>
      <c r="H753">
        <f t="shared" si="44"/>
        <v>31</v>
      </c>
      <c r="I753">
        <v>270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_xlfn.TEXTSPLIT(P753,"/")</f>
        <v>publishing</v>
      </c>
      <c r="R753" t="str">
        <v>nonfiction</v>
      </c>
      <c r="S753" s="7">
        <f t="shared" si="46"/>
        <v>42446.208333333328</v>
      </c>
      <c r="T753" s="7">
        <f t="shared" si="47"/>
        <v>42461.208333333328</v>
      </c>
    </row>
    <row r="754" spans="1:20" x14ac:dyDescent="0.55000000000000004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5"/>
        <v>0.92</v>
      </c>
      <c r="G754" t="s">
        <v>74</v>
      </c>
      <c r="H754">
        <f t="shared" si="44"/>
        <v>47</v>
      </c>
      <c r="I754">
        <v>114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_xlfn.TEXTSPLIT(P754,"/")</f>
        <v>theater</v>
      </c>
      <c r="R754" t="str">
        <v>plays</v>
      </c>
      <c r="S754" s="7">
        <f t="shared" si="46"/>
        <v>40395.208333333336</v>
      </c>
      <c r="T754" s="7">
        <f t="shared" si="47"/>
        <v>40413.208333333336</v>
      </c>
    </row>
    <row r="755" spans="1:20" x14ac:dyDescent="0.55000000000000004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5"/>
        <v>2.57</v>
      </c>
      <c r="G755" t="s">
        <v>20</v>
      </c>
      <c r="H755">
        <f t="shared" si="44"/>
        <v>88</v>
      </c>
      <c r="I755">
        <v>137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_xlfn.TEXTSPLIT(P755,"/")</f>
        <v>photography</v>
      </c>
      <c r="R755" t="str">
        <v>photography books</v>
      </c>
      <c r="S755" s="7">
        <f t="shared" si="46"/>
        <v>40321.208333333336</v>
      </c>
      <c r="T755" s="7">
        <f t="shared" si="47"/>
        <v>40336.208333333336</v>
      </c>
    </row>
    <row r="756" spans="1:20" x14ac:dyDescent="0.55000000000000004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5"/>
        <v>1.68</v>
      </c>
      <c r="G756" t="s">
        <v>20</v>
      </c>
      <c r="H756">
        <f t="shared" si="44"/>
        <v>37</v>
      </c>
      <c r="I756">
        <v>3205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_xlfn.TEXTSPLIT(P756,"/")</f>
        <v>theater</v>
      </c>
      <c r="R756" t="str">
        <v>plays</v>
      </c>
      <c r="S756" s="7">
        <f t="shared" si="46"/>
        <v>41210.208333333336</v>
      </c>
      <c r="T756" s="7">
        <f t="shared" si="47"/>
        <v>41263.25</v>
      </c>
    </row>
    <row r="757" spans="1:20" x14ac:dyDescent="0.55000000000000004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5"/>
        <v>1.67</v>
      </c>
      <c r="G757" t="s">
        <v>20</v>
      </c>
      <c r="H757">
        <f t="shared" si="44"/>
        <v>26</v>
      </c>
      <c r="I757">
        <v>288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_xlfn.TEXTSPLIT(P757,"/")</f>
        <v>theater</v>
      </c>
      <c r="R757" t="str">
        <v>plays</v>
      </c>
      <c r="S757" s="7">
        <f t="shared" si="46"/>
        <v>43096.25</v>
      </c>
      <c r="T757" s="7">
        <f t="shared" si="47"/>
        <v>43108.25</v>
      </c>
    </row>
    <row r="758" spans="1:20" x14ac:dyDescent="0.55000000000000004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5"/>
        <v>7.72</v>
      </c>
      <c r="G758" t="s">
        <v>20</v>
      </c>
      <c r="H758">
        <f t="shared" si="44"/>
        <v>68</v>
      </c>
      <c r="I758">
        <v>148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_xlfn.TEXTSPLIT(P758,"/")</f>
        <v>theater</v>
      </c>
      <c r="R758" t="str">
        <v>plays</v>
      </c>
      <c r="S758" s="7">
        <f t="shared" si="46"/>
        <v>42024.25</v>
      </c>
      <c r="T758" s="7">
        <f t="shared" si="47"/>
        <v>42030.25</v>
      </c>
    </row>
    <row r="759" spans="1:20" x14ac:dyDescent="0.55000000000000004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5"/>
        <v>4.07</v>
      </c>
      <c r="G759" t="s">
        <v>20</v>
      </c>
      <c r="H759">
        <f t="shared" si="44"/>
        <v>50</v>
      </c>
      <c r="I759">
        <v>114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_xlfn.TEXTSPLIT(P759,"/")</f>
        <v>film &amp; video</v>
      </c>
      <c r="R759" t="str">
        <v>drama</v>
      </c>
      <c r="S759" s="7">
        <f t="shared" si="46"/>
        <v>40675.208333333336</v>
      </c>
      <c r="T759" s="7">
        <f t="shared" si="47"/>
        <v>40679.208333333336</v>
      </c>
    </row>
    <row r="760" spans="1:20" x14ac:dyDescent="0.55000000000000004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5"/>
        <v>5.64</v>
      </c>
      <c r="G760" t="s">
        <v>20</v>
      </c>
      <c r="H760">
        <f t="shared" si="44"/>
        <v>110</v>
      </c>
      <c r="I760">
        <v>1518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_xlfn.TEXTSPLIT(P760,"/")</f>
        <v>music</v>
      </c>
      <c r="R760" t="str">
        <v>rock</v>
      </c>
      <c r="S760" s="7">
        <f t="shared" si="46"/>
        <v>41936.208333333336</v>
      </c>
      <c r="T760" s="7">
        <f t="shared" si="47"/>
        <v>41945.208333333336</v>
      </c>
    </row>
    <row r="761" spans="1:20" ht="31.35" x14ac:dyDescent="0.55000000000000004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5"/>
        <v>0.68</v>
      </c>
      <c r="G761" t="s">
        <v>14</v>
      </c>
      <c r="H761">
        <f t="shared" si="44"/>
        <v>90</v>
      </c>
      <c r="I761">
        <v>1274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_xlfn.TEXTSPLIT(P761,"/")</f>
        <v>music</v>
      </c>
      <c r="R761" t="str">
        <v>electric music</v>
      </c>
      <c r="S761" s="7">
        <f t="shared" si="46"/>
        <v>43136.25</v>
      </c>
      <c r="T761" s="7">
        <f t="shared" si="47"/>
        <v>43166.25</v>
      </c>
    </row>
    <row r="762" spans="1:20" x14ac:dyDescent="0.55000000000000004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5"/>
        <v>0.34</v>
      </c>
      <c r="G762" t="s">
        <v>14</v>
      </c>
      <c r="H762">
        <f t="shared" si="44"/>
        <v>79</v>
      </c>
      <c r="I762">
        <v>210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_xlfn.TEXTSPLIT(P762,"/")</f>
        <v>games</v>
      </c>
      <c r="R762" t="str">
        <v>video games</v>
      </c>
      <c r="S762" s="7">
        <f t="shared" si="46"/>
        <v>43678.208333333328</v>
      </c>
      <c r="T762" s="7">
        <f t="shared" si="47"/>
        <v>43707.208333333328</v>
      </c>
    </row>
    <row r="763" spans="1:20" x14ac:dyDescent="0.55000000000000004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5"/>
        <v>6.55</v>
      </c>
      <c r="G763" t="s">
        <v>20</v>
      </c>
      <c r="H763">
        <f t="shared" si="44"/>
        <v>87</v>
      </c>
      <c r="I763">
        <v>166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_xlfn.TEXTSPLIT(P763,"/")</f>
        <v>music</v>
      </c>
      <c r="R763" t="str">
        <v>rock</v>
      </c>
      <c r="S763" s="7">
        <f t="shared" si="46"/>
        <v>42938.208333333328</v>
      </c>
      <c r="T763" s="7">
        <f t="shared" si="47"/>
        <v>42943.208333333328</v>
      </c>
    </row>
    <row r="764" spans="1:20" x14ac:dyDescent="0.55000000000000004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5"/>
        <v>1.77</v>
      </c>
      <c r="G764" t="s">
        <v>20</v>
      </c>
      <c r="H764">
        <f t="shared" si="44"/>
        <v>62</v>
      </c>
      <c r="I764">
        <v>100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_xlfn.TEXTSPLIT(P764,"/")</f>
        <v>music</v>
      </c>
      <c r="R764" t="str">
        <v>jazz</v>
      </c>
      <c r="S764" s="7">
        <f t="shared" si="46"/>
        <v>41241.25</v>
      </c>
      <c r="T764" s="7">
        <f t="shared" si="47"/>
        <v>41252.25</v>
      </c>
    </row>
    <row r="765" spans="1:20" x14ac:dyDescent="0.55000000000000004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5"/>
        <v>1.1299999999999999</v>
      </c>
      <c r="G765" t="s">
        <v>20</v>
      </c>
      <c r="H765">
        <f t="shared" si="44"/>
        <v>27</v>
      </c>
      <c r="I765">
        <v>235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_xlfn.TEXTSPLIT(P765,"/")</f>
        <v>theater</v>
      </c>
      <c r="R765" t="str">
        <v>plays</v>
      </c>
      <c r="S765" s="7">
        <f t="shared" si="46"/>
        <v>41037.208333333336</v>
      </c>
      <c r="T765" s="7">
        <f t="shared" si="47"/>
        <v>41072.208333333336</v>
      </c>
    </row>
    <row r="766" spans="1:20" ht="31.35" x14ac:dyDescent="0.55000000000000004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5"/>
        <v>7.28</v>
      </c>
      <c r="G766" t="s">
        <v>20</v>
      </c>
      <c r="H766">
        <f t="shared" si="44"/>
        <v>54</v>
      </c>
      <c r="I766">
        <v>148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_xlfn.TEXTSPLIT(P766,"/")</f>
        <v>music</v>
      </c>
      <c r="R766" t="str">
        <v>rock</v>
      </c>
      <c r="S766" s="7">
        <f t="shared" si="46"/>
        <v>40676.208333333336</v>
      </c>
      <c r="T766" s="7">
        <f t="shared" si="47"/>
        <v>40684.208333333336</v>
      </c>
    </row>
    <row r="767" spans="1:20" x14ac:dyDescent="0.55000000000000004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5"/>
        <v>2.08</v>
      </c>
      <c r="G767" t="s">
        <v>20</v>
      </c>
      <c r="H767">
        <f t="shared" si="44"/>
        <v>41</v>
      </c>
      <c r="I767">
        <v>198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_xlfn.TEXTSPLIT(P767,"/")</f>
        <v>music</v>
      </c>
      <c r="R767" t="str">
        <v>indie rock</v>
      </c>
      <c r="S767" s="7">
        <f t="shared" si="46"/>
        <v>42840.208333333328</v>
      </c>
      <c r="T767" s="7">
        <f t="shared" si="47"/>
        <v>42865.208333333328</v>
      </c>
    </row>
    <row r="768" spans="1:20" ht="31.35" x14ac:dyDescent="0.55000000000000004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5"/>
        <v>0.31</v>
      </c>
      <c r="G768" t="s">
        <v>14</v>
      </c>
      <c r="H768">
        <f t="shared" si="44"/>
        <v>55</v>
      </c>
      <c r="I768">
        <v>248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_xlfn.TEXTSPLIT(P768,"/")</f>
        <v>film &amp; video</v>
      </c>
      <c r="R768" t="str">
        <v>science fiction</v>
      </c>
      <c r="S768" s="7">
        <f t="shared" si="46"/>
        <v>43362.208333333328</v>
      </c>
      <c r="T768" s="7">
        <f t="shared" si="47"/>
        <v>43363.208333333328</v>
      </c>
    </row>
    <row r="769" spans="1:20" x14ac:dyDescent="0.55000000000000004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5"/>
        <v>0.56999999999999995</v>
      </c>
      <c r="G769" t="s">
        <v>14</v>
      </c>
      <c r="H769">
        <f t="shared" si="44"/>
        <v>108</v>
      </c>
      <c r="I769">
        <v>513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_xlfn.TEXTSPLIT(P769,"/")</f>
        <v>publishing</v>
      </c>
      <c r="R769" t="str">
        <v>translations</v>
      </c>
      <c r="S769" s="7">
        <f t="shared" si="46"/>
        <v>42283.208333333328</v>
      </c>
      <c r="T769" s="7">
        <f t="shared" si="47"/>
        <v>42328.25</v>
      </c>
    </row>
    <row r="770" spans="1:20" x14ac:dyDescent="0.55000000000000004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5"/>
        <v>2.31</v>
      </c>
      <c r="G770" t="s">
        <v>20</v>
      </c>
      <c r="H770">
        <f t="shared" ref="H770:H833" si="48">IFERROR(ROUND(E770/I770,0),0)</f>
        <v>74</v>
      </c>
      <c r="I770">
        <v>150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_xlfn.TEXTSPLIT(P770,"/")</f>
        <v>theater</v>
      </c>
      <c r="R770" t="str">
        <v>plays</v>
      </c>
      <c r="S770" s="7">
        <f t="shared" si="46"/>
        <v>41619.25</v>
      </c>
      <c r="T770" s="7">
        <f t="shared" si="47"/>
        <v>41634.25</v>
      </c>
    </row>
    <row r="771" spans="1:20" x14ac:dyDescent="0.55000000000000004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9">ROUND(E771/D771,2)</f>
        <v>0.87</v>
      </c>
      <c r="G771" t="s">
        <v>14</v>
      </c>
      <c r="H771">
        <f t="shared" si="48"/>
        <v>32</v>
      </c>
      <c r="I771">
        <v>3410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_xlfn.TEXTSPLIT(P771,"/")</f>
        <v>games</v>
      </c>
      <c r="R771" t="str">
        <v>video games</v>
      </c>
      <c r="S771" s="7">
        <f t="shared" ref="S771:S834" si="50">(((L771/60)/60)/24)+DATE(1970,1,1)</f>
        <v>41501.208333333336</v>
      </c>
      <c r="T771" s="7">
        <f t="shared" ref="T771:T834" si="51">(((M771/60)/60)/24)+DATE(1970,1,1)</f>
        <v>41527.208333333336</v>
      </c>
    </row>
    <row r="772" spans="1:20" x14ac:dyDescent="0.55000000000000004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9"/>
        <v>2.71</v>
      </c>
      <c r="G772" t="s">
        <v>20</v>
      </c>
      <c r="H772">
        <f t="shared" si="48"/>
        <v>54</v>
      </c>
      <c r="I772">
        <v>216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_xlfn.TEXTSPLIT(P772,"/")</f>
        <v>theater</v>
      </c>
      <c r="R772" t="str">
        <v>plays</v>
      </c>
      <c r="S772" s="7">
        <f t="shared" si="50"/>
        <v>41743.208333333336</v>
      </c>
      <c r="T772" s="7">
        <f t="shared" si="51"/>
        <v>41750.208333333336</v>
      </c>
    </row>
    <row r="773" spans="1:20" x14ac:dyDescent="0.55000000000000004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9"/>
        <v>0.49</v>
      </c>
      <c r="G773" t="s">
        <v>74</v>
      </c>
      <c r="H773">
        <f t="shared" si="48"/>
        <v>107</v>
      </c>
      <c r="I773">
        <v>26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_xlfn.TEXTSPLIT(P773,"/")</f>
        <v>theater</v>
      </c>
      <c r="R773" t="str">
        <v>plays</v>
      </c>
      <c r="S773" s="7">
        <f t="shared" si="50"/>
        <v>43491.25</v>
      </c>
      <c r="T773" s="7">
        <f t="shared" si="51"/>
        <v>43518.25</v>
      </c>
    </row>
    <row r="774" spans="1:20" x14ac:dyDescent="0.55000000000000004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9"/>
        <v>1.1299999999999999</v>
      </c>
      <c r="G774" t="s">
        <v>20</v>
      </c>
      <c r="H774">
        <f t="shared" si="48"/>
        <v>33</v>
      </c>
      <c r="I774">
        <v>5139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_xlfn.TEXTSPLIT(P774,"/")</f>
        <v>music</v>
      </c>
      <c r="R774" t="str">
        <v>indie rock</v>
      </c>
      <c r="S774" s="7">
        <f t="shared" si="50"/>
        <v>43505.25</v>
      </c>
      <c r="T774" s="7">
        <f t="shared" si="51"/>
        <v>43509.25</v>
      </c>
    </row>
    <row r="775" spans="1:20" x14ac:dyDescent="0.55000000000000004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9"/>
        <v>1.91</v>
      </c>
      <c r="G775" t="s">
        <v>20</v>
      </c>
      <c r="H775">
        <f t="shared" si="48"/>
        <v>43</v>
      </c>
      <c r="I775">
        <v>2353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_xlfn.TEXTSPLIT(P775,"/")</f>
        <v>theater</v>
      </c>
      <c r="R775" t="str">
        <v>plays</v>
      </c>
      <c r="S775" s="7">
        <f t="shared" si="50"/>
        <v>42838.208333333328</v>
      </c>
      <c r="T775" s="7">
        <f t="shared" si="51"/>
        <v>42848.208333333328</v>
      </c>
    </row>
    <row r="776" spans="1:20" x14ac:dyDescent="0.55000000000000004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9"/>
        <v>1.36</v>
      </c>
      <c r="G776" t="s">
        <v>20</v>
      </c>
      <c r="H776">
        <f t="shared" si="48"/>
        <v>87</v>
      </c>
      <c r="I776">
        <v>78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_xlfn.TEXTSPLIT(P776,"/")</f>
        <v>technology</v>
      </c>
      <c r="R776" t="str">
        <v>web</v>
      </c>
      <c r="S776" s="7">
        <f t="shared" si="50"/>
        <v>42513.208333333328</v>
      </c>
      <c r="T776" s="7">
        <f t="shared" si="51"/>
        <v>42554.208333333328</v>
      </c>
    </row>
    <row r="777" spans="1:20" ht="31.35" x14ac:dyDescent="0.55000000000000004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9"/>
        <v>0.1</v>
      </c>
      <c r="G777" t="s">
        <v>14</v>
      </c>
      <c r="H777">
        <f t="shared" si="48"/>
        <v>97</v>
      </c>
      <c r="I777">
        <v>10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_xlfn.TEXTSPLIT(P777,"/")</f>
        <v>music</v>
      </c>
      <c r="R777" t="str">
        <v>rock</v>
      </c>
      <c r="S777" s="7">
        <f t="shared" si="50"/>
        <v>41949.25</v>
      </c>
      <c r="T777" s="7">
        <f t="shared" si="51"/>
        <v>41959.25</v>
      </c>
    </row>
    <row r="778" spans="1:20" x14ac:dyDescent="0.55000000000000004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9"/>
        <v>0.66</v>
      </c>
      <c r="G778" t="s">
        <v>14</v>
      </c>
      <c r="H778">
        <f t="shared" si="48"/>
        <v>33</v>
      </c>
      <c r="I778">
        <v>2201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_xlfn.TEXTSPLIT(P778,"/")</f>
        <v>theater</v>
      </c>
      <c r="R778" t="str">
        <v>plays</v>
      </c>
      <c r="S778" s="7">
        <f t="shared" si="50"/>
        <v>43650.208333333328</v>
      </c>
      <c r="T778" s="7">
        <f t="shared" si="51"/>
        <v>43668.208333333328</v>
      </c>
    </row>
    <row r="779" spans="1:20" x14ac:dyDescent="0.55000000000000004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9"/>
        <v>0.49</v>
      </c>
      <c r="G779" t="s">
        <v>14</v>
      </c>
      <c r="H779">
        <f t="shared" si="48"/>
        <v>68</v>
      </c>
      <c r="I779">
        <v>676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_xlfn.TEXTSPLIT(P779,"/")</f>
        <v>theater</v>
      </c>
      <c r="R779" t="str">
        <v>plays</v>
      </c>
      <c r="S779" s="7">
        <f t="shared" si="50"/>
        <v>40809.208333333336</v>
      </c>
      <c r="T779" s="7">
        <f t="shared" si="51"/>
        <v>40838.208333333336</v>
      </c>
    </row>
    <row r="780" spans="1:20" x14ac:dyDescent="0.55000000000000004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9"/>
        <v>7.88</v>
      </c>
      <c r="G780" t="s">
        <v>20</v>
      </c>
      <c r="H780">
        <f t="shared" si="48"/>
        <v>59</v>
      </c>
      <c r="I780">
        <v>174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_xlfn.TEXTSPLIT(P780,"/")</f>
        <v>film &amp; video</v>
      </c>
      <c r="R780" t="str">
        <v>animation</v>
      </c>
      <c r="S780" s="7">
        <f t="shared" si="50"/>
        <v>40768.208333333336</v>
      </c>
      <c r="T780" s="7">
        <f t="shared" si="51"/>
        <v>40773.208333333336</v>
      </c>
    </row>
    <row r="781" spans="1:20" x14ac:dyDescent="0.55000000000000004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9"/>
        <v>0.8</v>
      </c>
      <c r="G781" t="s">
        <v>14</v>
      </c>
      <c r="H781">
        <f t="shared" si="48"/>
        <v>105</v>
      </c>
      <c r="I781">
        <v>831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_xlfn.TEXTSPLIT(P781,"/")</f>
        <v>theater</v>
      </c>
      <c r="R781" t="str">
        <v>plays</v>
      </c>
      <c r="S781" s="7">
        <f t="shared" si="50"/>
        <v>42230.208333333328</v>
      </c>
      <c r="T781" s="7">
        <f t="shared" si="51"/>
        <v>42239.208333333328</v>
      </c>
    </row>
    <row r="782" spans="1:20" x14ac:dyDescent="0.55000000000000004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9"/>
        <v>1.06</v>
      </c>
      <c r="G782" t="s">
        <v>20</v>
      </c>
      <c r="H782">
        <f t="shared" si="48"/>
        <v>33</v>
      </c>
      <c r="I782">
        <v>164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_xlfn.TEXTSPLIT(P782,"/")</f>
        <v>film &amp; video</v>
      </c>
      <c r="R782" t="str">
        <v>drama</v>
      </c>
      <c r="S782" s="7">
        <f t="shared" si="50"/>
        <v>42573.208333333328</v>
      </c>
      <c r="T782" s="7">
        <f t="shared" si="51"/>
        <v>42592.208333333328</v>
      </c>
    </row>
    <row r="783" spans="1:20" x14ac:dyDescent="0.55000000000000004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9"/>
        <v>0.51</v>
      </c>
      <c r="G783" t="s">
        <v>74</v>
      </c>
      <c r="H783">
        <f t="shared" si="48"/>
        <v>79</v>
      </c>
      <c r="I783">
        <v>56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_xlfn.TEXTSPLIT(P783,"/")</f>
        <v>theater</v>
      </c>
      <c r="R783" t="str">
        <v>plays</v>
      </c>
      <c r="S783" s="7">
        <f t="shared" si="50"/>
        <v>40482.208333333336</v>
      </c>
      <c r="T783" s="7">
        <f t="shared" si="51"/>
        <v>40533.25</v>
      </c>
    </row>
    <row r="784" spans="1:20" x14ac:dyDescent="0.55000000000000004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9"/>
        <v>2.15</v>
      </c>
      <c r="G784" t="s">
        <v>20</v>
      </c>
      <c r="H784">
        <f t="shared" si="48"/>
        <v>68</v>
      </c>
      <c r="I784">
        <v>161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_xlfn.TEXTSPLIT(P784,"/")</f>
        <v>film &amp; video</v>
      </c>
      <c r="R784" t="str">
        <v>animation</v>
      </c>
      <c r="S784" s="7">
        <f t="shared" si="50"/>
        <v>40603.25</v>
      </c>
      <c r="T784" s="7">
        <f t="shared" si="51"/>
        <v>40631.208333333336</v>
      </c>
    </row>
    <row r="785" spans="1:20" x14ac:dyDescent="0.55000000000000004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9"/>
        <v>1.41</v>
      </c>
      <c r="G785" t="s">
        <v>20</v>
      </c>
      <c r="H785">
        <f t="shared" si="48"/>
        <v>76</v>
      </c>
      <c r="I785">
        <v>138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_xlfn.TEXTSPLIT(P785,"/")</f>
        <v>music</v>
      </c>
      <c r="R785" t="str">
        <v>rock</v>
      </c>
      <c r="S785" s="7">
        <f t="shared" si="50"/>
        <v>41625.25</v>
      </c>
      <c r="T785" s="7">
        <f t="shared" si="51"/>
        <v>41632.25</v>
      </c>
    </row>
    <row r="786" spans="1:20" x14ac:dyDescent="0.55000000000000004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9"/>
        <v>1.1499999999999999</v>
      </c>
      <c r="G786" t="s">
        <v>20</v>
      </c>
      <c r="H786">
        <f t="shared" si="48"/>
        <v>31</v>
      </c>
      <c r="I786">
        <v>3308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_xlfn.TEXTSPLIT(P786,"/")</f>
        <v>technology</v>
      </c>
      <c r="R786" t="str">
        <v>web</v>
      </c>
      <c r="S786" s="7">
        <f t="shared" si="50"/>
        <v>42435.25</v>
      </c>
      <c r="T786" s="7">
        <f t="shared" si="51"/>
        <v>42446.208333333328</v>
      </c>
    </row>
    <row r="787" spans="1:20" ht="31.35" x14ac:dyDescent="0.55000000000000004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9"/>
        <v>1.93</v>
      </c>
      <c r="G787" t="s">
        <v>20</v>
      </c>
      <c r="H787">
        <f t="shared" si="48"/>
        <v>102</v>
      </c>
      <c r="I787">
        <v>127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_xlfn.TEXTSPLIT(P787,"/")</f>
        <v>film &amp; video</v>
      </c>
      <c r="R787" t="str">
        <v>animation</v>
      </c>
      <c r="S787" s="7">
        <f t="shared" si="50"/>
        <v>43582.208333333328</v>
      </c>
      <c r="T787" s="7">
        <f t="shared" si="51"/>
        <v>43616.208333333328</v>
      </c>
    </row>
    <row r="788" spans="1:20" x14ac:dyDescent="0.55000000000000004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9"/>
        <v>7.3</v>
      </c>
      <c r="G788" t="s">
        <v>20</v>
      </c>
      <c r="H788">
        <f t="shared" si="48"/>
        <v>53</v>
      </c>
      <c r="I788">
        <v>207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_xlfn.TEXTSPLIT(P788,"/")</f>
        <v>music</v>
      </c>
      <c r="R788" t="str">
        <v>jazz</v>
      </c>
      <c r="S788" s="7">
        <f t="shared" si="50"/>
        <v>43186.208333333328</v>
      </c>
      <c r="T788" s="7">
        <f t="shared" si="51"/>
        <v>43193.208333333328</v>
      </c>
    </row>
    <row r="789" spans="1:20" x14ac:dyDescent="0.55000000000000004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9"/>
        <v>1</v>
      </c>
      <c r="G789" t="s">
        <v>14</v>
      </c>
      <c r="H789">
        <f t="shared" si="48"/>
        <v>71</v>
      </c>
      <c r="I789">
        <v>859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_xlfn.TEXTSPLIT(P789,"/")</f>
        <v>music</v>
      </c>
      <c r="R789" t="str">
        <v>rock</v>
      </c>
      <c r="S789" s="7">
        <f t="shared" si="50"/>
        <v>40684.208333333336</v>
      </c>
      <c r="T789" s="7">
        <f t="shared" si="51"/>
        <v>40693.208333333336</v>
      </c>
    </row>
    <row r="790" spans="1:20" x14ac:dyDescent="0.55000000000000004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9"/>
        <v>0.88</v>
      </c>
      <c r="G790" t="s">
        <v>47</v>
      </c>
      <c r="H790">
        <f t="shared" si="48"/>
        <v>102</v>
      </c>
      <c r="I790">
        <v>31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_xlfn.TEXTSPLIT(P790,"/")</f>
        <v>film &amp; video</v>
      </c>
      <c r="R790" t="str">
        <v>animation</v>
      </c>
      <c r="S790" s="7">
        <f t="shared" si="50"/>
        <v>41202.208333333336</v>
      </c>
      <c r="T790" s="7">
        <f t="shared" si="51"/>
        <v>41223.25</v>
      </c>
    </row>
    <row r="791" spans="1:20" x14ac:dyDescent="0.55000000000000004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9"/>
        <v>0.37</v>
      </c>
      <c r="G791" t="s">
        <v>14</v>
      </c>
      <c r="H791">
        <f t="shared" si="48"/>
        <v>74</v>
      </c>
      <c r="I791">
        <v>45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_xlfn.TEXTSPLIT(P791,"/")</f>
        <v>theater</v>
      </c>
      <c r="R791" t="str">
        <v>plays</v>
      </c>
      <c r="S791" s="7">
        <f t="shared" si="50"/>
        <v>41786.208333333336</v>
      </c>
      <c r="T791" s="7">
        <f t="shared" si="51"/>
        <v>41823.208333333336</v>
      </c>
    </row>
    <row r="792" spans="1:20" x14ac:dyDescent="0.55000000000000004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9"/>
        <v>0.31</v>
      </c>
      <c r="G792" t="s">
        <v>74</v>
      </c>
      <c r="H792">
        <f t="shared" si="48"/>
        <v>51</v>
      </c>
      <c r="I792">
        <v>1113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_xlfn.TEXTSPLIT(P792,"/")</f>
        <v>theater</v>
      </c>
      <c r="R792" t="str">
        <v>plays</v>
      </c>
      <c r="S792" s="7">
        <f t="shared" si="50"/>
        <v>40223.25</v>
      </c>
      <c r="T792" s="7">
        <f t="shared" si="51"/>
        <v>40229.25</v>
      </c>
    </row>
    <row r="793" spans="1:20" x14ac:dyDescent="0.55000000000000004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9"/>
        <v>0.26</v>
      </c>
      <c r="G793" t="s">
        <v>14</v>
      </c>
      <c r="H793">
        <f t="shared" si="48"/>
        <v>90</v>
      </c>
      <c r="I793">
        <v>6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_xlfn.TEXTSPLIT(P793,"/")</f>
        <v>food</v>
      </c>
      <c r="R793" t="str">
        <v>food trucks</v>
      </c>
      <c r="S793" s="7">
        <f t="shared" si="50"/>
        <v>42715.25</v>
      </c>
      <c r="T793" s="7">
        <f t="shared" si="51"/>
        <v>42731.25</v>
      </c>
    </row>
    <row r="794" spans="1:20" x14ac:dyDescent="0.55000000000000004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9"/>
        <v>0.34</v>
      </c>
      <c r="G794" t="s">
        <v>14</v>
      </c>
      <c r="H794">
        <f t="shared" si="48"/>
        <v>97</v>
      </c>
      <c r="I794">
        <v>7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_xlfn.TEXTSPLIT(P794,"/")</f>
        <v>theater</v>
      </c>
      <c r="R794" t="str">
        <v>plays</v>
      </c>
      <c r="S794" s="7">
        <f t="shared" si="50"/>
        <v>41451.208333333336</v>
      </c>
      <c r="T794" s="7">
        <f t="shared" si="51"/>
        <v>41479.208333333336</v>
      </c>
    </row>
    <row r="795" spans="1:20" x14ac:dyDescent="0.55000000000000004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9"/>
        <v>11.86</v>
      </c>
      <c r="G795" t="s">
        <v>20</v>
      </c>
      <c r="H795">
        <f t="shared" si="48"/>
        <v>72</v>
      </c>
      <c r="I795">
        <v>181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_xlfn.TEXTSPLIT(P795,"/")</f>
        <v>publishing</v>
      </c>
      <c r="R795" t="str">
        <v>nonfiction</v>
      </c>
      <c r="S795" s="7">
        <f t="shared" si="50"/>
        <v>41450.208333333336</v>
      </c>
      <c r="T795" s="7">
        <f t="shared" si="51"/>
        <v>41454.208333333336</v>
      </c>
    </row>
    <row r="796" spans="1:20" x14ac:dyDescent="0.55000000000000004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9"/>
        <v>1.25</v>
      </c>
      <c r="G796" t="s">
        <v>20</v>
      </c>
      <c r="H796">
        <f t="shared" si="48"/>
        <v>75</v>
      </c>
      <c r="I796">
        <v>110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_xlfn.TEXTSPLIT(P796,"/")</f>
        <v>music</v>
      </c>
      <c r="R796" t="str">
        <v>rock</v>
      </c>
      <c r="S796" s="7">
        <f t="shared" si="50"/>
        <v>43091.25</v>
      </c>
      <c r="T796" s="7">
        <f t="shared" si="51"/>
        <v>43103.25</v>
      </c>
    </row>
    <row r="797" spans="1:20" ht="31.35" x14ac:dyDescent="0.55000000000000004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9"/>
        <v>0.14000000000000001</v>
      </c>
      <c r="G797" t="s">
        <v>14</v>
      </c>
      <c r="H797">
        <f t="shared" si="48"/>
        <v>33</v>
      </c>
      <c r="I797">
        <v>31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_xlfn.TEXTSPLIT(P797,"/")</f>
        <v>film &amp; video</v>
      </c>
      <c r="R797" t="str">
        <v>drama</v>
      </c>
      <c r="S797" s="7">
        <f t="shared" si="50"/>
        <v>42675.208333333328</v>
      </c>
      <c r="T797" s="7">
        <f t="shared" si="51"/>
        <v>42678.208333333328</v>
      </c>
    </row>
    <row r="798" spans="1:20" x14ac:dyDescent="0.55000000000000004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9"/>
        <v>0.55000000000000004</v>
      </c>
      <c r="G798" t="s">
        <v>14</v>
      </c>
      <c r="H798">
        <f t="shared" si="48"/>
        <v>55</v>
      </c>
      <c r="I798">
        <v>78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_xlfn.TEXTSPLIT(P798,"/")</f>
        <v>games</v>
      </c>
      <c r="R798" t="str">
        <v>mobile games</v>
      </c>
      <c r="S798" s="7">
        <f t="shared" si="50"/>
        <v>41859.208333333336</v>
      </c>
      <c r="T798" s="7">
        <f t="shared" si="51"/>
        <v>41866.208333333336</v>
      </c>
    </row>
    <row r="799" spans="1:20" x14ac:dyDescent="0.55000000000000004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9"/>
        <v>1.1000000000000001</v>
      </c>
      <c r="G799" t="s">
        <v>20</v>
      </c>
      <c r="H799">
        <f t="shared" si="48"/>
        <v>45</v>
      </c>
      <c r="I799">
        <v>185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_xlfn.TEXTSPLIT(P799,"/")</f>
        <v>technology</v>
      </c>
      <c r="R799" t="str">
        <v>web</v>
      </c>
      <c r="S799" s="7">
        <f t="shared" si="50"/>
        <v>43464.25</v>
      </c>
      <c r="T799" s="7">
        <f t="shared" si="51"/>
        <v>43487.25</v>
      </c>
    </row>
    <row r="800" spans="1:20" x14ac:dyDescent="0.55000000000000004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9"/>
        <v>1.88</v>
      </c>
      <c r="G800" t="s">
        <v>20</v>
      </c>
      <c r="H800">
        <f t="shared" si="48"/>
        <v>53</v>
      </c>
      <c r="I800">
        <v>121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_xlfn.TEXTSPLIT(P800,"/")</f>
        <v>theater</v>
      </c>
      <c r="R800" t="str">
        <v>plays</v>
      </c>
      <c r="S800" s="7">
        <f t="shared" si="50"/>
        <v>41060.208333333336</v>
      </c>
      <c r="T800" s="7">
        <f t="shared" si="51"/>
        <v>41088.208333333336</v>
      </c>
    </row>
    <row r="801" spans="1:20" x14ac:dyDescent="0.55000000000000004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9"/>
        <v>0.87</v>
      </c>
      <c r="G801" t="s">
        <v>14</v>
      </c>
      <c r="H801">
        <f t="shared" si="48"/>
        <v>60</v>
      </c>
      <c r="I801">
        <v>1225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_xlfn.TEXTSPLIT(P801,"/")</f>
        <v>theater</v>
      </c>
      <c r="R801" t="str">
        <v>plays</v>
      </c>
      <c r="S801" s="7">
        <f t="shared" si="50"/>
        <v>42399.25</v>
      </c>
      <c r="T801" s="7">
        <f t="shared" si="51"/>
        <v>42403.25</v>
      </c>
    </row>
    <row r="802" spans="1:20" x14ac:dyDescent="0.55000000000000004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9"/>
        <v>0.01</v>
      </c>
      <c r="G802" t="s">
        <v>14</v>
      </c>
      <c r="H802">
        <f t="shared" si="48"/>
        <v>1</v>
      </c>
      <c r="I802"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_xlfn.TEXTSPLIT(P802,"/")</f>
        <v>music</v>
      </c>
      <c r="R802" t="str">
        <v>rock</v>
      </c>
      <c r="S802" s="7">
        <f t="shared" si="50"/>
        <v>42167.208333333328</v>
      </c>
      <c r="T802" s="7">
        <f t="shared" si="51"/>
        <v>42171.208333333328</v>
      </c>
    </row>
    <row r="803" spans="1:20" x14ac:dyDescent="0.55000000000000004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9"/>
        <v>2.0299999999999998</v>
      </c>
      <c r="G803" t="s">
        <v>20</v>
      </c>
      <c r="H803">
        <f t="shared" si="48"/>
        <v>44</v>
      </c>
      <c r="I803">
        <v>106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_xlfn.TEXTSPLIT(P803,"/")</f>
        <v>photography</v>
      </c>
      <c r="R803" t="str">
        <v>photography books</v>
      </c>
      <c r="S803" s="7">
        <f t="shared" si="50"/>
        <v>43830.25</v>
      </c>
      <c r="T803" s="7">
        <f t="shared" si="51"/>
        <v>43852.25</v>
      </c>
    </row>
    <row r="804" spans="1:20" ht="31.35" x14ac:dyDescent="0.55000000000000004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9"/>
        <v>1.97</v>
      </c>
      <c r="G804" t="s">
        <v>20</v>
      </c>
      <c r="H804">
        <f t="shared" si="48"/>
        <v>86</v>
      </c>
      <c r="I804">
        <v>142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_xlfn.TEXTSPLIT(P804,"/")</f>
        <v>photography</v>
      </c>
      <c r="R804" t="str">
        <v>photography books</v>
      </c>
      <c r="S804" s="7">
        <f t="shared" si="50"/>
        <v>43650.208333333328</v>
      </c>
      <c r="T804" s="7">
        <f t="shared" si="51"/>
        <v>43652.208333333328</v>
      </c>
    </row>
    <row r="805" spans="1:20" ht="31.35" x14ac:dyDescent="0.55000000000000004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9"/>
        <v>1.07</v>
      </c>
      <c r="G805" t="s">
        <v>20</v>
      </c>
      <c r="H805">
        <f t="shared" si="48"/>
        <v>28</v>
      </c>
      <c r="I805">
        <v>233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_xlfn.TEXTSPLIT(P805,"/")</f>
        <v>theater</v>
      </c>
      <c r="R805" t="str">
        <v>plays</v>
      </c>
      <c r="S805" s="7">
        <f t="shared" si="50"/>
        <v>43492.25</v>
      </c>
      <c r="T805" s="7">
        <f t="shared" si="51"/>
        <v>43526.25</v>
      </c>
    </row>
    <row r="806" spans="1:20" x14ac:dyDescent="0.55000000000000004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9"/>
        <v>2.69</v>
      </c>
      <c r="G806" t="s">
        <v>20</v>
      </c>
      <c r="H806">
        <f t="shared" si="48"/>
        <v>32</v>
      </c>
      <c r="I806">
        <v>218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_xlfn.TEXTSPLIT(P806,"/")</f>
        <v>music</v>
      </c>
      <c r="R806" t="str">
        <v>rock</v>
      </c>
      <c r="S806" s="7">
        <f t="shared" si="50"/>
        <v>43102.25</v>
      </c>
      <c r="T806" s="7">
        <f t="shared" si="51"/>
        <v>43122.25</v>
      </c>
    </row>
    <row r="807" spans="1:20" ht="31.35" x14ac:dyDescent="0.55000000000000004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9"/>
        <v>0.51</v>
      </c>
      <c r="G807" t="s">
        <v>14</v>
      </c>
      <c r="H807">
        <f t="shared" si="48"/>
        <v>74</v>
      </c>
      <c r="I807">
        <v>67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_xlfn.TEXTSPLIT(P807,"/")</f>
        <v>film &amp; video</v>
      </c>
      <c r="R807" t="str">
        <v>documentary</v>
      </c>
      <c r="S807" s="7">
        <f t="shared" si="50"/>
        <v>41958.25</v>
      </c>
      <c r="T807" s="7">
        <f t="shared" si="51"/>
        <v>42009.25</v>
      </c>
    </row>
    <row r="808" spans="1:20" x14ac:dyDescent="0.55000000000000004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9"/>
        <v>11.8</v>
      </c>
      <c r="G808" t="s">
        <v>20</v>
      </c>
      <c r="H808">
        <f t="shared" si="48"/>
        <v>109</v>
      </c>
      <c r="I808">
        <v>76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_xlfn.TEXTSPLIT(P808,"/")</f>
        <v>film &amp; video</v>
      </c>
      <c r="R808" t="str">
        <v>drama</v>
      </c>
      <c r="S808" s="7">
        <f t="shared" si="50"/>
        <v>40973.25</v>
      </c>
      <c r="T808" s="7">
        <f t="shared" si="51"/>
        <v>40997.208333333336</v>
      </c>
    </row>
    <row r="809" spans="1:20" x14ac:dyDescent="0.55000000000000004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9"/>
        <v>2.64</v>
      </c>
      <c r="G809" t="s">
        <v>20</v>
      </c>
      <c r="H809">
        <f t="shared" si="48"/>
        <v>43</v>
      </c>
      <c r="I809">
        <v>43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_xlfn.TEXTSPLIT(P809,"/")</f>
        <v>theater</v>
      </c>
      <c r="R809" t="str">
        <v>plays</v>
      </c>
      <c r="S809" s="7">
        <f t="shared" si="50"/>
        <v>43753.208333333328</v>
      </c>
      <c r="T809" s="7">
        <f t="shared" si="51"/>
        <v>43797.25</v>
      </c>
    </row>
    <row r="810" spans="1:20" x14ac:dyDescent="0.55000000000000004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9"/>
        <v>0.3</v>
      </c>
      <c r="G810" t="s">
        <v>14</v>
      </c>
      <c r="H810">
        <f t="shared" si="48"/>
        <v>83</v>
      </c>
      <c r="I810">
        <v>19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_xlfn.TEXTSPLIT(P810,"/")</f>
        <v>food</v>
      </c>
      <c r="R810" t="str">
        <v>food trucks</v>
      </c>
      <c r="S810" s="7">
        <f t="shared" si="50"/>
        <v>42507.208333333328</v>
      </c>
      <c r="T810" s="7">
        <f t="shared" si="51"/>
        <v>42524.208333333328</v>
      </c>
    </row>
    <row r="811" spans="1:20" x14ac:dyDescent="0.55000000000000004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9"/>
        <v>0.63</v>
      </c>
      <c r="G811" t="s">
        <v>14</v>
      </c>
      <c r="H811">
        <f t="shared" si="48"/>
        <v>42</v>
      </c>
      <c r="I811">
        <v>2108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_xlfn.TEXTSPLIT(P811,"/")</f>
        <v>film &amp; video</v>
      </c>
      <c r="R811" t="str">
        <v>documentary</v>
      </c>
      <c r="S811" s="7">
        <f t="shared" si="50"/>
        <v>41135.208333333336</v>
      </c>
      <c r="T811" s="7">
        <f t="shared" si="51"/>
        <v>41136.208333333336</v>
      </c>
    </row>
    <row r="812" spans="1:20" x14ac:dyDescent="0.55000000000000004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9"/>
        <v>1.93</v>
      </c>
      <c r="G812" t="s">
        <v>20</v>
      </c>
      <c r="H812">
        <f t="shared" si="48"/>
        <v>56</v>
      </c>
      <c r="I812">
        <v>221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_xlfn.TEXTSPLIT(P812,"/")</f>
        <v>theater</v>
      </c>
      <c r="R812" t="str">
        <v>plays</v>
      </c>
      <c r="S812" s="7">
        <f t="shared" si="50"/>
        <v>43067.25</v>
      </c>
      <c r="T812" s="7">
        <f t="shared" si="51"/>
        <v>43077.25</v>
      </c>
    </row>
    <row r="813" spans="1:20" x14ac:dyDescent="0.55000000000000004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9"/>
        <v>0.77</v>
      </c>
      <c r="G813" t="s">
        <v>14</v>
      </c>
      <c r="H813">
        <f t="shared" si="48"/>
        <v>105</v>
      </c>
      <c r="I813">
        <v>679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_xlfn.TEXTSPLIT(P813,"/")</f>
        <v>games</v>
      </c>
      <c r="R813" t="str">
        <v>video games</v>
      </c>
      <c r="S813" s="7">
        <f t="shared" si="50"/>
        <v>42378.25</v>
      </c>
      <c r="T813" s="7">
        <f t="shared" si="51"/>
        <v>42380.25</v>
      </c>
    </row>
    <row r="814" spans="1:20" x14ac:dyDescent="0.55000000000000004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9"/>
        <v>2.2599999999999998</v>
      </c>
      <c r="G814" t="s">
        <v>20</v>
      </c>
      <c r="H814">
        <f t="shared" si="48"/>
        <v>48</v>
      </c>
      <c r="I814">
        <v>2805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_xlfn.TEXTSPLIT(P814,"/")</f>
        <v>publishing</v>
      </c>
      <c r="R814" t="str">
        <v>nonfiction</v>
      </c>
      <c r="S814" s="7">
        <f t="shared" si="50"/>
        <v>43206.208333333328</v>
      </c>
      <c r="T814" s="7">
        <f t="shared" si="51"/>
        <v>43211.208333333328</v>
      </c>
    </row>
    <row r="815" spans="1:20" x14ac:dyDescent="0.55000000000000004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9"/>
        <v>2.39</v>
      </c>
      <c r="G815" t="s">
        <v>20</v>
      </c>
      <c r="H815">
        <f t="shared" si="48"/>
        <v>113</v>
      </c>
      <c r="I815">
        <v>68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_xlfn.TEXTSPLIT(P815,"/")</f>
        <v>games</v>
      </c>
      <c r="R815" t="str">
        <v>video games</v>
      </c>
      <c r="S815" s="7">
        <f t="shared" si="50"/>
        <v>41148.208333333336</v>
      </c>
      <c r="T815" s="7">
        <f t="shared" si="51"/>
        <v>41158.208333333336</v>
      </c>
    </row>
    <row r="816" spans="1:20" x14ac:dyDescent="0.55000000000000004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9"/>
        <v>0.92</v>
      </c>
      <c r="G816" t="s">
        <v>14</v>
      </c>
      <c r="H816">
        <f t="shared" si="48"/>
        <v>82</v>
      </c>
      <c r="I816">
        <v>36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_xlfn.TEXTSPLIT(P816,"/")</f>
        <v>music</v>
      </c>
      <c r="R816" t="str">
        <v>rock</v>
      </c>
      <c r="S816" s="7">
        <f t="shared" si="50"/>
        <v>42517.208333333328</v>
      </c>
      <c r="T816" s="7">
        <f t="shared" si="51"/>
        <v>42519.208333333328</v>
      </c>
    </row>
    <row r="817" spans="1:20" ht="31.35" x14ac:dyDescent="0.55000000000000004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9"/>
        <v>1.3</v>
      </c>
      <c r="G817" t="s">
        <v>20</v>
      </c>
      <c r="H817">
        <f t="shared" si="48"/>
        <v>64</v>
      </c>
      <c r="I817">
        <v>183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_xlfn.TEXTSPLIT(P817,"/")</f>
        <v>music</v>
      </c>
      <c r="R817" t="str">
        <v>rock</v>
      </c>
      <c r="S817" s="7">
        <f t="shared" si="50"/>
        <v>43068.25</v>
      </c>
      <c r="T817" s="7">
        <f t="shared" si="51"/>
        <v>43094.25</v>
      </c>
    </row>
    <row r="818" spans="1:20" x14ac:dyDescent="0.55000000000000004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9"/>
        <v>6.15</v>
      </c>
      <c r="G818" t="s">
        <v>20</v>
      </c>
      <c r="H818">
        <f t="shared" si="48"/>
        <v>106</v>
      </c>
      <c r="I818">
        <v>133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_xlfn.TEXTSPLIT(P818,"/")</f>
        <v>theater</v>
      </c>
      <c r="R818" t="str">
        <v>plays</v>
      </c>
      <c r="S818" s="7">
        <f t="shared" si="50"/>
        <v>41680.25</v>
      </c>
      <c r="T818" s="7">
        <f t="shared" si="51"/>
        <v>41682.25</v>
      </c>
    </row>
    <row r="819" spans="1:20" x14ac:dyDescent="0.55000000000000004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9"/>
        <v>3.69</v>
      </c>
      <c r="G819" t="s">
        <v>20</v>
      </c>
      <c r="H819">
        <f t="shared" si="48"/>
        <v>76</v>
      </c>
      <c r="I819">
        <v>2489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_xlfn.TEXTSPLIT(P819,"/")</f>
        <v>publishing</v>
      </c>
      <c r="R819" t="str">
        <v>nonfiction</v>
      </c>
      <c r="S819" s="7">
        <f t="shared" si="50"/>
        <v>43589.208333333328</v>
      </c>
      <c r="T819" s="7">
        <f t="shared" si="51"/>
        <v>43617.208333333328</v>
      </c>
    </row>
    <row r="820" spans="1:20" x14ac:dyDescent="0.55000000000000004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9"/>
        <v>10.95</v>
      </c>
      <c r="G820" t="s">
        <v>20</v>
      </c>
      <c r="H820">
        <f t="shared" si="48"/>
        <v>111</v>
      </c>
      <c r="I820">
        <v>69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_xlfn.TEXTSPLIT(P820,"/")</f>
        <v>theater</v>
      </c>
      <c r="R820" t="str">
        <v>plays</v>
      </c>
      <c r="S820" s="7">
        <f t="shared" si="50"/>
        <v>43486.25</v>
      </c>
      <c r="T820" s="7">
        <f t="shared" si="51"/>
        <v>43499.25</v>
      </c>
    </row>
    <row r="821" spans="1:20" ht="31.35" x14ac:dyDescent="0.55000000000000004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9"/>
        <v>0.51</v>
      </c>
      <c r="G821" t="s">
        <v>14</v>
      </c>
      <c r="H821">
        <f t="shared" si="48"/>
        <v>96</v>
      </c>
      <c r="I821">
        <v>47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_xlfn.TEXTSPLIT(P821,"/")</f>
        <v>games</v>
      </c>
      <c r="R821" t="str">
        <v>video games</v>
      </c>
      <c r="S821" s="7">
        <f t="shared" si="50"/>
        <v>41237.25</v>
      </c>
      <c r="T821" s="7">
        <f t="shared" si="51"/>
        <v>41252.25</v>
      </c>
    </row>
    <row r="822" spans="1:20" x14ac:dyDescent="0.55000000000000004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9"/>
        <v>8.01</v>
      </c>
      <c r="G822" t="s">
        <v>20</v>
      </c>
      <c r="H822">
        <f t="shared" si="48"/>
        <v>43</v>
      </c>
      <c r="I822">
        <v>279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_xlfn.TEXTSPLIT(P822,"/")</f>
        <v>music</v>
      </c>
      <c r="R822" t="str">
        <v>rock</v>
      </c>
      <c r="S822" s="7">
        <f t="shared" si="50"/>
        <v>43310.208333333328</v>
      </c>
      <c r="T822" s="7">
        <f t="shared" si="51"/>
        <v>43323.208333333328</v>
      </c>
    </row>
    <row r="823" spans="1:20" x14ac:dyDescent="0.55000000000000004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9"/>
        <v>2.91</v>
      </c>
      <c r="G823" t="s">
        <v>20</v>
      </c>
      <c r="H823">
        <f t="shared" si="48"/>
        <v>68</v>
      </c>
      <c r="I823">
        <v>210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_xlfn.TEXTSPLIT(P823,"/")</f>
        <v>film &amp; video</v>
      </c>
      <c r="R823" t="str">
        <v>documentary</v>
      </c>
      <c r="S823" s="7">
        <f t="shared" si="50"/>
        <v>42794.25</v>
      </c>
      <c r="T823" s="7">
        <f t="shared" si="51"/>
        <v>42807.208333333328</v>
      </c>
    </row>
    <row r="824" spans="1:20" x14ac:dyDescent="0.55000000000000004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9"/>
        <v>3.5</v>
      </c>
      <c r="G824" t="s">
        <v>20</v>
      </c>
      <c r="H824">
        <f t="shared" si="48"/>
        <v>90</v>
      </c>
      <c r="I824">
        <v>2100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_xlfn.TEXTSPLIT(P824,"/")</f>
        <v>music</v>
      </c>
      <c r="R824" t="str">
        <v>rock</v>
      </c>
      <c r="S824" s="7">
        <f t="shared" si="50"/>
        <v>41698.25</v>
      </c>
      <c r="T824" s="7">
        <f t="shared" si="51"/>
        <v>41715.208333333336</v>
      </c>
    </row>
    <row r="825" spans="1:20" x14ac:dyDescent="0.55000000000000004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9"/>
        <v>3.57</v>
      </c>
      <c r="G825" t="s">
        <v>20</v>
      </c>
      <c r="H825">
        <f t="shared" si="48"/>
        <v>58</v>
      </c>
      <c r="I825">
        <v>252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_xlfn.TEXTSPLIT(P825,"/")</f>
        <v>music</v>
      </c>
      <c r="R825" t="str">
        <v>rock</v>
      </c>
      <c r="S825" s="7">
        <f t="shared" si="50"/>
        <v>41892.208333333336</v>
      </c>
      <c r="T825" s="7">
        <f t="shared" si="51"/>
        <v>41917.208333333336</v>
      </c>
    </row>
    <row r="826" spans="1:20" x14ac:dyDescent="0.55000000000000004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9"/>
        <v>1.26</v>
      </c>
      <c r="G826" t="s">
        <v>20</v>
      </c>
      <c r="H826">
        <f t="shared" si="48"/>
        <v>84</v>
      </c>
      <c r="I826">
        <v>1280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_xlfn.TEXTSPLIT(P826,"/")</f>
        <v>publishing</v>
      </c>
      <c r="R826" t="str">
        <v>nonfiction</v>
      </c>
      <c r="S826" s="7">
        <f t="shared" si="50"/>
        <v>40348.208333333336</v>
      </c>
      <c r="T826" s="7">
        <f t="shared" si="51"/>
        <v>40380.208333333336</v>
      </c>
    </row>
    <row r="827" spans="1:20" x14ac:dyDescent="0.55000000000000004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9"/>
        <v>3.88</v>
      </c>
      <c r="G827" t="s">
        <v>20</v>
      </c>
      <c r="H827">
        <f t="shared" si="48"/>
        <v>89</v>
      </c>
      <c r="I827">
        <v>157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_xlfn.TEXTSPLIT(P827,"/")</f>
        <v>film &amp; video</v>
      </c>
      <c r="R827" t="str">
        <v>shorts</v>
      </c>
      <c r="S827" s="7">
        <f t="shared" si="50"/>
        <v>42941.208333333328</v>
      </c>
      <c r="T827" s="7">
        <f t="shared" si="51"/>
        <v>42953.208333333328</v>
      </c>
    </row>
    <row r="828" spans="1:20" ht="31.35" x14ac:dyDescent="0.55000000000000004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9"/>
        <v>4.57</v>
      </c>
      <c r="G828" t="s">
        <v>20</v>
      </c>
      <c r="H828">
        <f t="shared" si="48"/>
        <v>66</v>
      </c>
      <c r="I828">
        <v>194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_xlfn.TEXTSPLIT(P828,"/")</f>
        <v>theater</v>
      </c>
      <c r="R828" t="str">
        <v>plays</v>
      </c>
      <c r="S828" s="7">
        <f t="shared" si="50"/>
        <v>40525.25</v>
      </c>
      <c r="T828" s="7">
        <f t="shared" si="51"/>
        <v>40553.25</v>
      </c>
    </row>
    <row r="829" spans="1:20" ht="31.35" x14ac:dyDescent="0.55000000000000004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9"/>
        <v>2.67</v>
      </c>
      <c r="G829" t="s">
        <v>20</v>
      </c>
      <c r="H829">
        <f t="shared" si="48"/>
        <v>75</v>
      </c>
      <c r="I829">
        <v>82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_xlfn.TEXTSPLIT(P829,"/")</f>
        <v>film &amp; video</v>
      </c>
      <c r="R829" t="str">
        <v>drama</v>
      </c>
      <c r="S829" s="7">
        <f t="shared" si="50"/>
        <v>40666.208333333336</v>
      </c>
      <c r="T829" s="7">
        <f t="shared" si="51"/>
        <v>40678.208333333336</v>
      </c>
    </row>
    <row r="830" spans="1:20" ht="31.35" x14ac:dyDescent="0.55000000000000004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9"/>
        <v>0.69</v>
      </c>
      <c r="G830" t="s">
        <v>14</v>
      </c>
      <c r="H830">
        <f t="shared" si="48"/>
        <v>70</v>
      </c>
      <c r="I830">
        <v>70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_xlfn.TEXTSPLIT(P830,"/")</f>
        <v>theater</v>
      </c>
      <c r="R830" t="str">
        <v>plays</v>
      </c>
      <c r="S830" s="7">
        <f t="shared" si="50"/>
        <v>43340.208333333328</v>
      </c>
      <c r="T830" s="7">
        <f t="shared" si="51"/>
        <v>43365.208333333328</v>
      </c>
    </row>
    <row r="831" spans="1:20" x14ac:dyDescent="0.55000000000000004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9"/>
        <v>0.51</v>
      </c>
      <c r="G831" t="s">
        <v>14</v>
      </c>
      <c r="H831">
        <f t="shared" si="48"/>
        <v>32</v>
      </c>
      <c r="I831">
        <v>154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_xlfn.TEXTSPLIT(P831,"/")</f>
        <v>theater</v>
      </c>
      <c r="R831" t="str">
        <v>plays</v>
      </c>
      <c r="S831" s="7">
        <f t="shared" si="50"/>
        <v>42164.208333333328</v>
      </c>
      <c r="T831" s="7">
        <f t="shared" si="51"/>
        <v>42179.208333333328</v>
      </c>
    </row>
    <row r="832" spans="1:20" ht="31.35" x14ac:dyDescent="0.55000000000000004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9"/>
        <v>0.01</v>
      </c>
      <c r="G832" t="s">
        <v>14</v>
      </c>
      <c r="H832">
        <f t="shared" si="48"/>
        <v>65</v>
      </c>
      <c r="I832">
        <v>22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_xlfn.TEXTSPLIT(P832,"/")</f>
        <v>theater</v>
      </c>
      <c r="R832" t="str">
        <v>plays</v>
      </c>
      <c r="S832" s="7">
        <f t="shared" si="50"/>
        <v>43103.25</v>
      </c>
      <c r="T832" s="7">
        <f t="shared" si="51"/>
        <v>43162.25</v>
      </c>
    </row>
    <row r="833" spans="1:20" ht="31.35" x14ac:dyDescent="0.55000000000000004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9"/>
        <v>1.0900000000000001</v>
      </c>
      <c r="G833" t="s">
        <v>20</v>
      </c>
      <c r="H833">
        <f t="shared" si="48"/>
        <v>25</v>
      </c>
      <c r="I833">
        <v>4233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_xlfn.TEXTSPLIT(P833,"/")</f>
        <v>photography</v>
      </c>
      <c r="R833" t="str">
        <v>photography books</v>
      </c>
      <c r="S833" s="7">
        <f t="shared" si="50"/>
        <v>40994.208333333336</v>
      </c>
      <c r="T833" s="7">
        <f t="shared" si="51"/>
        <v>41028.208333333336</v>
      </c>
    </row>
    <row r="834" spans="1:20" x14ac:dyDescent="0.55000000000000004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9"/>
        <v>3.15</v>
      </c>
      <c r="G834" t="s">
        <v>20</v>
      </c>
      <c r="H834">
        <f t="shared" ref="H834:H897" si="52">IFERROR(ROUND(E834/I834,0),0)</f>
        <v>105</v>
      </c>
      <c r="I834">
        <v>1297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_xlfn.TEXTSPLIT(P834,"/")</f>
        <v>publishing</v>
      </c>
      <c r="R834" t="str">
        <v>translations</v>
      </c>
      <c r="S834" s="7">
        <f t="shared" si="50"/>
        <v>42299.208333333328</v>
      </c>
      <c r="T834" s="7">
        <f t="shared" si="51"/>
        <v>42333.25</v>
      </c>
    </row>
    <row r="835" spans="1:20" x14ac:dyDescent="0.55000000000000004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3">ROUND(E835/D835,2)</f>
        <v>1.58</v>
      </c>
      <c r="G835" t="s">
        <v>20</v>
      </c>
      <c r="H835">
        <f t="shared" si="52"/>
        <v>65</v>
      </c>
      <c r="I835">
        <v>165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_xlfn.TEXTSPLIT(P835,"/")</f>
        <v>publishing</v>
      </c>
      <c r="R835" t="str">
        <v>translations</v>
      </c>
      <c r="S835" s="7">
        <f t="shared" ref="S835:S898" si="54">(((L835/60)/60)/24)+DATE(1970,1,1)</f>
        <v>40588.25</v>
      </c>
      <c r="T835" s="7">
        <f t="shared" ref="T835:T898" si="55">(((M835/60)/60)/24)+DATE(1970,1,1)</f>
        <v>40599.25</v>
      </c>
    </row>
    <row r="836" spans="1:20" x14ac:dyDescent="0.55000000000000004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3"/>
        <v>1.54</v>
      </c>
      <c r="G836" t="s">
        <v>20</v>
      </c>
      <c r="H836">
        <f t="shared" si="52"/>
        <v>94</v>
      </c>
      <c r="I836">
        <v>119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_xlfn.TEXTSPLIT(P836,"/")</f>
        <v>theater</v>
      </c>
      <c r="R836" t="str">
        <v>plays</v>
      </c>
      <c r="S836" s="7">
        <f t="shared" si="54"/>
        <v>41448.208333333336</v>
      </c>
      <c r="T836" s="7">
        <f t="shared" si="55"/>
        <v>41454.208333333336</v>
      </c>
    </row>
    <row r="837" spans="1:20" x14ac:dyDescent="0.55000000000000004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3"/>
        <v>0.9</v>
      </c>
      <c r="G837" t="s">
        <v>14</v>
      </c>
      <c r="H837">
        <f t="shared" si="52"/>
        <v>44</v>
      </c>
      <c r="I837">
        <v>1758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_xlfn.TEXTSPLIT(P837,"/")</f>
        <v>technology</v>
      </c>
      <c r="R837" t="str">
        <v>web</v>
      </c>
      <c r="S837" s="7">
        <f t="shared" si="54"/>
        <v>42063.25</v>
      </c>
      <c r="T837" s="7">
        <f t="shared" si="55"/>
        <v>42069.25</v>
      </c>
    </row>
    <row r="838" spans="1:20" x14ac:dyDescent="0.55000000000000004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3"/>
        <v>0.75</v>
      </c>
      <c r="G838" t="s">
        <v>14</v>
      </c>
      <c r="H838">
        <f t="shared" si="52"/>
        <v>65</v>
      </c>
      <c r="I838">
        <v>94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_xlfn.TEXTSPLIT(P838,"/")</f>
        <v>music</v>
      </c>
      <c r="R838" t="str">
        <v>indie rock</v>
      </c>
      <c r="S838" s="7">
        <f t="shared" si="54"/>
        <v>40214.25</v>
      </c>
      <c r="T838" s="7">
        <f t="shared" si="55"/>
        <v>40225.25</v>
      </c>
    </row>
    <row r="839" spans="1:20" x14ac:dyDescent="0.55000000000000004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3"/>
        <v>8.5299999999999994</v>
      </c>
      <c r="G839" t="s">
        <v>20</v>
      </c>
      <c r="H839">
        <f t="shared" si="52"/>
        <v>84</v>
      </c>
      <c r="I839">
        <v>1797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_xlfn.TEXTSPLIT(P839,"/")</f>
        <v>music</v>
      </c>
      <c r="R839" t="str">
        <v>jazz</v>
      </c>
      <c r="S839" s="7">
        <f t="shared" si="54"/>
        <v>40629.208333333336</v>
      </c>
      <c r="T839" s="7">
        <f t="shared" si="55"/>
        <v>40683.208333333336</v>
      </c>
    </row>
    <row r="840" spans="1:20" x14ac:dyDescent="0.55000000000000004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3"/>
        <v>1.39</v>
      </c>
      <c r="G840" t="s">
        <v>20</v>
      </c>
      <c r="H840">
        <f t="shared" si="52"/>
        <v>34</v>
      </c>
      <c r="I840">
        <v>261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_xlfn.TEXTSPLIT(P840,"/")</f>
        <v>theater</v>
      </c>
      <c r="R840" t="str">
        <v>plays</v>
      </c>
      <c r="S840" s="7">
        <f t="shared" si="54"/>
        <v>43370.208333333328</v>
      </c>
      <c r="T840" s="7">
        <f t="shared" si="55"/>
        <v>43379.208333333328</v>
      </c>
    </row>
    <row r="841" spans="1:20" x14ac:dyDescent="0.55000000000000004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3"/>
        <v>1.9</v>
      </c>
      <c r="G841" t="s">
        <v>20</v>
      </c>
      <c r="H841">
        <f t="shared" si="52"/>
        <v>93</v>
      </c>
      <c r="I841">
        <v>157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_xlfn.TEXTSPLIT(P841,"/")</f>
        <v>film &amp; video</v>
      </c>
      <c r="R841" t="str">
        <v>documentary</v>
      </c>
      <c r="S841" s="7">
        <f t="shared" si="54"/>
        <v>41715.208333333336</v>
      </c>
      <c r="T841" s="7">
        <f t="shared" si="55"/>
        <v>41760.208333333336</v>
      </c>
    </row>
    <row r="842" spans="1:20" x14ac:dyDescent="0.55000000000000004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3"/>
        <v>1</v>
      </c>
      <c r="G842" t="s">
        <v>20</v>
      </c>
      <c r="H842">
        <f t="shared" si="52"/>
        <v>33</v>
      </c>
      <c r="I842">
        <v>3533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_xlfn.TEXTSPLIT(P842,"/")</f>
        <v>theater</v>
      </c>
      <c r="R842" t="str">
        <v>plays</v>
      </c>
      <c r="S842" s="7">
        <f t="shared" si="54"/>
        <v>41836.208333333336</v>
      </c>
      <c r="T842" s="7">
        <f t="shared" si="55"/>
        <v>41838.208333333336</v>
      </c>
    </row>
    <row r="843" spans="1:20" x14ac:dyDescent="0.55000000000000004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3"/>
        <v>1.43</v>
      </c>
      <c r="G843" t="s">
        <v>20</v>
      </c>
      <c r="H843">
        <f t="shared" si="52"/>
        <v>84</v>
      </c>
      <c r="I843">
        <v>155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_xlfn.TEXTSPLIT(P843,"/")</f>
        <v>technology</v>
      </c>
      <c r="R843" t="str">
        <v>web</v>
      </c>
      <c r="S843" s="7">
        <f t="shared" si="54"/>
        <v>42419.25</v>
      </c>
      <c r="T843" s="7">
        <f t="shared" si="55"/>
        <v>42435.25</v>
      </c>
    </row>
    <row r="844" spans="1:20" ht="31.35" x14ac:dyDescent="0.55000000000000004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3"/>
        <v>5.63</v>
      </c>
      <c r="G844" t="s">
        <v>20</v>
      </c>
      <c r="H844">
        <f t="shared" si="52"/>
        <v>64</v>
      </c>
      <c r="I844">
        <v>132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_xlfn.TEXTSPLIT(P844,"/")</f>
        <v>technology</v>
      </c>
      <c r="R844" t="str">
        <v>wearables</v>
      </c>
      <c r="S844" s="7">
        <f t="shared" si="54"/>
        <v>43266.208333333328</v>
      </c>
      <c r="T844" s="7">
        <f t="shared" si="55"/>
        <v>43269.208333333328</v>
      </c>
    </row>
    <row r="845" spans="1:20" ht="31.35" x14ac:dyDescent="0.55000000000000004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3"/>
        <v>0.31</v>
      </c>
      <c r="G845" t="s">
        <v>14</v>
      </c>
      <c r="H845">
        <f t="shared" si="52"/>
        <v>82</v>
      </c>
      <c r="I845">
        <v>33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_xlfn.TEXTSPLIT(P845,"/")</f>
        <v>photography</v>
      </c>
      <c r="R845" t="str">
        <v>photography books</v>
      </c>
      <c r="S845" s="7">
        <f t="shared" si="54"/>
        <v>43338.208333333328</v>
      </c>
      <c r="T845" s="7">
        <f t="shared" si="55"/>
        <v>43344.208333333328</v>
      </c>
    </row>
    <row r="846" spans="1:20" x14ac:dyDescent="0.55000000000000004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3"/>
        <v>0.99</v>
      </c>
      <c r="G846" t="s">
        <v>74</v>
      </c>
      <c r="H846">
        <f t="shared" si="52"/>
        <v>93</v>
      </c>
      <c r="I846">
        <v>94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_xlfn.TEXTSPLIT(P846,"/")</f>
        <v>film &amp; video</v>
      </c>
      <c r="R846" t="str">
        <v>documentary</v>
      </c>
      <c r="S846" s="7">
        <f t="shared" si="54"/>
        <v>40930.25</v>
      </c>
      <c r="T846" s="7">
        <f t="shared" si="55"/>
        <v>40933.25</v>
      </c>
    </row>
    <row r="847" spans="1:20" x14ac:dyDescent="0.55000000000000004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3"/>
        <v>1.98</v>
      </c>
      <c r="G847" t="s">
        <v>20</v>
      </c>
      <c r="H847">
        <f t="shared" si="52"/>
        <v>102</v>
      </c>
      <c r="I847">
        <v>1354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_xlfn.TEXTSPLIT(P847,"/")</f>
        <v>technology</v>
      </c>
      <c r="R847" t="str">
        <v>web</v>
      </c>
      <c r="S847" s="7">
        <f t="shared" si="54"/>
        <v>43235.208333333328</v>
      </c>
      <c r="T847" s="7">
        <f t="shared" si="55"/>
        <v>43272.208333333328</v>
      </c>
    </row>
    <row r="848" spans="1:20" x14ac:dyDescent="0.55000000000000004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3"/>
        <v>5.09</v>
      </c>
      <c r="G848" t="s">
        <v>20</v>
      </c>
      <c r="H848">
        <f t="shared" si="52"/>
        <v>106</v>
      </c>
      <c r="I848">
        <v>48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_xlfn.TEXTSPLIT(P848,"/")</f>
        <v>technology</v>
      </c>
      <c r="R848" t="str">
        <v>web</v>
      </c>
      <c r="S848" s="7">
        <f t="shared" si="54"/>
        <v>43302.208333333328</v>
      </c>
      <c r="T848" s="7">
        <f t="shared" si="55"/>
        <v>43338.208333333328</v>
      </c>
    </row>
    <row r="849" spans="1:20" x14ac:dyDescent="0.55000000000000004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3"/>
        <v>2.38</v>
      </c>
      <c r="G849" t="s">
        <v>20</v>
      </c>
      <c r="H849">
        <f t="shared" si="52"/>
        <v>102</v>
      </c>
      <c r="I849">
        <v>110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_xlfn.TEXTSPLIT(P849,"/")</f>
        <v>food</v>
      </c>
      <c r="R849" t="str">
        <v>food trucks</v>
      </c>
      <c r="S849" s="7">
        <f t="shared" si="54"/>
        <v>43107.25</v>
      </c>
      <c r="T849" s="7">
        <f t="shared" si="55"/>
        <v>43110.25</v>
      </c>
    </row>
    <row r="850" spans="1:20" x14ac:dyDescent="0.55000000000000004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3"/>
        <v>3.38</v>
      </c>
      <c r="G850" t="s">
        <v>20</v>
      </c>
      <c r="H850">
        <f t="shared" si="52"/>
        <v>63</v>
      </c>
      <c r="I850">
        <v>172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_xlfn.TEXTSPLIT(P850,"/")</f>
        <v>film &amp; video</v>
      </c>
      <c r="R850" t="str">
        <v>drama</v>
      </c>
      <c r="S850" s="7">
        <f t="shared" si="54"/>
        <v>40341.208333333336</v>
      </c>
      <c r="T850" s="7">
        <f t="shared" si="55"/>
        <v>40350.208333333336</v>
      </c>
    </row>
    <row r="851" spans="1:20" x14ac:dyDescent="0.55000000000000004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3"/>
        <v>1.33</v>
      </c>
      <c r="G851" t="s">
        <v>20</v>
      </c>
      <c r="H851">
        <f t="shared" si="52"/>
        <v>29</v>
      </c>
      <c r="I851">
        <v>307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_xlfn.TEXTSPLIT(P851,"/")</f>
        <v>music</v>
      </c>
      <c r="R851" t="str">
        <v>indie rock</v>
      </c>
      <c r="S851" s="7">
        <f t="shared" si="54"/>
        <v>40948.25</v>
      </c>
      <c r="T851" s="7">
        <f t="shared" si="55"/>
        <v>40951.25</v>
      </c>
    </row>
    <row r="852" spans="1:20" x14ac:dyDescent="0.55000000000000004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3"/>
        <v>0.01</v>
      </c>
      <c r="G852" t="s">
        <v>14</v>
      </c>
      <c r="H852">
        <f t="shared" si="52"/>
        <v>1</v>
      </c>
      <c r="I852"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_xlfn.TEXTSPLIT(P852,"/")</f>
        <v>music</v>
      </c>
      <c r="R852" t="str">
        <v>rock</v>
      </c>
      <c r="S852" s="7">
        <f t="shared" si="54"/>
        <v>40866.25</v>
      </c>
      <c r="T852" s="7">
        <f t="shared" si="55"/>
        <v>40881.25</v>
      </c>
    </row>
    <row r="853" spans="1:20" ht="31.35" x14ac:dyDescent="0.55000000000000004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3"/>
        <v>2.08</v>
      </c>
      <c r="G853" t="s">
        <v>20</v>
      </c>
      <c r="H853">
        <f t="shared" si="52"/>
        <v>78</v>
      </c>
      <c r="I853">
        <v>160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_xlfn.TEXTSPLIT(P853,"/")</f>
        <v>music</v>
      </c>
      <c r="R853" t="str">
        <v>electric music</v>
      </c>
      <c r="S853" s="7">
        <f t="shared" si="54"/>
        <v>41031.208333333336</v>
      </c>
      <c r="T853" s="7">
        <f t="shared" si="55"/>
        <v>41064.208333333336</v>
      </c>
    </row>
    <row r="854" spans="1:20" x14ac:dyDescent="0.55000000000000004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3"/>
        <v>0.51</v>
      </c>
      <c r="G854" t="s">
        <v>14</v>
      </c>
      <c r="H854">
        <f t="shared" si="52"/>
        <v>81</v>
      </c>
      <c r="I854">
        <v>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_xlfn.TEXTSPLIT(P854,"/")</f>
        <v>games</v>
      </c>
      <c r="R854" t="str">
        <v>video games</v>
      </c>
      <c r="S854" s="7">
        <f t="shared" si="54"/>
        <v>40740.208333333336</v>
      </c>
      <c r="T854" s="7">
        <f t="shared" si="55"/>
        <v>40750.208333333336</v>
      </c>
    </row>
    <row r="855" spans="1:20" x14ac:dyDescent="0.55000000000000004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3"/>
        <v>6.52</v>
      </c>
      <c r="G855" t="s">
        <v>20</v>
      </c>
      <c r="H855">
        <f t="shared" si="52"/>
        <v>76</v>
      </c>
      <c r="I855">
        <v>1467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_xlfn.TEXTSPLIT(P855,"/")</f>
        <v>music</v>
      </c>
      <c r="R855" t="str">
        <v>indie rock</v>
      </c>
      <c r="S855" s="7">
        <f t="shared" si="54"/>
        <v>40714.208333333336</v>
      </c>
      <c r="T855" s="7">
        <f t="shared" si="55"/>
        <v>40719.208333333336</v>
      </c>
    </row>
    <row r="856" spans="1:20" x14ac:dyDescent="0.55000000000000004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3"/>
        <v>1.1399999999999999</v>
      </c>
      <c r="G856" t="s">
        <v>20</v>
      </c>
      <c r="H856">
        <f t="shared" si="52"/>
        <v>73</v>
      </c>
      <c r="I856">
        <v>2662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_xlfn.TEXTSPLIT(P856,"/")</f>
        <v>publishing</v>
      </c>
      <c r="R856" t="str">
        <v>fiction</v>
      </c>
      <c r="S856" s="7">
        <f t="shared" si="54"/>
        <v>43787.25</v>
      </c>
      <c r="T856" s="7">
        <f t="shared" si="55"/>
        <v>43814.25</v>
      </c>
    </row>
    <row r="857" spans="1:20" x14ac:dyDescent="0.55000000000000004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3"/>
        <v>1.02</v>
      </c>
      <c r="G857" t="s">
        <v>20</v>
      </c>
      <c r="H857">
        <f t="shared" si="52"/>
        <v>53</v>
      </c>
      <c r="I857">
        <v>452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_xlfn.TEXTSPLIT(P857,"/")</f>
        <v>theater</v>
      </c>
      <c r="R857" t="str">
        <v>plays</v>
      </c>
      <c r="S857" s="7">
        <f t="shared" si="54"/>
        <v>40712.208333333336</v>
      </c>
      <c r="T857" s="7">
        <f t="shared" si="55"/>
        <v>40743.208333333336</v>
      </c>
    </row>
    <row r="858" spans="1:20" x14ac:dyDescent="0.55000000000000004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3"/>
        <v>3.57</v>
      </c>
      <c r="G858" t="s">
        <v>20</v>
      </c>
      <c r="H858">
        <f t="shared" si="52"/>
        <v>54</v>
      </c>
      <c r="I858">
        <v>158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_xlfn.TEXTSPLIT(P858,"/")</f>
        <v>food</v>
      </c>
      <c r="R858" t="str">
        <v>food trucks</v>
      </c>
      <c r="S858" s="7">
        <f t="shared" si="54"/>
        <v>41023.208333333336</v>
      </c>
      <c r="T858" s="7">
        <f t="shared" si="55"/>
        <v>41040.208333333336</v>
      </c>
    </row>
    <row r="859" spans="1:20" ht="31.35" x14ac:dyDescent="0.55000000000000004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3"/>
        <v>1.4</v>
      </c>
      <c r="G859" t="s">
        <v>20</v>
      </c>
      <c r="H859">
        <f t="shared" si="52"/>
        <v>33</v>
      </c>
      <c r="I859">
        <v>225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_xlfn.TEXTSPLIT(P859,"/")</f>
        <v>film &amp; video</v>
      </c>
      <c r="R859" t="str">
        <v>shorts</v>
      </c>
      <c r="S859" s="7">
        <f t="shared" si="54"/>
        <v>40944.25</v>
      </c>
      <c r="T859" s="7">
        <f t="shared" si="55"/>
        <v>40967.25</v>
      </c>
    </row>
    <row r="860" spans="1:20" ht="31.35" x14ac:dyDescent="0.55000000000000004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3"/>
        <v>0.69</v>
      </c>
      <c r="G860" t="s">
        <v>14</v>
      </c>
      <c r="H860">
        <f t="shared" si="52"/>
        <v>79</v>
      </c>
      <c r="I860">
        <v>35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_xlfn.TEXTSPLIT(P860,"/")</f>
        <v>food</v>
      </c>
      <c r="R860" t="str">
        <v>food trucks</v>
      </c>
      <c r="S860" s="7">
        <f t="shared" si="54"/>
        <v>43211.208333333328</v>
      </c>
      <c r="T860" s="7">
        <f t="shared" si="55"/>
        <v>43218.208333333328</v>
      </c>
    </row>
    <row r="861" spans="1:20" ht="31.35" x14ac:dyDescent="0.55000000000000004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3"/>
        <v>0.36</v>
      </c>
      <c r="G861" t="s">
        <v>14</v>
      </c>
      <c r="H861">
        <f t="shared" si="52"/>
        <v>41</v>
      </c>
      <c r="I861">
        <v>63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_xlfn.TEXTSPLIT(P861,"/")</f>
        <v>theater</v>
      </c>
      <c r="R861" t="str">
        <v>plays</v>
      </c>
      <c r="S861" s="7">
        <f t="shared" si="54"/>
        <v>41334.25</v>
      </c>
      <c r="T861" s="7">
        <f t="shared" si="55"/>
        <v>41352.208333333336</v>
      </c>
    </row>
    <row r="862" spans="1:20" ht="31.35" x14ac:dyDescent="0.55000000000000004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3"/>
        <v>2.52</v>
      </c>
      <c r="G862" t="s">
        <v>20</v>
      </c>
      <c r="H862">
        <f t="shared" si="52"/>
        <v>77</v>
      </c>
      <c r="I862">
        <v>65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_xlfn.TEXTSPLIT(P862,"/")</f>
        <v>technology</v>
      </c>
      <c r="R862" t="str">
        <v>wearables</v>
      </c>
      <c r="S862" s="7">
        <f t="shared" si="54"/>
        <v>43515.25</v>
      </c>
      <c r="T862" s="7">
        <f t="shared" si="55"/>
        <v>43525.25</v>
      </c>
    </row>
    <row r="863" spans="1:20" x14ac:dyDescent="0.55000000000000004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3"/>
        <v>1.06</v>
      </c>
      <c r="G863" t="s">
        <v>20</v>
      </c>
      <c r="H863">
        <f t="shared" si="52"/>
        <v>57</v>
      </c>
      <c r="I863">
        <v>163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_xlfn.TEXTSPLIT(P863,"/")</f>
        <v>theater</v>
      </c>
      <c r="R863" t="str">
        <v>plays</v>
      </c>
      <c r="S863" s="7">
        <f t="shared" si="54"/>
        <v>40258.208333333336</v>
      </c>
      <c r="T863" s="7">
        <f t="shared" si="55"/>
        <v>40266.208333333336</v>
      </c>
    </row>
    <row r="864" spans="1:20" x14ac:dyDescent="0.55000000000000004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3"/>
        <v>1.87</v>
      </c>
      <c r="G864" t="s">
        <v>20</v>
      </c>
      <c r="H864">
        <f t="shared" si="52"/>
        <v>77</v>
      </c>
      <c r="I864">
        <v>85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_xlfn.TEXTSPLIT(P864,"/")</f>
        <v>theater</v>
      </c>
      <c r="R864" t="str">
        <v>plays</v>
      </c>
      <c r="S864" s="7">
        <f t="shared" si="54"/>
        <v>40756.208333333336</v>
      </c>
      <c r="T864" s="7">
        <f t="shared" si="55"/>
        <v>40760.208333333336</v>
      </c>
    </row>
    <row r="865" spans="1:20" x14ac:dyDescent="0.55000000000000004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3"/>
        <v>3.87</v>
      </c>
      <c r="G865" t="s">
        <v>20</v>
      </c>
      <c r="H865">
        <f t="shared" si="52"/>
        <v>25</v>
      </c>
      <c r="I865">
        <v>217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_xlfn.TEXTSPLIT(P865,"/")</f>
        <v>film &amp; video</v>
      </c>
      <c r="R865" t="str">
        <v>television</v>
      </c>
      <c r="S865" s="7">
        <f t="shared" si="54"/>
        <v>42172.208333333328</v>
      </c>
      <c r="T865" s="7">
        <f t="shared" si="55"/>
        <v>42195.208333333328</v>
      </c>
    </row>
    <row r="866" spans="1:20" x14ac:dyDescent="0.55000000000000004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3"/>
        <v>3.47</v>
      </c>
      <c r="G866" t="s">
        <v>20</v>
      </c>
      <c r="H866">
        <f t="shared" si="52"/>
        <v>97</v>
      </c>
      <c r="I866">
        <v>150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_xlfn.TEXTSPLIT(P866,"/")</f>
        <v>film &amp; video</v>
      </c>
      <c r="R866" t="str">
        <v>shorts</v>
      </c>
      <c r="S866" s="7">
        <f t="shared" si="54"/>
        <v>42601.208333333328</v>
      </c>
      <c r="T866" s="7">
        <f t="shared" si="55"/>
        <v>42606.208333333328</v>
      </c>
    </row>
    <row r="867" spans="1:20" x14ac:dyDescent="0.55000000000000004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3"/>
        <v>1.86</v>
      </c>
      <c r="G867" t="s">
        <v>20</v>
      </c>
      <c r="H867">
        <f t="shared" si="52"/>
        <v>46</v>
      </c>
      <c r="I867">
        <v>3272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_xlfn.TEXTSPLIT(P867,"/")</f>
        <v>theater</v>
      </c>
      <c r="R867" t="str">
        <v>plays</v>
      </c>
      <c r="S867" s="7">
        <f t="shared" si="54"/>
        <v>41897.208333333336</v>
      </c>
      <c r="T867" s="7">
        <f t="shared" si="55"/>
        <v>41906.208333333336</v>
      </c>
    </row>
    <row r="868" spans="1:20" x14ac:dyDescent="0.55000000000000004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3"/>
        <v>0.43</v>
      </c>
      <c r="G868" t="s">
        <v>74</v>
      </c>
      <c r="H868">
        <f t="shared" si="52"/>
        <v>88</v>
      </c>
      <c r="I868">
        <v>898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_xlfn.TEXTSPLIT(P868,"/")</f>
        <v>photography</v>
      </c>
      <c r="R868" t="str">
        <v>photography books</v>
      </c>
      <c r="S868" s="7">
        <f t="shared" si="54"/>
        <v>40671.208333333336</v>
      </c>
      <c r="T868" s="7">
        <f t="shared" si="55"/>
        <v>40672.208333333336</v>
      </c>
    </row>
    <row r="869" spans="1:20" ht="31.35" x14ac:dyDescent="0.55000000000000004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3"/>
        <v>1.62</v>
      </c>
      <c r="G869" t="s">
        <v>20</v>
      </c>
      <c r="H869">
        <f t="shared" si="52"/>
        <v>26</v>
      </c>
      <c r="I869">
        <v>300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_xlfn.TEXTSPLIT(P869,"/")</f>
        <v>food</v>
      </c>
      <c r="R869" t="str">
        <v>food trucks</v>
      </c>
      <c r="S869" s="7">
        <f t="shared" si="54"/>
        <v>43382.208333333328</v>
      </c>
      <c r="T869" s="7">
        <f t="shared" si="55"/>
        <v>43388.208333333328</v>
      </c>
    </row>
    <row r="870" spans="1:20" x14ac:dyDescent="0.55000000000000004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3"/>
        <v>1.85</v>
      </c>
      <c r="G870" t="s">
        <v>20</v>
      </c>
      <c r="H870">
        <f t="shared" si="52"/>
        <v>103</v>
      </c>
      <c r="I870">
        <v>126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_xlfn.TEXTSPLIT(P870,"/")</f>
        <v>theater</v>
      </c>
      <c r="R870" t="str">
        <v>plays</v>
      </c>
      <c r="S870" s="7">
        <f t="shared" si="54"/>
        <v>41559.208333333336</v>
      </c>
      <c r="T870" s="7">
        <f t="shared" si="55"/>
        <v>41570.208333333336</v>
      </c>
    </row>
    <row r="871" spans="1:20" x14ac:dyDescent="0.55000000000000004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3"/>
        <v>0.24</v>
      </c>
      <c r="G871" t="s">
        <v>14</v>
      </c>
      <c r="H871">
        <f t="shared" si="52"/>
        <v>73</v>
      </c>
      <c r="I871">
        <v>526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_xlfn.TEXTSPLIT(P871,"/")</f>
        <v>film &amp; video</v>
      </c>
      <c r="R871" t="str">
        <v>drama</v>
      </c>
      <c r="S871" s="7">
        <f t="shared" si="54"/>
        <v>40350.208333333336</v>
      </c>
      <c r="T871" s="7">
        <f t="shared" si="55"/>
        <v>40364.208333333336</v>
      </c>
    </row>
    <row r="872" spans="1:20" x14ac:dyDescent="0.55000000000000004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3"/>
        <v>0.9</v>
      </c>
      <c r="G872" t="s">
        <v>14</v>
      </c>
      <c r="H872">
        <f t="shared" si="52"/>
        <v>57</v>
      </c>
      <c r="I872">
        <v>121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_xlfn.TEXTSPLIT(P872,"/")</f>
        <v>theater</v>
      </c>
      <c r="R872" t="str">
        <v>plays</v>
      </c>
      <c r="S872" s="7">
        <f t="shared" si="54"/>
        <v>42240.208333333328</v>
      </c>
      <c r="T872" s="7">
        <f t="shared" si="55"/>
        <v>42265.208333333328</v>
      </c>
    </row>
    <row r="873" spans="1:20" ht="31.35" x14ac:dyDescent="0.55000000000000004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3"/>
        <v>2.73</v>
      </c>
      <c r="G873" t="s">
        <v>20</v>
      </c>
      <c r="H873">
        <f t="shared" si="52"/>
        <v>84</v>
      </c>
      <c r="I873">
        <v>2320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_xlfn.TEXTSPLIT(P873,"/")</f>
        <v>theater</v>
      </c>
      <c r="R873" t="str">
        <v>plays</v>
      </c>
      <c r="S873" s="7">
        <f t="shared" si="54"/>
        <v>43040.208333333328</v>
      </c>
      <c r="T873" s="7">
        <f t="shared" si="55"/>
        <v>43058.25</v>
      </c>
    </row>
    <row r="874" spans="1:20" x14ac:dyDescent="0.55000000000000004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3"/>
        <v>1.7</v>
      </c>
      <c r="G874" t="s">
        <v>20</v>
      </c>
      <c r="H874">
        <f t="shared" si="52"/>
        <v>99</v>
      </c>
      <c r="I874">
        <v>81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_xlfn.TEXTSPLIT(P874,"/")</f>
        <v>film &amp; video</v>
      </c>
      <c r="R874" t="str">
        <v>science fiction</v>
      </c>
      <c r="S874" s="7">
        <f t="shared" si="54"/>
        <v>43346.208333333328</v>
      </c>
      <c r="T874" s="7">
        <f t="shared" si="55"/>
        <v>43351.208333333328</v>
      </c>
    </row>
    <row r="875" spans="1:20" x14ac:dyDescent="0.55000000000000004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3"/>
        <v>1.88</v>
      </c>
      <c r="G875" t="s">
        <v>20</v>
      </c>
      <c r="H875">
        <f t="shared" si="52"/>
        <v>42</v>
      </c>
      <c r="I875">
        <v>1887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_xlfn.TEXTSPLIT(P875,"/")</f>
        <v>photography</v>
      </c>
      <c r="R875" t="str">
        <v>photography books</v>
      </c>
      <c r="S875" s="7">
        <f t="shared" si="54"/>
        <v>41647.25</v>
      </c>
      <c r="T875" s="7">
        <f t="shared" si="55"/>
        <v>41652.25</v>
      </c>
    </row>
    <row r="876" spans="1:20" x14ac:dyDescent="0.55000000000000004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3"/>
        <v>3.47</v>
      </c>
      <c r="G876" t="s">
        <v>20</v>
      </c>
      <c r="H876">
        <f t="shared" si="52"/>
        <v>32</v>
      </c>
      <c r="I876">
        <v>4358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_xlfn.TEXTSPLIT(P876,"/")</f>
        <v>photography</v>
      </c>
      <c r="R876" t="str">
        <v>photography books</v>
      </c>
      <c r="S876" s="7">
        <f t="shared" si="54"/>
        <v>40291.208333333336</v>
      </c>
      <c r="T876" s="7">
        <f t="shared" si="55"/>
        <v>40329.208333333336</v>
      </c>
    </row>
    <row r="877" spans="1:20" x14ac:dyDescent="0.55000000000000004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3"/>
        <v>0.69</v>
      </c>
      <c r="G877" t="s">
        <v>14</v>
      </c>
      <c r="H877">
        <f t="shared" si="52"/>
        <v>82</v>
      </c>
      <c r="I877">
        <v>67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_xlfn.TEXTSPLIT(P877,"/")</f>
        <v>music</v>
      </c>
      <c r="R877" t="str">
        <v>rock</v>
      </c>
      <c r="S877" s="7">
        <f t="shared" si="54"/>
        <v>40556.25</v>
      </c>
      <c r="T877" s="7">
        <f t="shared" si="55"/>
        <v>40557.25</v>
      </c>
    </row>
    <row r="878" spans="1:20" x14ac:dyDescent="0.55000000000000004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3"/>
        <v>0.25</v>
      </c>
      <c r="G878" t="s">
        <v>14</v>
      </c>
      <c r="H878">
        <f t="shared" si="52"/>
        <v>37</v>
      </c>
      <c r="I878">
        <v>57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_xlfn.TEXTSPLIT(P878,"/")</f>
        <v>photography</v>
      </c>
      <c r="R878" t="str">
        <v>photography books</v>
      </c>
      <c r="S878" s="7">
        <f t="shared" si="54"/>
        <v>43624.208333333328</v>
      </c>
      <c r="T878" s="7">
        <f t="shared" si="55"/>
        <v>43648.208333333328</v>
      </c>
    </row>
    <row r="879" spans="1:20" x14ac:dyDescent="0.55000000000000004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3"/>
        <v>0.77</v>
      </c>
      <c r="G879" t="s">
        <v>14</v>
      </c>
      <c r="H879">
        <f t="shared" si="52"/>
        <v>103</v>
      </c>
      <c r="I879">
        <v>1229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_xlfn.TEXTSPLIT(P879,"/")</f>
        <v>food</v>
      </c>
      <c r="R879" t="str">
        <v>food trucks</v>
      </c>
      <c r="S879" s="7">
        <f t="shared" si="54"/>
        <v>42577.208333333328</v>
      </c>
      <c r="T879" s="7">
        <f t="shared" si="55"/>
        <v>42578.208333333328</v>
      </c>
    </row>
    <row r="880" spans="1:20" x14ac:dyDescent="0.55000000000000004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3"/>
        <v>0.37</v>
      </c>
      <c r="G880" t="s">
        <v>14</v>
      </c>
      <c r="H880">
        <f t="shared" si="52"/>
        <v>84</v>
      </c>
      <c r="I880">
        <v>12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_xlfn.TEXTSPLIT(P880,"/")</f>
        <v>music</v>
      </c>
      <c r="R880" t="str">
        <v>metal</v>
      </c>
      <c r="S880" s="7">
        <f t="shared" si="54"/>
        <v>43845.25</v>
      </c>
      <c r="T880" s="7">
        <f t="shared" si="55"/>
        <v>43869.25</v>
      </c>
    </row>
    <row r="881" spans="1:20" x14ac:dyDescent="0.55000000000000004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3"/>
        <v>5.44</v>
      </c>
      <c r="G881" t="s">
        <v>20</v>
      </c>
      <c r="H881">
        <f t="shared" si="52"/>
        <v>103</v>
      </c>
      <c r="I881">
        <v>53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_xlfn.TEXTSPLIT(P881,"/")</f>
        <v>publishing</v>
      </c>
      <c r="R881" t="str">
        <v>nonfiction</v>
      </c>
      <c r="S881" s="7">
        <f t="shared" si="54"/>
        <v>42788.25</v>
      </c>
      <c r="T881" s="7">
        <f t="shared" si="55"/>
        <v>42797.25</v>
      </c>
    </row>
    <row r="882" spans="1:20" x14ac:dyDescent="0.55000000000000004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3"/>
        <v>2.29</v>
      </c>
      <c r="G882" t="s">
        <v>20</v>
      </c>
      <c r="H882">
        <f t="shared" si="52"/>
        <v>80</v>
      </c>
      <c r="I882">
        <v>2414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_xlfn.TEXTSPLIT(P882,"/")</f>
        <v>music</v>
      </c>
      <c r="R882" t="str">
        <v>electric music</v>
      </c>
      <c r="S882" s="7">
        <f t="shared" si="54"/>
        <v>43667.208333333328</v>
      </c>
      <c r="T882" s="7">
        <f t="shared" si="55"/>
        <v>43669.208333333328</v>
      </c>
    </row>
    <row r="883" spans="1:20" x14ac:dyDescent="0.55000000000000004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3"/>
        <v>0.39</v>
      </c>
      <c r="G883" t="s">
        <v>14</v>
      </c>
      <c r="H883">
        <f t="shared" si="52"/>
        <v>70</v>
      </c>
      <c r="I883">
        <v>452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_xlfn.TEXTSPLIT(P883,"/")</f>
        <v>theater</v>
      </c>
      <c r="R883" t="str">
        <v>plays</v>
      </c>
      <c r="S883" s="7">
        <f t="shared" si="54"/>
        <v>42194.208333333328</v>
      </c>
      <c r="T883" s="7">
        <f t="shared" si="55"/>
        <v>42223.208333333328</v>
      </c>
    </row>
    <row r="884" spans="1:20" x14ac:dyDescent="0.55000000000000004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3"/>
        <v>3.7</v>
      </c>
      <c r="G884" t="s">
        <v>20</v>
      </c>
      <c r="H884">
        <f t="shared" si="52"/>
        <v>37</v>
      </c>
      <c r="I884">
        <v>80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_xlfn.TEXTSPLIT(P884,"/")</f>
        <v>theater</v>
      </c>
      <c r="R884" t="str">
        <v>plays</v>
      </c>
      <c r="S884" s="7">
        <f t="shared" si="54"/>
        <v>42025.25</v>
      </c>
      <c r="T884" s="7">
        <f t="shared" si="55"/>
        <v>42029.25</v>
      </c>
    </row>
    <row r="885" spans="1:20" ht="31.35" x14ac:dyDescent="0.55000000000000004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3"/>
        <v>2.38</v>
      </c>
      <c r="G885" t="s">
        <v>20</v>
      </c>
      <c r="H885">
        <f t="shared" si="52"/>
        <v>42</v>
      </c>
      <c r="I885">
        <v>193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_xlfn.TEXTSPLIT(P885,"/")</f>
        <v>film &amp; video</v>
      </c>
      <c r="R885" t="str">
        <v>shorts</v>
      </c>
      <c r="S885" s="7">
        <f t="shared" si="54"/>
        <v>40323.208333333336</v>
      </c>
      <c r="T885" s="7">
        <f t="shared" si="55"/>
        <v>40359.208333333336</v>
      </c>
    </row>
    <row r="886" spans="1:20" x14ac:dyDescent="0.55000000000000004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3"/>
        <v>0.64</v>
      </c>
      <c r="G886" t="s">
        <v>14</v>
      </c>
      <c r="H886">
        <f t="shared" si="52"/>
        <v>58</v>
      </c>
      <c r="I886">
        <v>1886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_xlfn.TEXTSPLIT(P886,"/")</f>
        <v>theater</v>
      </c>
      <c r="R886" t="str">
        <v>plays</v>
      </c>
      <c r="S886" s="7">
        <f t="shared" si="54"/>
        <v>41763.208333333336</v>
      </c>
      <c r="T886" s="7">
        <f t="shared" si="55"/>
        <v>41765.208333333336</v>
      </c>
    </row>
    <row r="887" spans="1:20" x14ac:dyDescent="0.55000000000000004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3"/>
        <v>1.18</v>
      </c>
      <c r="G887" t="s">
        <v>20</v>
      </c>
      <c r="H887">
        <f t="shared" si="52"/>
        <v>41</v>
      </c>
      <c r="I887">
        <v>52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_xlfn.TEXTSPLIT(P887,"/")</f>
        <v>theater</v>
      </c>
      <c r="R887" t="str">
        <v>plays</v>
      </c>
      <c r="S887" s="7">
        <f t="shared" si="54"/>
        <v>40335.208333333336</v>
      </c>
      <c r="T887" s="7">
        <f t="shared" si="55"/>
        <v>40373.208333333336</v>
      </c>
    </row>
    <row r="888" spans="1:20" x14ac:dyDescent="0.55000000000000004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3"/>
        <v>0.85</v>
      </c>
      <c r="G888" t="s">
        <v>14</v>
      </c>
      <c r="H888">
        <f t="shared" si="52"/>
        <v>70</v>
      </c>
      <c r="I888">
        <v>1825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_xlfn.TEXTSPLIT(P888,"/")</f>
        <v>music</v>
      </c>
      <c r="R888" t="str">
        <v>indie rock</v>
      </c>
      <c r="S888" s="7">
        <f t="shared" si="54"/>
        <v>40416.208333333336</v>
      </c>
      <c r="T888" s="7">
        <f t="shared" si="55"/>
        <v>40434.208333333336</v>
      </c>
    </row>
    <row r="889" spans="1:20" ht="31.35" x14ac:dyDescent="0.55000000000000004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3"/>
        <v>0.28999999999999998</v>
      </c>
      <c r="G889" t="s">
        <v>14</v>
      </c>
      <c r="H889">
        <f t="shared" si="52"/>
        <v>74</v>
      </c>
      <c r="I889">
        <v>31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_xlfn.TEXTSPLIT(P889,"/")</f>
        <v>theater</v>
      </c>
      <c r="R889" t="str">
        <v>plays</v>
      </c>
      <c r="S889" s="7">
        <f t="shared" si="54"/>
        <v>42202.208333333328</v>
      </c>
      <c r="T889" s="7">
        <f t="shared" si="55"/>
        <v>42249.208333333328</v>
      </c>
    </row>
    <row r="890" spans="1:20" ht="31.35" x14ac:dyDescent="0.55000000000000004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3"/>
        <v>2.1</v>
      </c>
      <c r="G890" t="s">
        <v>20</v>
      </c>
      <c r="H890">
        <f t="shared" si="52"/>
        <v>42</v>
      </c>
      <c r="I890">
        <v>290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_xlfn.TEXTSPLIT(P890,"/")</f>
        <v>theater</v>
      </c>
      <c r="R890" t="str">
        <v>plays</v>
      </c>
      <c r="S890" s="7">
        <f t="shared" si="54"/>
        <v>42836.208333333328</v>
      </c>
      <c r="T890" s="7">
        <f t="shared" si="55"/>
        <v>42855.208333333328</v>
      </c>
    </row>
    <row r="891" spans="1:20" x14ac:dyDescent="0.55000000000000004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3"/>
        <v>1.7</v>
      </c>
      <c r="G891" t="s">
        <v>20</v>
      </c>
      <c r="H891">
        <f t="shared" si="52"/>
        <v>78</v>
      </c>
      <c r="I891">
        <v>122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_xlfn.TEXTSPLIT(P891,"/")</f>
        <v>music</v>
      </c>
      <c r="R891" t="str">
        <v>electric music</v>
      </c>
      <c r="S891" s="7">
        <f t="shared" si="54"/>
        <v>41710.208333333336</v>
      </c>
      <c r="T891" s="7">
        <f t="shared" si="55"/>
        <v>41717.208333333336</v>
      </c>
    </row>
    <row r="892" spans="1:20" x14ac:dyDescent="0.55000000000000004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3"/>
        <v>1.1599999999999999</v>
      </c>
      <c r="G892" t="s">
        <v>20</v>
      </c>
      <c r="H892">
        <f t="shared" si="52"/>
        <v>106</v>
      </c>
      <c r="I892">
        <v>1470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_xlfn.TEXTSPLIT(P892,"/")</f>
        <v>music</v>
      </c>
      <c r="R892" t="str">
        <v>indie rock</v>
      </c>
      <c r="S892" s="7">
        <f t="shared" si="54"/>
        <v>43640.208333333328</v>
      </c>
      <c r="T892" s="7">
        <f t="shared" si="55"/>
        <v>43641.208333333328</v>
      </c>
    </row>
    <row r="893" spans="1:20" ht="31.35" x14ac:dyDescent="0.55000000000000004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3"/>
        <v>2.59</v>
      </c>
      <c r="G893" t="s">
        <v>20</v>
      </c>
      <c r="H893">
        <f t="shared" si="52"/>
        <v>47</v>
      </c>
      <c r="I893">
        <v>165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_xlfn.TEXTSPLIT(P893,"/")</f>
        <v>film &amp; video</v>
      </c>
      <c r="R893" t="str">
        <v>documentary</v>
      </c>
      <c r="S893" s="7">
        <f t="shared" si="54"/>
        <v>40880.25</v>
      </c>
      <c r="T893" s="7">
        <f t="shared" si="55"/>
        <v>40924.25</v>
      </c>
    </row>
    <row r="894" spans="1:20" x14ac:dyDescent="0.55000000000000004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3"/>
        <v>2.31</v>
      </c>
      <c r="G894" t="s">
        <v>20</v>
      </c>
      <c r="H894">
        <f t="shared" si="52"/>
        <v>76</v>
      </c>
      <c r="I894">
        <v>182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_xlfn.TEXTSPLIT(P894,"/")</f>
        <v>publishing</v>
      </c>
      <c r="R894" t="str">
        <v>translations</v>
      </c>
      <c r="S894" s="7">
        <f t="shared" si="54"/>
        <v>40319.208333333336</v>
      </c>
      <c r="T894" s="7">
        <f t="shared" si="55"/>
        <v>40360.208333333336</v>
      </c>
    </row>
    <row r="895" spans="1:20" x14ac:dyDescent="0.55000000000000004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3"/>
        <v>1.28</v>
      </c>
      <c r="G895" t="s">
        <v>20</v>
      </c>
      <c r="H895">
        <f t="shared" si="52"/>
        <v>54</v>
      </c>
      <c r="I895">
        <v>199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_xlfn.TEXTSPLIT(P895,"/")</f>
        <v>film &amp; video</v>
      </c>
      <c r="R895" t="str">
        <v>documentary</v>
      </c>
      <c r="S895" s="7">
        <f t="shared" si="54"/>
        <v>42170.208333333328</v>
      </c>
      <c r="T895" s="7">
        <f t="shared" si="55"/>
        <v>42174.208333333328</v>
      </c>
    </row>
    <row r="896" spans="1:20" x14ac:dyDescent="0.55000000000000004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3"/>
        <v>1.89</v>
      </c>
      <c r="G896" t="s">
        <v>20</v>
      </c>
      <c r="H896">
        <f t="shared" si="52"/>
        <v>57</v>
      </c>
      <c r="I896">
        <v>56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_xlfn.TEXTSPLIT(P896,"/")</f>
        <v>film &amp; video</v>
      </c>
      <c r="R896" t="str">
        <v>television</v>
      </c>
      <c r="S896" s="7">
        <f t="shared" si="54"/>
        <v>41466.208333333336</v>
      </c>
      <c r="T896" s="7">
        <f t="shared" si="55"/>
        <v>41496.208333333336</v>
      </c>
    </row>
    <row r="897" spans="1:20" ht="31.35" x14ac:dyDescent="0.55000000000000004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3"/>
        <v>7.0000000000000007E-2</v>
      </c>
      <c r="G897" t="s">
        <v>14</v>
      </c>
      <c r="H897">
        <f t="shared" si="52"/>
        <v>104</v>
      </c>
      <c r="I897">
        <v>107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_xlfn.TEXTSPLIT(P897,"/")</f>
        <v>theater</v>
      </c>
      <c r="R897" t="str">
        <v>plays</v>
      </c>
      <c r="S897" s="7">
        <f t="shared" si="54"/>
        <v>43134.25</v>
      </c>
      <c r="T897" s="7">
        <f t="shared" si="55"/>
        <v>43143.25</v>
      </c>
    </row>
    <row r="898" spans="1:20" ht="31.35" x14ac:dyDescent="0.55000000000000004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3"/>
        <v>7.74</v>
      </c>
      <c r="G898" t="s">
        <v>20</v>
      </c>
      <c r="H898">
        <f t="shared" ref="H898:H961" si="56">IFERROR(ROUND(E898/I898,0),0)</f>
        <v>105</v>
      </c>
      <c r="I898">
        <v>1460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_xlfn.TEXTSPLIT(P898,"/")</f>
        <v>food</v>
      </c>
      <c r="R898" t="str">
        <v>food trucks</v>
      </c>
      <c r="S898" s="7">
        <f t="shared" si="54"/>
        <v>40738.208333333336</v>
      </c>
      <c r="T898" s="7">
        <f t="shared" si="55"/>
        <v>40741.208333333336</v>
      </c>
    </row>
    <row r="899" spans="1:20" x14ac:dyDescent="0.55000000000000004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7">ROUND(E899/D899,2)</f>
        <v>0.28000000000000003</v>
      </c>
      <c r="G899" t="s">
        <v>14</v>
      </c>
      <c r="H899">
        <f t="shared" si="56"/>
        <v>90</v>
      </c>
      <c r="I899">
        <v>27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_xlfn.TEXTSPLIT(P899,"/")</f>
        <v>theater</v>
      </c>
      <c r="R899" t="str">
        <v>plays</v>
      </c>
      <c r="S899" s="7">
        <f t="shared" ref="S899:S962" si="58">(((L899/60)/60)/24)+DATE(1970,1,1)</f>
        <v>43583.208333333328</v>
      </c>
      <c r="T899" s="7">
        <f t="shared" ref="T899:T962" si="59">(((M899/60)/60)/24)+DATE(1970,1,1)</f>
        <v>43585.208333333328</v>
      </c>
    </row>
    <row r="900" spans="1:20" x14ac:dyDescent="0.55000000000000004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7"/>
        <v>0.52</v>
      </c>
      <c r="G900" t="s">
        <v>14</v>
      </c>
      <c r="H900">
        <f t="shared" si="56"/>
        <v>77</v>
      </c>
      <c r="I900">
        <v>1221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_xlfn.TEXTSPLIT(P900,"/")</f>
        <v>film &amp; video</v>
      </c>
      <c r="R900" t="str">
        <v>documentary</v>
      </c>
      <c r="S900" s="7">
        <f t="shared" si="58"/>
        <v>43815.25</v>
      </c>
      <c r="T900" s="7">
        <f t="shared" si="59"/>
        <v>43821.25</v>
      </c>
    </row>
    <row r="901" spans="1:20" x14ac:dyDescent="0.55000000000000004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7"/>
        <v>4.07</v>
      </c>
      <c r="G901" t="s">
        <v>20</v>
      </c>
      <c r="H901">
        <f t="shared" si="56"/>
        <v>103</v>
      </c>
      <c r="I901">
        <v>123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_xlfn.TEXTSPLIT(P901,"/")</f>
        <v>music</v>
      </c>
      <c r="R901" t="str">
        <v>jazz</v>
      </c>
      <c r="S901" s="7">
        <f t="shared" si="58"/>
        <v>41554.208333333336</v>
      </c>
      <c r="T901" s="7">
        <f t="shared" si="59"/>
        <v>41572.208333333336</v>
      </c>
    </row>
    <row r="902" spans="1:20" x14ac:dyDescent="0.55000000000000004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7"/>
        <v>0.02</v>
      </c>
      <c r="G902" t="s">
        <v>14</v>
      </c>
      <c r="H902">
        <f t="shared" si="56"/>
        <v>2</v>
      </c>
      <c r="I902">
        <v>1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_xlfn.TEXTSPLIT(P902,"/")</f>
        <v>technology</v>
      </c>
      <c r="R902" t="str">
        <v>web</v>
      </c>
      <c r="S902" s="7">
        <f t="shared" si="58"/>
        <v>41901.208333333336</v>
      </c>
      <c r="T902" s="7">
        <f t="shared" si="59"/>
        <v>41902.208333333336</v>
      </c>
    </row>
    <row r="903" spans="1:20" x14ac:dyDescent="0.55000000000000004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7"/>
        <v>1.56</v>
      </c>
      <c r="G903" t="s">
        <v>20</v>
      </c>
      <c r="H903">
        <f t="shared" si="56"/>
        <v>55</v>
      </c>
      <c r="I903">
        <v>159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_xlfn.TEXTSPLIT(P903,"/")</f>
        <v>music</v>
      </c>
      <c r="R903" t="str">
        <v>rock</v>
      </c>
      <c r="S903" s="7">
        <f t="shared" si="58"/>
        <v>43298.208333333328</v>
      </c>
      <c r="T903" s="7">
        <f t="shared" si="59"/>
        <v>43331.208333333328</v>
      </c>
    </row>
    <row r="904" spans="1:20" x14ac:dyDescent="0.55000000000000004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7"/>
        <v>2.52</v>
      </c>
      <c r="G904" t="s">
        <v>20</v>
      </c>
      <c r="H904">
        <f t="shared" si="56"/>
        <v>32</v>
      </c>
      <c r="I904">
        <v>110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_xlfn.TEXTSPLIT(P904,"/")</f>
        <v>technology</v>
      </c>
      <c r="R904" t="str">
        <v>web</v>
      </c>
      <c r="S904" s="7">
        <f t="shared" si="58"/>
        <v>42399.25</v>
      </c>
      <c r="T904" s="7">
        <f t="shared" si="59"/>
        <v>42441.25</v>
      </c>
    </row>
    <row r="905" spans="1:20" ht="31.35" x14ac:dyDescent="0.55000000000000004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7"/>
        <v>0.02</v>
      </c>
      <c r="G905" t="s">
        <v>47</v>
      </c>
      <c r="H905">
        <f t="shared" si="56"/>
        <v>51</v>
      </c>
      <c r="I905">
        <v>14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_xlfn.TEXTSPLIT(P905,"/")</f>
        <v>publishing</v>
      </c>
      <c r="R905" t="str">
        <v>nonfiction</v>
      </c>
      <c r="S905" s="7">
        <f t="shared" si="58"/>
        <v>41034.208333333336</v>
      </c>
      <c r="T905" s="7">
        <f t="shared" si="59"/>
        <v>41049.208333333336</v>
      </c>
    </row>
    <row r="906" spans="1:20" x14ac:dyDescent="0.55000000000000004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7"/>
        <v>0.12</v>
      </c>
      <c r="G906" t="s">
        <v>14</v>
      </c>
      <c r="H906">
        <f t="shared" si="56"/>
        <v>50</v>
      </c>
      <c r="I906">
        <v>16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_xlfn.TEXTSPLIT(P906,"/")</f>
        <v>publishing</v>
      </c>
      <c r="R906" t="str">
        <v>radio &amp; podcasts</v>
      </c>
      <c r="S906" s="7">
        <f t="shared" si="58"/>
        <v>41186.208333333336</v>
      </c>
      <c r="T906" s="7">
        <f t="shared" si="59"/>
        <v>41190.208333333336</v>
      </c>
    </row>
    <row r="907" spans="1:20" x14ac:dyDescent="0.55000000000000004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7"/>
        <v>1.64</v>
      </c>
      <c r="G907" t="s">
        <v>20</v>
      </c>
      <c r="H907">
        <f t="shared" si="56"/>
        <v>55</v>
      </c>
      <c r="I907">
        <v>236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_xlfn.TEXTSPLIT(P907,"/")</f>
        <v>theater</v>
      </c>
      <c r="R907" t="str">
        <v>plays</v>
      </c>
      <c r="S907" s="7">
        <f t="shared" si="58"/>
        <v>41536.208333333336</v>
      </c>
      <c r="T907" s="7">
        <f t="shared" si="59"/>
        <v>41539.208333333336</v>
      </c>
    </row>
    <row r="908" spans="1:20" ht="31.35" x14ac:dyDescent="0.55000000000000004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7"/>
        <v>1.63</v>
      </c>
      <c r="G908" t="s">
        <v>20</v>
      </c>
      <c r="H908">
        <f t="shared" si="56"/>
        <v>47</v>
      </c>
      <c r="I908">
        <v>191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_xlfn.TEXTSPLIT(P908,"/")</f>
        <v>film &amp; video</v>
      </c>
      <c r="R908" t="str">
        <v>documentary</v>
      </c>
      <c r="S908" s="7">
        <f t="shared" si="58"/>
        <v>42868.208333333328</v>
      </c>
      <c r="T908" s="7">
        <f t="shared" si="59"/>
        <v>42904.208333333328</v>
      </c>
    </row>
    <row r="909" spans="1:20" x14ac:dyDescent="0.55000000000000004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7"/>
        <v>0.2</v>
      </c>
      <c r="G909" t="s">
        <v>14</v>
      </c>
      <c r="H909">
        <f t="shared" si="56"/>
        <v>45</v>
      </c>
      <c r="I909">
        <v>41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_xlfn.TEXTSPLIT(P909,"/")</f>
        <v>theater</v>
      </c>
      <c r="R909" t="str">
        <v>plays</v>
      </c>
      <c r="S909" s="7">
        <f t="shared" si="58"/>
        <v>40660.208333333336</v>
      </c>
      <c r="T909" s="7">
        <f t="shared" si="59"/>
        <v>40667.208333333336</v>
      </c>
    </row>
    <row r="910" spans="1:20" x14ac:dyDescent="0.55000000000000004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7"/>
        <v>3.19</v>
      </c>
      <c r="G910" t="s">
        <v>20</v>
      </c>
      <c r="H910">
        <f t="shared" si="56"/>
        <v>31</v>
      </c>
      <c r="I910">
        <v>3934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_xlfn.TEXTSPLIT(P910,"/")</f>
        <v>games</v>
      </c>
      <c r="R910" t="str">
        <v>video games</v>
      </c>
      <c r="S910" s="7">
        <f t="shared" si="58"/>
        <v>41031.208333333336</v>
      </c>
      <c r="T910" s="7">
        <f t="shared" si="59"/>
        <v>41042.208333333336</v>
      </c>
    </row>
    <row r="911" spans="1:20" x14ac:dyDescent="0.55000000000000004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7"/>
        <v>4.79</v>
      </c>
      <c r="G911" t="s">
        <v>20</v>
      </c>
      <c r="H911">
        <f t="shared" si="56"/>
        <v>108</v>
      </c>
      <c r="I911">
        <v>80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_xlfn.TEXTSPLIT(P911,"/")</f>
        <v>theater</v>
      </c>
      <c r="R911" t="str">
        <v>plays</v>
      </c>
      <c r="S911" s="7">
        <f t="shared" si="58"/>
        <v>43255.208333333328</v>
      </c>
      <c r="T911" s="7">
        <f t="shared" si="59"/>
        <v>43282.208333333328</v>
      </c>
    </row>
    <row r="912" spans="1:20" x14ac:dyDescent="0.55000000000000004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7"/>
        <v>0.2</v>
      </c>
      <c r="G912" t="s">
        <v>74</v>
      </c>
      <c r="H912">
        <f t="shared" si="56"/>
        <v>102</v>
      </c>
      <c r="I912">
        <v>296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_xlfn.TEXTSPLIT(P912,"/")</f>
        <v>theater</v>
      </c>
      <c r="R912" t="str">
        <v>plays</v>
      </c>
      <c r="S912" s="7">
        <f t="shared" si="58"/>
        <v>42026.25</v>
      </c>
      <c r="T912" s="7">
        <f t="shared" si="59"/>
        <v>42027.25</v>
      </c>
    </row>
    <row r="913" spans="1:20" x14ac:dyDescent="0.55000000000000004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7"/>
        <v>1.99</v>
      </c>
      <c r="G913" t="s">
        <v>20</v>
      </c>
      <c r="H913">
        <f t="shared" si="56"/>
        <v>25</v>
      </c>
      <c r="I913">
        <v>462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_xlfn.TEXTSPLIT(P913,"/")</f>
        <v>technology</v>
      </c>
      <c r="R913" t="str">
        <v>web</v>
      </c>
      <c r="S913" s="7">
        <f t="shared" si="58"/>
        <v>43717.208333333328</v>
      </c>
      <c r="T913" s="7">
        <f t="shared" si="59"/>
        <v>43719.208333333328</v>
      </c>
    </row>
    <row r="914" spans="1:20" x14ac:dyDescent="0.55000000000000004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7"/>
        <v>7.95</v>
      </c>
      <c r="G914" t="s">
        <v>20</v>
      </c>
      <c r="H914">
        <f t="shared" si="56"/>
        <v>80</v>
      </c>
      <c r="I914">
        <v>179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_xlfn.TEXTSPLIT(P914,"/")</f>
        <v>film &amp; video</v>
      </c>
      <c r="R914" t="str">
        <v>drama</v>
      </c>
      <c r="S914" s="7">
        <f t="shared" si="58"/>
        <v>41157.208333333336</v>
      </c>
      <c r="T914" s="7">
        <f t="shared" si="59"/>
        <v>41170.208333333336</v>
      </c>
    </row>
    <row r="915" spans="1:20" x14ac:dyDescent="0.55000000000000004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7"/>
        <v>0.51</v>
      </c>
      <c r="G915" t="s">
        <v>14</v>
      </c>
      <c r="H915">
        <f t="shared" si="56"/>
        <v>68</v>
      </c>
      <c r="I915">
        <v>523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_xlfn.TEXTSPLIT(P915,"/")</f>
        <v>film &amp; video</v>
      </c>
      <c r="R915" t="str">
        <v>drama</v>
      </c>
      <c r="S915" s="7">
        <f t="shared" si="58"/>
        <v>43597.208333333328</v>
      </c>
      <c r="T915" s="7">
        <f t="shared" si="59"/>
        <v>43610.208333333328</v>
      </c>
    </row>
    <row r="916" spans="1:20" x14ac:dyDescent="0.55000000000000004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7"/>
        <v>0.56999999999999995</v>
      </c>
      <c r="G916" t="s">
        <v>14</v>
      </c>
      <c r="H916">
        <f t="shared" si="56"/>
        <v>26</v>
      </c>
      <c r="I916">
        <v>141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_xlfn.TEXTSPLIT(P916,"/")</f>
        <v>theater</v>
      </c>
      <c r="R916" t="str">
        <v>plays</v>
      </c>
      <c r="S916" s="7">
        <f t="shared" si="58"/>
        <v>41490.208333333336</v>
      </c>
      <c r="T916" s="7">
        <f t="shared" si="59"/>
        <v>41502.208333333336</v>
      </c>
    </row>
    <row r="917" spans="1:20" x14ac:dyDescent="0.55000000000000004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7"/>
        <v>1.56</v>
      </c>
      <c r="G917" t="s">
        <v>20</v>
      </c>
      <c r="H917">
        <f t="shared" si="56"/>
        <v>105</v>
      </c>
      <c r="I917">
        <v>1866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_xlfn.TEXTSPLIT(P917,"/")</f>
        <v>film &amp; video</v>
      </c>
      <c r="R917" t="str">
        <v>television</v>
      </c>
      <c r="S917" s="7">
        <f t="shared" si="58"/>
        <v>42976.208333333328</v>
      </c>
      <c r="T917" s="7">
        <f t="shared" si="59"/>
        <v>42985.208333333328</v>
      </c>
    </row>
    <row r="918" spans="1:20" ht="31.35" x14ac:dyDescent="0.55000000000000004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7"/>
        <v>0.36</v>
      </c>
      <c r="G918" t="s">
        <v>14</v>
      </c>
      <c r="H918">
        <f t="shared" si="56"/>
        <v>26</v>
      </c>
      <c r="I918">
        <v>52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_xlfn.TEXTSPLIT(P918,"/")</f>
        <v>photography</v>
      </c>
      <c r="R918" t="str">
        <v>photography books</v>
      </c>
      <c r="S918" s="7">
        <f t="shared" si="58"/>
        <v>41991.25</v>
      </c>
      <c r="T918" s="7">
        <f t="shared" si="59"/>
        <v>42000.25</v>
      </c>
    </row>
    <row r="919" spans="1:20" x14ac:dyDescent="0.55000000000000004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7"/>
        <v>0.57999999999999996</v>
      </c>
      <c r="G919" t="s">
        <v>47</v>
      </c>
      <c r="H919">
        <f t="shared" si="56"/>
        <v>78</v>
      </c>
      <c r="I919">
        <v>27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_xlfn.TEXTSPLIT(P919,"/")</f>
        <v>film &amp; video</v>
      </c>
      <c r="R919" t="str">
        <v>shorts</v>
      </c>
      <c r="S919" s="7">
        <f t="shared" si="58"/>
        <v>40722.208333333336</v>
      </c>
      <c r="T919" s="7">
        <f t="shared" si="59"/>
        <v>40746.208333333336</v>
      </c>
    </row>
    <row r="920" spans="1:20" x14ac:dyDescent="0.55000000000000004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7"/>
        <v>2.37</v>
      </c>
      <c r="G920" t="s">
        <v>20</v>
      </c>
      <c r="H920">
        <f t="shared" si="56"/>
        <v>58</v>
      </c>
      <c r="I920">
        <v>156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_xlfn.TEXTSPLIT(P920,"/")</f>
        <v>publishing</v>
      </c>
      <c r="R920" t="str">
        <v>radio &amp; podcasts</v>
      </c>
      <c r="S920" s="7">
        <f t="shared" si="58"/>
        <v>41117.208333333336</v>
      </c>
      <c r="T920" s="7">
        <f t="shared" si="59"/>
        <v>41128.208333333336</v>
      </c>
    </row>
    <row r="921" spans="1:20" x14ac:dyDescent="0.55000000000000004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7"/>
        <v>0.59</v>
      </c>
      <c r="G921" t="s">
        <v>14</v>
      </c>
      <c r="H921">
        <f t="shared" si="56"/>
        <v>93</v>
      </c>
      <c r="I921">
        <v>225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_xlfn.TEXTSPLIT(P921,"/")</f>
        <v>theater</v>
      </c>
      <c r="R921" t="str">
        <v>plays</v>
      </c>
      <c r="S921" s="7">
        <f t="shared" si="58"/>
        <v>43022.208333333328</v>
      </c>
      <c r="T921" s="7">
        <f t="shared" si="59"/>
        <v>43054.25</v>
      </c>
    </row>
    <row r="922" spans="1:20" x14ac:dyDescent="0.55000000000000004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7"/>
        <v>1.83</v>
      </c>
      <c r="G922" t="s">
        <v>20</v>
      </c>
      <c r="H922">
        <f t="shared" si="56"/>
        <v>38</v>
      </c>
      <c r="I922">
        <v>255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_xlfn.TEXTSPLIT(P922,"/")</f>
        <v>film &amp; video</v>
      </c>
      <c r="R922" t="str">
        <v>animation</v>
      </c>
      <c r="S922" s="7">
        <f t="shared" si="58"/>
        <v>43503.25</v>
      </c>
      <c r="T922" s="7">
        <f t="shared" si="59"/>
        <v>43523.25</v>
      </c>
    </row>
    <row r="923" spans="1:20" x14ac:dyDescent="0.55000000000000004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7"/>
        <v>0.01</v>
      </c>
      <c r="G923" t="s">
        <v>14</v>
      </c>
      <c r="H923">
        <f t="shared" si="56"/>
        <v>32</v>
      </c>
      <c r="I923">
        <v>38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_xlfn.TEXTSPLIT(P923,"/")</f>
        <v>technology</v>
      </c>
      <c r="R923" t="str">
        <v>web</v>
      </c>
      <c r="S923" s="7">
        <f t="shared" si="58"/>
        <v>40951.25</v>
      </c>
      <c r="T923" s="7">
        <f t="shared" si="59"/>
        <v>40965.25</v>
      </c>
    </row>
    <row r="924" spans="1:20" x14ac:dyDescent="0.55000000000000004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7"/>
        <v>1.76</v>
      </c>
      <c r="G924" t="s">
        <v>20</v>
      </c>
      <c r="H924">
        <f t="shared" si="56"/>
        <v>40</v>
      </c>
      <c r="I924">
        <v>2261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_xlfn.TEXTSPLIT(P924,"/")</f>
        <v>music</v>
      </c>
      <c r="R924" t="str">
        <v>world music</v>
      </c>
      <c r="S924" s="7">
        <f t="shared" si="58"/>
        <v>43443.25</v>
      </c>
      <c r="T924" s="7">
        <f t="shared" si="59"/>
        <v>43452.25</v>
      </c>
    </row>
    <row r="925" spans="1:20" x14ac:dyDescent="0.55000000000000004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7"/>
        <v>2.38</v>
      </c>
      <c r="G925" t="s">
        <v>20</v>
      </c>
      <c r="H925">
        <f t="shared" si="56"/>
        <v>101</v>
      </c>
      <c r="I925">
        <v>40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_xlfn.TEXTSPLIT(P925,"/")</f>
        <v>theater</v>
      </c>
      <c r="R925" t="str">
        <v>plays</v>
      </c>
      <c r="S925" s="7">
        <f t="shared" si="58"/>
        <v>40373.208333333336</v>
      </c>
      <c r="T925" s="7">
        <f t="shared" si="59"/>
        <v>40374.208333333336</v>
      </c>
    </row>
    <row r="926" spans="1:20" x14ac:dyDescent="0.55000000000000004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7"/>
        <v>4.88</v>
      </c>
      <c r="G926" t="s">
        <v>20</v>
      </c>
      <c r="H926">
        <f t="shared" si="56"/>
        <v>84</v>
      </c>
      <c r="I926">
        <v>2289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_xlfn.TEXTSPLIT(P926,"/")</f>
        <v>theater</v>
      </c>
      <c r="R926" t="str">
        <v>plays</v>
      </c>
      <c r="S926" s="7">
        <f t="shared" si="58"/>
        <v>43769.208333333328</v>
      </c>
      <c r="T926" s="7">
        <f t="shared" si="59"/>
        <v>43780.25</v>
      </c>
    </row>
    <row r="927" spans="1:20" ht="31.35" x14ac:dyDescent="0.55000000000000004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7"/>
        <v>2.2400000000000002</v>
      </c>
      <c r="G927" t="s">
        <v>20</v>
      </c>
      <c r="H927">
        <f t="shared" si="56"/>
        <v>103</v>
      </c>
      <c r="I927">
        <v>65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_xlfn.TEXTSPLIT(P927,"/")</f>
        <v>theater</v>
      </c>
      <c r="R927" t="str">
        <v>plays</v>
      </c>
      <c r="S927" s="7">
        <f t="shared" si="58"/>
        <v>43000.208333333328</v>
      </c>
      <c r="T927" s="7">
        <f t="shared" si="59"/>
        <v>43012.208333333328</v>
      </c>
    </row>
    <row r="928" spans="1:20" x14ac:dyDescent="0.55000000000000004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7"/>
        <v>0.18</v>
      </c>
      <c r="G928" t="s">
        <v>14</v>
      </c>
      <c r="H928">
        <f t="shared" si="56"/>
        <v>105</v>
      </c>
      <c r="I928">
        <v>15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_xlfn.TEXTSPLIT(P928,"/")</f>
        <v>food</v>
      </c>
      <c r="R928" t="str">
        <v>food trucks</v>
      </c>
      <c r="S928" s="7">
        <f t="shared" si="58"/>
        <v>42502.208333333328</v>
      </c>
      <c r="T928" s="7">
        <f t="shared" si="59"/>
        <v>42506.208333333328</v>
      </c>
    </row>
    <row r="929" spans="1:20" x14ac:dyDescent="0.55000000000000004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7"/>
        <v>0.46</v>
      </c>
      <c r="G929" t="s">
        <v>14</v>
      </c>
      <c r="H929">
        <f t="shared" si="56"/>
        <v>89</v>
      </c>
      <c r="I929">
        <v>37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_xlfn.TEXTSPLIT(P929,"/")</f>
        <v>theater</v>
      </c>
      <c r="R929" t="str">
        <v>plays</v>
      </c>
      <c r="S929" s="7">
        <f t="shared" si="58"/>
        <v>41102.208333333336</v>
      </c>
      <c r="T929" s="7">
        <f t="shared" si="59"/>
        <v>41131.208333333336</v>
      </c>
    </row>
    <row r="930" spans="1:20" x14ac:dyDescent="0.55000000000000004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7"/>
        <v>1.17</v>
      </c>
      <c r="G930" t="s">
        <v>20</v>
      </c>
      <c r="H930">
        <f t="shared" si="56"/>
        <v>52</v>
      </c>
      <c r="I930">
        <v>3777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_xlfn.TEXTSPLIT(P930,"/")</f>
        <v>technology</v>
      </c>
      <c r="R930" t="str">
        <v>web</v>
      </c>
      <c r="S930" s="7">
        <f t="shared" si="58"/>
        <v>41637.25</v>
      </c>
      <c r="T930" s="7">
        <f t="shared" si="59"/>
        <v>41646.25</v>
      </c>
    </row>
    <row r="931" spans="1:20" x14ac:dyDescent="0.55000000000000004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7"/>
        <v>2.17</v>
      </c>
      <c r="G931" t="s">
        <v>20</v>
      </c>
      <c r="H931">
        <f t="shared" si="56"/>
        <v>65</v>
      </c>
      <c r="I931">
        <v>184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_xlfn.TEXTSPLIT(P931,"/")</f>
        <v>theater</v>
      </c>
      <c r="R931" t="str">
        <v>plays</v>
      </c>
      <c r="S931" s="7">
        <f t="shared" si="58"/>
        <v>42858.208333333328</v>
      </c>
      <c r="T931" s="7">
        <f t="shared" si="59"/>
        <v>42872.208333333328</v>
      </c>
    </row>
    <row r="932" spans="1:20" x14ac:dyDescent="0.55000000000000004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7"/>
        <v>1.1200000000000001</v>
      </c>
      <c r="G932" t="s">
        <v>20</v>
      </c>
      <c r="H932">
        <f t="shared" si="56"/>
        <v>46</v>
      </c>
      <c r="I932">
        <v>85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_xlfn.TEXTSPLIT(P932,"/")</f>
        <v>theater</v>
      </c>
      <c r="R932" t="str">
        <v>plays</v>
      </c>
      <c r="S932" s="7">
        <f t="shared" si="58"/>
        <v>42060.25</v>
      </c>
      <c r="T932" s="7">
        <f t="shared" si="59"/>
        <v>42067.25</v>
      </c>
    </row>
    <row r="933" spans="1:20" x14ac:dyDescent="0.55000000000000004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7"/>
        <v>0.73</v>
      </c>
      <c r="G933" t="s">
        <v>14</v>
      </c>
      <c r="H933">
        <f t="shared" si="56"/>
        <v>51</v>
      </c>
      <c r="I933">
        <v>112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_xlfn.TEXTSPLIT(P933,"/")</f>
        <v>theater</v>
      </c>
      <c r="R933" t="str">
        <v>plays</v>
      </c>
      <c r="S933" s="7">
        <f t="shared" si="58"/>
        <v>41818.208333333336</v>
      </c>
      <c r="T933" s="7">
        <f t="shared" si="59"/>
        <v>41820.208333333336</v>
      </c>
    </row>
    <row r="934" spans="1:20" x14ac:dyDescent="0.55000000000000004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7"/>
        <v>2.12</v>
      </c>
      <c r="G934" t="s">
        <v>20</v>
      </c>
      <c r="H934">
        <f t="shared" si="56"/>
        <v>34</v>
      </c>
      <c r="I934">
        <v>144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_xlfn.TEXTSPLIT(P934,"/")</f>
        <v>music</v>
      </c>
      <c r="R934" t="str">
        <v>rock</v>
      </c>
      <c r="S934" s="7">
        <f t="shared" si="58"/>
        <v>41709.208333333336</v>
      </c>
      <c r="T934" s="7">
        <f t="shared" si="59"/>
        <v>41712.208333333336</v>
      </c>
    </row>
    <row r="935" spans="1:20" x14ac:dyDescent="0.55000000000000004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7"/>
        <v>2.4</v>
      </c>
      <c r="G935" t="s">
        <v>20</v>
      </c>
      <c r="H935">
        <f t="shared" si="56"/>
        <v>92</v>
      </c>
      <c r="I935">
        <v>1902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_xlfn.TEXTSPLIT(P935,"/")</f>
        <v>theater</v>
      </c>
      <c r="R935" t="str">
        <v>plays</v>
      </c>
      <c r="S935" s="7">
        <f t="shared" si="58"/>
        <v>41372.208333333336</v>
      </c>
      <c r="T935" s="7">
        <f t="shared" si="59"/>
        <v>41385.208333333336</v>
      </c>
    </row>
    <row r="936" spans="1:20" x14ac:dyDescent="0.55000000000000004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7"/>
        <v>1.82</v>
      </c>
      <c r="G936" t="s">
        <v>20</v>
      </c>
      <c r="H936">
        <f t="shared" si="56"/>
        <v>107</v>
      </c>
      <c r="I936">
        <v>105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_xlfn.TEXTSPLIT(P936,"/")</f>
        <v>theater</v>
      </c>
      <c r="R936" t="str">
        <v>plays</v>
      </c>
      <c r="S936" s="7">
        <f t="shared" si="58"/>
        <v>42422.25</v>
      </c>
      <c r="T936" s="7">
        <f t="shared" si="59"/>
        <v>42428.25</v>
      </c>
    </row>
    <row r="937" spans="1:20" x14ac:dyDescent="0.55000000000000004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7"/>
        <v>1.64</v>
      </c>
      <c r="G937" t="s">
        <v>20</v>
      </c>
      <c r="H937">
        <f t="shared" si="56"/>
        <v>76</v>
      </c>
      <c r="I937">
        <v>132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_xlfn.TEXTSPLIT(P937,"/")</f>
        <v>theater</v>
      </c>
      <c r="R937" t="str">
        <v>plays</v>
      </c>
      <c r="S937" s="7">
        <f t="shared" si="58"/>
        <v>42209.208333333328</v>
      </c>
      <c r="T937" s="7">
        <f t="shared" si="59"/>
        <v>42216.208333333328</v>
      </c>
    </row>
    <row r="938" spans="1:20" x14ac:dyDescent="0.55000000000000004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7"/>
        <v>0.02</v>
      </c>
      <c r="G938" t="s">
        <v>14</v>
      </c>
      <c r="H938">
        <f t="shared" si="56"/>
        <v>80</v>
      </c>
      <c r="I938">
        <v>21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_xlfn.TEXTSPLIT(P938,"/")</f>
        <v>theater</v>
      </c>
      <c r="R938" t="str">
        <v>plays</v>
      </c>
      <c r="S938" s="7">
        <f t="shared" si="58"/>
        <v>43668.208333333328</v>
      </c>
      <c r="T938" s="7">
        <f t="shared" si="59"/>
        <v>43671.208333333328</v>
      </c>
    </row>
    <row r="939" spans="1:20" x14ac:dyDescent="0.55000000000000004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7"/>
        <v>0.5</v>
      </c>
      <c r="G939" t="s">
        <v>74</v>
      </c>
      <c r="H939">
        <f t="shared" si="56"/>
        <v>87</v>
      </c>
      <c r="I939">
        <v>976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_xlfn.TEXTSPLIT(P939,"/")</f>
        <v>film &amp; video</v>
      </c>
      <c r="R939" t="str">
        <v>documentary</v>
      </c>
      <c r="S939" s="7">
        <f t="shared" si="58"/>
        <v>42334.25</v>
      </c>
      <c r="T939" s="7">
        <f t="shared" si="59"/>
        <v>42343.25</v>
      </c>
    </row>
    <row r="940" spans="1:20" x14ac:dyDescent="0.55000000000000004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7"/>
        <v>1.1000000000000001</v>
      </c>
      <c r="G940" t="s">
        <v>20</v>
      </c>
      <c r="H940">
        <f t="shared" si="56"/>
        <v>105</v>
      </c>
      <c r="I940">
        <v>96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_xlfn.TEXTSPLIT(P940,"/")</f>
        <v>publishing</v>
      </c>
      <c r="R940" t="str">
        <v>fiction</v>
      </c>
      <c r="S940" s="7">
        <f t="shared" si="58"/>
        <v>43263.208333333328</v>
      </c>
      <c r="T940" s="7">
        <f t="shared" si="59"/>
        <v>43299.208333333328</v>
      </c>
    </row>
    <row r="941" spans="1:20" ht="31.35" x14ac:dyDescent="0.55000000000000004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7"/>
        <v>0.49</v>
      </c>
      <c r="G941" t="s">
        <v>14</v>
      </c>
      <c r="H941">
        <f t="shared" si="56"/>
        <v>57</v>
      </c>
      <c r="I941">
        <v>67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_xlfn.TEXTSPLIT(P941,"/")</f>
        <v>games</v>
      </c>
      <c r="R941" t="str">
        <v>video games</v>
      </c>
      <c r="S941" s="7">
        <f t="shared" si="58"/>
        <v>40670.208333333336</v>
      </c>
      <c r="T941" s="7">
        <f t="shared" si="59"/>
        <v>40687.208333333336</v>
      </c>
    </row>
    <row r="942" spans="1:20" x14ac:dyDescent="0.55000000000000004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7"/>
        <v>0.62</v>
      </c>
      <c r="G942" t="s">
        <v>47</v>
      </c>
      <c r="H942">
        <f t="shared" si="56"/>
        <v>93</v>
      </c>
      <c r="I942">
        <v>66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_xlfn.TEXTSPLIT(P942,"/")</f>
        <v>technology</v>
      </c>
      <c r="R942" t="str">
        <v>web</v>
      </c>
      <c r="S942" s="7">
        <f t="shared" si="58"/>
        <v>41244.25</v>
      </c>
      <c r="T942" s="7">
        <f t="shared" si="59"/>
        <v>41266.25</v>
      </c>
    </row>
    <row r="943" spans="1:20" x14ac:dyDescent="0.55000000000000004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7"/>
        <v>0.13</v>
      </c>
      <c r="G943" t="s">
        <v>14</v>
      </c>
      <c r="H943">
        <f t="shared" si="56"/>
        <v>72</v>
      </c>
      <c r="I943">
        <v>78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_xlfn.TEXTSPLIT(P943,"/")</f>
        <v>theater</v>
      </c>
      <c r="R943" t="str">
        <v>plays</v>
      </c>
      <c r="S943" s="7">
        <f t="shared" si="58"/>
        <v>40552.25</v>
      </c>
      <c r="T943" s="7">
        <f t="shared" si="59"/>
        <v>40587.25</v>
      </c>
    </row>
    <row r="944" spans="1:20" x14ac:dyDescent="0.55000000000000004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7"/>
        <v>0.65</v>
      </c>
      <c r="G944" t="s">
        <v>14</v>
      </c>
      <c r="H944">
        <f t="shared" si="56"/>
        <v>93</v>
      </c>
      <c r="I944">
        <v>67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_xlfn.TEXTSPLIT(P944,"/")</f>
        <v>theater</v>
      </c>
      <c r="R944" t="str">
        <v>plays</v>
      </c>
      <c r="S944" s="7">
        <f t="shared" si="58"/>
        <v>40568.25</v>
      </c>
      <c r="T944" s="7">
        <f t="shared" si="59"/>
        <v>40571.25</v>
      </c>
    </row>
    <row r="945" spans="1:20" x14ac:dyDescent="0.55000000000000004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7"/>
        <v>1.6</v>
      </c>
      <c r="G945" t="s">
        <v>20</v>
      </c>
      <c r="H945">
        <f t="shared" si="56"/>
        <v>105</v>
      </c>
      <c r="I945">
        <v>114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_xlfn.TEXTSPLIT(P945,"/")</f>
        <v>food</v>
      </c>
      <c r="R945" t="str">
        <v>food trucks</v>
      </c>
      <c r="S945" s="7">
        <f t="shared" si="58"/>
        <v>41906.208333333336</v>
      </c>
      <c r="T945" s="7">
        <f t="shared" si="59"/>
        <v>41941.208333333336</v>
      </c>
    </row>
    <row r="946" spans="1:20" x14ac:dyDescent="0.55000000000000004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7"/>
        <v>0.81</v>
      </c>
      <c r="G946" t="s">
        <v>14</v>
      </c>
      <c r="H946">
        <f t="shared" si="56"/>
        <v>31</v>
      </c>
      <c r="I946">
        <v>263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_xlfn.TEXTSPLIT(P946,"/")</f>
        <v>photography</v>
      </c>
      <c r="R946" t="str">
        <v>photography books</v>
      </c>
      <c r="S946" s="7">
        <f t="shared" si="58"/>
        <v>42776.25</v>
      </c>
      <c r="T946" s="7">
        <f t="shared" si="59"/>
        <v>42795.25</v>
      </c>
    </row>
    <row r="947" spans="1:20" x14ac:dyDescent="0.55000000000000004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7"/>
        <v>0.32</v>
      </c>
      <c r="G947" t="s">
        <v>14</v>
      </c>
      <c r="H947">
        <f t="shared" si="56"/>
        <v>33</v>
      </c>
      <c r="I947">
        <v>1691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_xlfn.TEXTSPLIT(P947,"/")</f>
        <v>photography</v>
      </c>
      <c r="R947" t="str">
        <v>photography books</v>
      </c>
      <c r="S947" s="7">
        <f t="shared" si="58"/>
        <v>41004.208333333336</v>
      </c>
      <c r="T947" s="7">
        <f t="shared" si="59"/>
        <v>41019.208333333336</v>
      </c>
    </row>
    <row r="948" spans="1:20" ht="31.35" x14ac:dyDescent="0.55000000000000004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7"/>
        <v>0.1</v>
      </c>
      <c r="G948" t="s">
        <v>14</v>
      </c>
      <c r="H948">
        <f t="shared" si="56"/>
        <v>84</v>
      </c>
      <c r="I948">
        <v>181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_xlfn.TEXTSPLIT(P948,"/")</f>
        <v>theater</v>
      </c>
      <c r="R948" t="str">
        <v>plays</v>
      </c>
      <c r="S948" s="7">
        <f t="shared" si="58"/>
        <v>40710.208333333336</v>
      </c>
      <c r="T948" s="7">
        <f t="shared" si="59"/>
        <v>40712.208333333336</v>
      </c>
    </row>
    <row r="949" spans="1:20" x14ac:dyDescent="0.55000000000000004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7"/>
        <v>0.27</v>
      </c>
      <c r="G949" t="s">
        <v>14</v>
      </c>
      <c r="H949">
        <f t="shared" si="56"/>
        <v>74</v>
      </c>
      <c r="I949">
        <v>13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_xlfn.TEXTSPLIT(P949,"/")</f>
        <v>theater</v>
      </c>
      <c r="R949" t="str">
        <v>plays</v>
      </c>
      <c r="S949" s="7">
        <f t="shared" si="58"/>
        <v>41908.208333333336</v>
      </c>
      <c r="T949" s="7">
        <f t="shared" si="59"/>
        <v>41915.208333333336</v>
      </c>
    </row>
    <row r="950" spans="1:20" x14ac:dyDescent="0.55000000000000004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7"/>
        <v>0.63</v>
      </c>
      <c r="G950" t="s">
        <v>74</v>
      </c>
      <c r="H950">
        <f t="shared" si="56"/>
        <v>37</v>
      </c>
      <c r="I950">
        <v>160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_xlfn.TEXTSPLIT(P950,"/")</f>
        <v>film &amp; video</v>
      </c>
      <c r="R950" t="str">
        <v>documentary</v>
      </c>
      <c r="S950" s="7">
        <f t="shared" si="58"/>
        <v>41985.25</v>
      </c>
      <c r="T950" s="7">
        <f t="shared" si="59"/>
        <v>41995.25</v>
      </c>
    </row>
    <row r="951" spans="1:20" x14ac:dyDescent="0.55000000000000004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7"/>
        <v>1.61</v>
      </c>
      <c r="G951" t="s">
        <v>20</v>
      </c>
      <c r="H951">
        <f t="shared" si="56"/>
        <v>47</v>
      </c>
      <c r="I951">
        <v>203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_xlfn.TEXTSPLIT(P951,"/")</f>
        <v>technology</v>
      </c>
      <c r="R951" t="str">
        <v>web</v>
      </c>
      <c r="S951" s="7">
        <f t="shared" si="58"/>
        <v>42112.208333333328</v>
      </c>
      <c r="T951" s="7">
        <f t="shared" si="59"/>
        <v>42131.208333333328</v>
      </c>
    </row>
    <row r="952" spans="1:20" x14ac:dyDescent="0.55000000000000004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7"/>
        <v>0.05</v>
      </c>
      <c r="G952" t="s">
        <v>14</v>
      </c>
      <c r="H952">
        <f t="shared" si="56"/>
        <v>5</v>
      </c>
      <c r="I952">
        <v>1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_xlfn.TEXTSPLIT(P952,"/")</f>
        <v>theater</v>
      </c>
      <c r="R952" t="str">
        <v>plays</v>
      </c>
      <c r="S952" s="7">
        <f t="shared" si="58"/>
        <v>43571.208333333328</v>
      </c>
      <c r="T952" s="7">
        <f t="shared" si="59"/>
        <v>43576.208333333328</v>
      </c>
    </row>
    <row r="953" spans="1:20" x14ac:dyDescent="0.55000000000000004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7"/>
        <v>10.97</v>
      </c>
      <c r="G953" t="s">
        <v>20</v>
      </c>
      <c r="H953">
        <f t="shared" si="56"/>
        <v>102</v>
      </c>
      <c r="I953">
        <v>1559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_xlfn.TEXTSPLIT(P953,"/")</f>
        <v>music</v>
      </c>
      <c r="R953" t="str">
        <v>rock</v>
      </c>
      <c r="S953" s="7">
        <f t="shared" si="58"/>
        <v>42730.25</v>
      </c>
      <c r="T953" s="7">
        <f t="shared" si="59"/>
        <v>42731.25</v>
      </c>
    </row>
    <row r="954" spans="1:20" x14ac:dyDescent="0.55000000000000004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7"/>
        <v>0.7</v>
      </c>
      <c r="G954" t="s">
        <v>74</v>
      </c>
      <c r="H954">
        <f t="shared" si="56"/>
        <v>45</v>
      </c>
      <c r="I954">
        <v>2266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_xlfn.TEXTSPLIT(P954,"/")</f>
        <v>film &amp; video</v>
      </c>
      <c r="R954" t="str">
        <v>documentary</v>
      </c>
      <c r="S954" s="7">
        <f t="shared" si="58"/>
        <v>42591.208333333328</v>
      </c>
      <c r="T954" s="7">
        <f t="shared" si="59"/>
        <v>42605.208333333328</v>
      </c>
    </row>
    <row r="955" spans="1:20" ht="31.35" x14ac:dyDescent="0.55000000000000004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7"/>
        <v>0.6</v>
      </c>
      <c r="G955" t="s">
        <v>14</v>
      </c>
      <c r="H955">
        <f t="shared" si="56"/>
        <v>94</v>
      </c>
      <c r="I955">
        <v>21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_xlfn.TEXTSPLIT(P955,"/")</f>
        <v>film &amp; video</v>
      </c>
      <c r="R955" t="str">
        <v>science fiction</v>
      </c>
      <c r="S955" s="7">
        <f t="shared" si="58"/>
        <v>42358.25</v>
      </c>
      <c r="T955" s="7">
        <f t="shared" si="59"/>
        <v>42394.25</v>
      </c>
    </row>
    <row r="956" spans="1:20" x14ac:dyDescent="0.55000000000000004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7"/>
        <v>3.67</v>
      </c>
      <c r="G956" t="s">
        <v>20</v>
      </c>
      <c r="H956">
        <f t="shared" si="56"/>
        <v>101</v>
      </c>
      <c r="I956">
        <v>1548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_xlfn.TEXTSPLIT(P956,"/")</f>
        <v>technology</v>
      </c>
      <c r="R956" t="str">
        <v>web</v>
      </c>
      <c r="S956" s="7">
        <f t="shared" si="58"/>
        <v>41174.208333333336</v>
      </c>
      <c r="T956" s="7">
        <f t="shared" si="59"/>
        <v>41198.208333333336</v>
      </c>
    </row>
    <row r="957" spans="1:20" ht="31.35" x14ac:dyDescent="0.55000000000000004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7"/>
        <v>11.09</v>
      </c>
      <c r="G957" t="s">
        <v>20</v>
      </c>
      <c r="H957">
        <f t="shared" si="56"/>
        <v>97</v>
      </c>
      <c r="I957">
        <v>80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_xlfn.TEXTSPLIT(P957,"/")</f>
        <v>theater</v>
      </c>
      <c r="R957" t="str">
        <v>plays</v>
      </c>
      <c r="S957" s="7">
        <f t="shared" si="58"/>
        <v>41238.25</v>
      </c>
      <c r="T957" s="7">
        <f t="shared" si="59"/>
        <v>41240.25</v>
      </c>
    </row>
    <row r="958" spans="1:20" x14ac:dyDescent="0.55000000000000004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7"/>
        <v>0.19</v>
      </c>
      <c r="G958" t="s">
        <v>14</v>
      </c>
      <c r="H958">
        <f t="shared" si="56"/>
        <v>43</v>
      </c>
      <c r="I958">
        <v>830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_xlfn.TEXTSPLIT(P958,"/")</f>
        <v>film &amp; video</v>
      </c>
      <c r="R958" t="str">
        <v>science fiction</v>
      </c>
      <c r="S958" s="7">
        <f t="shared" si="58"/>
        <v>42360.25</v>
      </c>
      <c r="T958" s="7">
        <f t="shared" si="59"/>
        <v>42364.25</v>
      </c>
    </row>
    <row r="959" spans="1:20" x14ac:dyDescent="0.55000000000000004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7"/>
        <v>1.27</v>
      </c>
      <c r="G959" t="s">
        <v>20</v>
      </c>
      <c r="H959">
        <f t="shared" si="56"/>
        <v>95</v>
      </c>
      <c r="I959">
        <v>131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_xlfn.TEXTSPLIT(P959,"/")</f>
        <v>theater</v>
      </c>
      <c r="R959" t="str">
        <v>plays</v>
      </c>
      <c r="S959" s="7">
        <f t="shared" si="58"/>
        <v>40955.25</v>
      </c>
      <c r="T959" s="7">
        <f t="shared" si="59"/>
        <v>40958.25</v>
      </c>
    </row>
    <row r="960" spans="1:20" ht="31.35" x14ac:dyDescent="0.55000000000000004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7"/>
        <v>7.35</v>
      </c>
      <c r="G960" t="s">
        <v>20</v>
      </c>
      <c r="H960">
        <f t="shared" si="56"/>
        <v>72</v>
      </c>
      <c r="I960">
        <v>112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_xlfn.TEXTSPLIT(P960,"/")</f>
        <v>film &amp; video</v>
      </c>
      <c r="R960" t="str">
        <v>animation</v>
      </c>
      <c r="S960" s="7">
        <f t="shared" si="58"/>
        <v>40350.208333333336</v>
      </c>
      <c r="T960" s="7">
        <f t="shared" si="59"/>
        <v>40372.208333333336</v>
      </c>
    </row>
    <row r="961" spans="1:20" x14ac:dyDescent="0.55000000000000004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7"/>
        <v>0.05</v>
      </c>
      <c r="G961" t="s">
        <v>14</v>
      </c>
      <c r="H961">
        <f t="shared" si="56"/>
        <v>51</v>
      </c>
      <c r="I961">
        <v>130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_xlfn.TEXTSPLIT(P961,"/")</f>
        <v>publishing</v>
      </c>
      <c r="R961" t="str">
        <v>translations</v>
      </c>
      <c r="S961" s="7">
        <f t="shared" si="58"/>
        <v>40357.208333333336</v>
      </c>
      <c r="T961" s="7">
        <f t="shared" si="59"/>
        <v>40385.208333333336</v>
      </c>
    </row>
    <row r="962" spans="1:20" x14ac:dyDescent="0.55000000000000004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7"/>
        <v>0.85</v>
      </c>
      <c r="G962" t="s">
        <v>14</v>
      </c>
      <c r="H962">
        <f t="shared" ref="H962:H1025" si="60">IFERROR(ROUND(E962/I962,0),0)</f>
        <v>85</v>
      </c>
      <c r="I962">
        <v>55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_xlfn.TEXTSPLIT(P962,"/")</f>
        <v>technology</v>
      </c>
      <c r="R962" t="str">
        <v>web</v>
      </c>
      <c r="S962" s="7">
        <f t="shared" si="58"/>
        <v>42408.25</v>
      </c>
      <c r="T962" s="7">
        <f t="shared" si="59"/>
        <v>42445.208333333328</v>
      </c>
    </row>
    <row r="963" spans="1:20" x14ac:dyDescent="0.55000000000000004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1">ROUND(E963/D963,2)</f>
        <v>1.19</v>
      </c>
      <c r="G963" t="s">
        <v>20</v>
      </c>
      <c r="H963">
        <f t="shared" si="60"/>
        <v>44</v>
      </c>
      <c r="I963">
        <v>155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_xlfn.TEXTSPLIT(P963,"/")</f>
        <v>publishing</v>
      </c>
      <c r="R963" t="str">
        <v>translations</v>
      </c>
      <c r="S963" s="7">
        <f t="shared" ref="S963:S1001" si="62">(((L963/60)/60)/24)+DATE(1970,1,1)</f>
        <v>40591.25</v>
      </c>
      <c r="T963" s="7">
        <f t="shared" ref="T963:T1001" si="63">(((M963/60)/60)/24)+DATE(1970,1,1)</f>
        <v>40595.25</v>
      </c>
    </row>
    <row r="964" spans="1:20" x14ac:dyDescent="0.55000000000000004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1"/>
        <v>2.96</v>
      </c>
      <c r="G964" t="s">
        <v>20</v>
      </c>
      <c r="H964">
        <f t="shared" si="60"/>
        <v>40</v>
      </c>
      <c r="I964">
        <v>266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_xlfn.TEXTSPLIT(P964,"/")</f>
        <v>food</v>
      </c>
      <c r="R964" t="str">
        <v>food trucks</v>
      </c>
      <c r="S964" s="7">
        <f t="shared" si="62"/>
        <v>41592.25</v>
      </c>
      <c r="T964" s="7">
        <f t="shared" si="63"/>
        <v>41613.25</v>
      </c>
    </row>
    <row r="965" spans="1:20" x14ac:dyDescent="0.55000000000000004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1"/>
        <v>0.85</v>
      </c>
      <c r="G965" t="s">
        <v>14</v>
      </c>
      <c r="H965">
        <f t="shared" si="60"/>
        <v>44</v>
      </c>
      <c r="I965">
        <v>114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_xlfn.TEXTSPLIT(P965,"/")</f>
        <v>photography</v>
      </c>
      <c r="R965" t="str">
        <v>photography books</v>
      </c>
      <c r="S965" s="7">
        <f t="shared" si="62"/>
        <v>40607.25</v>
      </c>
      <c r="T965" s="7">
        <f t="shared" si="63"/>
        <v>40613.25</v>
      </c>
    </row>
    <row r="966" spans="1:20" x14ac:dyDescent="0.55000000000000004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1"/>
        <v>3.56</v>
      </c>
      <c r="G966" t="s">
        <v>20</v>
      </c>
      <c r="H966">
        <f t="shared" si="60"/>
        <v>85</v>
      </c>
      <c r="I966">
        <v>155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_xlfn.TEXTSPLIT(P966,"/")</f>
        <v>theater</v>
      </c>
      <c r="R966" t="str">
        <v>plays</v>
      </c>
      <c r="S966" s="7">
        <f t="shared" si="62"/>
        <v>42135.208333333328</v>
      </c>
      <c r="T966" s="7">
        <f t="shared" si="63"/>
        <v>42140.208333333328</v>
      </c>
    </row>
    <row r="967" spans="1:20" x14ac:dyDescent="0.55000000000000004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1"/>
        <v>3.86</v>
      </c>
      <c r="G967" t="s">
        <v>20</v>
      </c>
      <c r="H967">
        <f t="shared" si="60"/>
        <v>41</v>
      </c>
      <c r="I967">
        <v>207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_xlfn.TEXTSPLIT(P967,"/")</f>
        <v>music</v>
      </c>
      <c r="R967" t="str">
        <v>rock</v>
      </c>
      <c r="S967" s="7">
        <f t="shared" si="62"/>
        <v>40203.25</v>
      </c>
      <c r="T967" s="7">
        <f t="shared" si="63"/>
        <v>40243.25</v>
      </c>
    </row>
    <row r="968" spans="1:20" x14ac:dyDescent="0.55000000000000004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1"/>
        <v>7.92</v>
      </c>
      <c r="G968" t="s">
        <v>20</v>
      </c>
      <c r="H968">
        <f t="shared" si="60"/>
        <v>55</v>
      </c>
      <c r="I968">
        <v>245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_xlfn.TEXTSPLIT(P968,"/")</f>
        <v>theater</v>
      </c>
      <c r="R968" t="str">
        <v>plays</v>
      </c>
      <c r="S968" s="7">
        <f t="shared" si="62"/>
        <v>42901.208333333328</v>
      </c>
      <c r="T968" s="7">
        <f t="shared" si="63"/>
        <v>42903.208333333328</v>
      </c>
    </row>
    <row r="969" spans="1:20" x14ac:dyDescent="0.55000000000000004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1"/>
        <v>1.37</v>
      </c>
      <c r="G969" t="s">
        <v>20</v>
      </c>
      <c r="H969">
        <f t="shared" si="60"/>
        <v>77</v>
      </c>
      <c r="I969">
        <v>1573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_xlfn.TEXTSPLIT(P969,"/")</f>
        <v>music</v>
      </c>
      <c r="R969" t="str">
        <v>world music</v>
      </c>
      <c r="S969" s="7">
        <f t="shared" si="62"/>
        <v>41005.208333333336</v>
      </c>
      <c r="T969" s="7">
        <f t="shared" si="63"/>
        <v>41042.208333333336</v>
      </c>
    </row>
    <row r="970" spans="1:20" ht="31.35" x14ac:dyDescent="0.55000000000000004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1"/>
        <v>3.38</v>
      </c>
      <c r="G970" t="s">
        <v>20</v>
      </c>
      <c r="H970">
        <f t="shared" si="60"/>
        <v>71</v>
      </c>
      <c r="I970">
        <v>114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_xlfn.TEXTSPLIT(P970,"/")</f>
        <v>food</v>
      </c>
      <c r="R970" t="str">
        <v>food trucks</v>
      </c>
      <c r="S970" s="7">
        <f t="shared" si="62"/>
        <v>40544.25</v>
      </c>
      <c r="T970" s="7">
        <f t="shared" si="63"/>
        <v>40559.25</v>
      </c>
    </row>
    <row r="971" spans="1:20" x14ac:dyDescent="0.55000000000000004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1"/>
        <v>1.08</v>
      </c>
      <c r="G971" t="s">
        <v>20</v>
      </c>
      <c r="H971">
        <f t="shared" si="60"/>
        <v>92</v>
      </c>
      <c r="I971">
        <v>93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_xlfn.TEXTSPLIT(P971,"/")</f>
        <v>theater</v>
      </c>
      <c r="R971" t="str">
        <v>plays</v>
      </c>
      <c r="S971" s="7">
        <f t="shared" si="62"/>
        <v>43821.25</v>
      </c>
      <c r="T971" s="7">
        <f t="shared" si="63"/>
        <v>43828.25</v>
      </c>
    </row>
    <row r="972" spans="1:20" x14ac:dyDescent="0.55000000000000004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1"/>
        <v>0.61</v>
      </c>
      <c r="G972" t="s">
        <v>14</v>
      </c>
      <c r="H972">
        <f t="shared" si="60"/>
        <v>97</v>
      </c>
      <c r="I972">
        <v>594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_xlfn.TEXTSPLIT(P972,"/")</f>
        <v>theater</v>
      </c>
      <c r="R972" t="str">
        <v>plays</v>
      </c>
      <c r="S972" s="7">
        <f t="shared" si="62"/>
        <v>40672.208333333336</v>
      </c>
      <c r="T972" s="7">
        <f t="shared" si="63"/>
        <v>40673.208333333336</v>
      </c>
    </row>
    <row r="973" spans="1:20" x14ac:dyDescent="0.55000000000000004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1"/>
        <v>0.28000000000000003</v>
      </c>
      <c r="G973" t="s">
        <v>14</v>
      </c>
      <c r="H973">
        <f t="shared" si="60"/>
        <v>59</v>
      </c>
      <c r="I973">
        <v>24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_xlfn.TEXTSPLIT(P973,"/")</f>
        <v>film &amp; video</v>
      </c>
      <c r="R973" t="str">
        <v>television</v>
      </c>
      <c r="S973" s="7">
        <f t="shared" si="62"/>
        <v>41555.208333333336</v>
      </c>
      <c r="T973" s="7">
        <f t="shared" si="63"/>
        <v>41561.208333333336</v>
      </c>
    </row>
    <row r="974" spans="1:20" x14ac:dyDescent="0.55000000000000004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1"/>
        <v>2.2799999999999998</v>
      </c>
      <c r="G974" t="s">
        <v>20</v>
      </c>
      <c r="H974">
        <f t="shared" si="60"/>
        <v>58</v>
      </c>
      <c r="I974">
        <v>1681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_xlfn.TEXTSPLIT(P974,"/")</f>
        <v>technology</v>
      </c>
      <c r="R974" t="str">
        <v>web</v>
      </c>
      <c r="S974" s="7">
        <f t="shared" si="62"/>
        <v>41792.208333333336</v>
      </c>
      <c r="T974" s="7">
        <f t="shared" si="63"/>
        <v>41801.208333333336</v>
      </c>
    </row>
    <row r="975" spans="1:20" x14ac:dyDescent="0.55000000000000004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1"/>
        <v>0.22</v>
      </c>
      <c r="G975" t="s">
        <v>14</v>
      </c>
      <c r="H975">
        <f t="shared" si="60"/>
        <v>104</v>
      </c>
      <c r="I975">
        <v>252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_xlfn.TEXTSPLIT(P975,"/")</f>
        <v>theater</v>
      </c>
      <c r="R975" t="str">
        <v>plays</v>
      </c>
      <c r="S975" s="7">
        <f t="shared" si="62"/>
        <v>40522.25</v>
      </c>
      <c r="T975" s="7">
        <f t="shared" si="63"/>
        <v>40524.25</v>
      </c>
    </row>
    <row r="976" spans="1:20" x14ac:dyDescent="0.55000000000000004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1"/>
        <v>3.74</v>
      </c>
      <c r="G976" t="s">
        <v>20</v>
      </c>
      <c r="H976">
        <f t="shared" si="60"/>
        <v>93</v>
      </c>
      <c r="I976">
        <v>32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_xlfn.TEXTSPLIT(P976,"/")</f>
        <v>music</v>
      </c>
      <c r="R976" t="str">
        <v>indie rock</v>
      </c>
      <c r="S976" s="7">
        <f t="shared" si="62"/>
        <v>41412.208333333336</v>
      </c>
      <c r="T976" s="7">
        <f t="shared" si="63"/>
        <v>41413.208333333336</v>
      </c>
    </row>
    <row r="977" spans="1:20" x14ac:dyDescent="0.55000000000000004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1"/>
        <v>1.55</v>
      </c>
      <c r="G977" t="s">
        <v>20</v>
      </c>
      <c r="H977">
        <f t="shared" si="60"/>
        <v>62</v>
      </c>
      <c r="I977">
        <v>135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_xlfn.TEXTSPLIT(P977,"/")</f>
        <v>theater</v>
      </c>
      <c r="R977" t="str">
        <v>plays</v>
      </c>
      <c r="S977" s="7">
        <f t="shared" si="62"/>
        <v>42337.25</v>
      </c>
      <c r="T977" s="7">
        <f t="shared" si="63"/>
        <v>42376.25</v>
      </c>
    </row>
    <row r="978" spans="1:20" ht="31.35" x14ac:dyDescent="0.55000000000000004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1"/>
        <v>3.22</v>
      </c>
      <c r="G978" t="s">
        <v>20</v>
      </c>
      <c r="H978">
        <f t="shared" si="60"/>
        <v>92</v>
      </c>
      <c r="I978">
        <v>140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_xlfn.TEXTSPLIT(P978,"/")</f>
        <v>theater</v>
      </c>
      <c r="R978" t="str">
        <v>plays</v>
      </c>
      <c r="S978" s="7">
        <f t="shared" si="62"/>
        <v>40571.25</v>
      </c>
      <c r="T978" s="7">
        <f t="shared" si="63"/>
        <v>40577.25</v>
      </c>
    </row>
    <row r="979" spans="1:20" x14ac:dyDescent="0.55000000000000004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1"/>
        <v>0.74</v>
      </c>
      <c r="G979" t="s">
        <v>14</v>
      </c>
      <c r="H979">
        <f t="shared" si="60"/>
        <v>77</v>
      </c>
      <c r="I979">
        <v>67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_xlfn.TEXTSPLIT(P979,"/")</f>
        <v>food</v>
      </c>
      <c r="R979" t="str">
        <v>food trucks</v>
      </c>
      <c r="S979" s="7">
        <f t="shared" si="62"/>
        <v>43138.25</v>
      </c>
      <c r="T979" s="7">
        <f t="shared" si="63"/>
        <v>43170.25</v>
      </c>
    </row>
    <row r="980" spans="1:20" x14ac:dyDescent="0.55000000000000004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1"/>
        <v>8.64</v>
      </c>
      <c r="G980" t="s">
        <v>20</v>
      </c>
      <c r="H980">
        <f t="shared" si="60"/>
        <v>94</v>
      </c>
      <c r="I980">
        <v>92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_xlfn.TEXTSPLIT(P980,"/")</f>
        <v>games</v>
      </c>
      <c r="R980" t="str">
        <v>video games</v>
      </c>
      <c r="S980" s="7">
        <f t="shared" si="62"/>
        <v>42686.25</v>
      </c>
      <c r="T980" s="7">
        <f t="shared" si="63"/>
        <v>42708.25</v>
      </c>
    </row>
    <row r="981" spans="1:20" x14ac:dyDescent="0.55000000000000004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1"/>
        <v>1.43</v>
      </c>
      <c r="G981" t="s">
        <v>20</v>
      </c>
      <c r="H981">
        <f t="shared" si="60"/>
        <v>85</v>
      </c>
      <c r="I981">
        <v>1015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_xlfn.TEXTSPLIT(P981,"/")</f>
        <v>theater</v>
      </c>
      <c r="R981" t="str">
        <v>plays</v>
      </c>
      <c r="S981" s="7">
        <f t="shared" si="62"/>
        <v>42078.208333333328</v>
      </c>
      <c r="T981" s="7">
        <f t="shared" si="63"/>
        <v>42084.208333333328</v>
      </c>
    </row>
    <row r="982" spans="1:20" x14ac:dyDescent="0.55000000000000004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1"/>
        <v>0.4</v>
      </c>
      <c r="G982" t="s">
        <v>14</v>
      </c>
      <c r="H982">
        <f t="shared" si="60"/>
        <v>106</v>
      </c>
      <c r="I982">
        <v>742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_xlfn.TEXTSPLIT(P982,"/")</f>
        <v>publishing</v>
      </c>
      <c r="R982" t="str">
        <v>nonfiction</v>
      </c>
      <c r="S982" s="7">
        <f t="shared" si="62"/>
        <v>42307.208333333328</v>
      </c>
      <c r="T982" s="7">
        <f t="shared" si="63"/>
        <v>42312.25</v>
      </c>
    </row>
    <row r="983" spans="1:20" x14ac:dyDescent="0.55000000000000004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1"/>
        <v>1.78</v>
      </c>
      <c r="G983" t="s">
        <v>20</v>
      </c>
      <c r="H983">
        <f t="shared" si="60"/>
        <v>37</v>
      </c>
      <c r="I983">
        <v>323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_xlfn.TEXTSPLIT(P983,"/")</f>
        <v>technology</v>
      </c>
      <c r="R983" t="str">
        <v>web</v>
      </c>
      <c r="S983" s="7">
        <f t="shared" si="62"/>
        <v>43094.25</v>
      </c>
      <c r="T983" s="7">
        <f t="shared" si="63"/>
        <v>43127.25</v>
      </c>
    </row>
    <row r="984" spans="1:20" x14ac:dyDescent="0.55000000000000004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1"/>
        <v>0.85</v>
      </c>
      <c r="G984" t="s">
        <v>14</v>
      </c>
      <c r="H984">
        <f t="shared" si="60"/>
        <v>82</v>
      </c>
      <c r="I984">
        <v>75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_xlfn.TEXTSPLIT(P984,"/")</f>
        <v>film &amp; video</v>
      </c>
      <c r="R984" t="str">
        <v>documentary</v>
      </c>
      <c r="S984" s="7">
        <f t="shared" si="62"/>
        <v>40743.208333333336</v>
      </c>
      <c r="T984" s="7">
        <f t="shared" si="63"/>
        <v>40745.208333333336</v>
      </c>
    </row>
    <row r="985" spans="1:20" x14ac:dyDescent="0.55000000000000004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1"/>
        <v>1.46</v>
      </c>
      <c r="G985" t="s">
        <v>20</v>
      </c>
      <c r="H985">
        <f t="shared" si="60"/>
        <v>81</v>
      </c>
      <c r="I985">
        <v>2326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_xlfn.TEXTSPLIT(P985,"/")</f>
        <v>film &amp; video</v>
      </c>
      <c r="R985" t="str">
        <v>documentary</v>
      </c>
      <c r="S985" s="7">
        <f t="shared" si="62"/>
        <v>43681.208333333328</v>
      </c>
      <c r="T985" s="7">
        <f t="shared" si="63"/>
        <v>43696.208333333328</v>
      </c>
    </row>
    <row r="986" spans="1:20" ht="31.35" x14ac:dyDescent="0.55000000000000004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1"/>
        <v>1.52</v>
      </c>
      <c r="G986" t="s">
        <v>20</v>
      </c>
      <c r="H986">
        <f t="shared" si="60"/>
        <v>26</v>
      </c>
      <c r="I986">
        <v>381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_xlfn.TEXTSPLIT(P986,"/")</f>
        <v>theater</v>
      </c>
      <c r="R986" t="str">
        <v>plays</v>
      </c>
      <c r="S986" s="7">
        <f t="shared" si="62"/>
        <v>43716.208333333328</v>
      </c>
      <c r="T986" s="7">
        <f t="shared" si="63"/>
        <v>43742.208333333328</v>
      </c>
    </row>
    <row r="987" spans="1:20" x14ac:dyDescent="0.55000000000000004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1"/>
        <v>0.67</v>
      </c>
      <c r="G987" t="s">
        <v>14</v>
      </c>
      <c r="H987">
        <f t="shared" si="60"/>
        <v>26</v>
      </c>
      <c r="I987">
        <v>4405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_xlfn.TEXTSPLIT(P987,"/")</f>
        <v>music</v>
      </c>
      <c r="R987" t="str">
        <v>rock</v>
      </c>
      <c r="S987" s="7">
        <f t="shared" si="62"/>
        <v>41614.25</v>
      </c>
      <c r="T987" s="7">
        <f t="shared" si="63"/>
        <v>41640.25</v>
      </c>
    </row>
    <row r="988" spans="1:20" x14ac:dyDescent="0.55000000000000004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1"/>
        <v>0.4</v>
      </c>
      <c r="G988" t="s">
        <v>14</v>
      </c>
      <c r="H988">
        <f t="shared" si="60"/>
        <v>34</v>
      </c>
      <c r="I988">
        <v>92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_xlfn.TEXTSPLIT(P988,"/")</f>
        <v>music</v>
      </c>
      <c r="R988" t="str">
        <v>rock</v>
      </c>
      <c r="S988" s="7">
        <f t="shared" si="62"/>
        <v>40638.208333333336</v>
      </c>
      <c r="T988" s="7">
        <f t="shared" si="63"/>
        <v>40652.208333333336</v>
      </c>
    </row>
    <row r="989" spans="1:20" x14ac:dyDescent="0.55000000000000004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1"/>
        <v>2.17</v>
      </c>
      <c r="G989" t="s">
        <v>20</v>
      </c>
      <c r="H989">
        <f t="shared" si="60"/>
        <v>28</v>
      </c>
      <c r="I989">
        <v>480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_xlfn.TEXTSPLIT(P989,"/")</f>
        <v>film &amp; video</v>
      </c>
      <c r="R989" t="str">
        <v>documentary</v>
      </c>
      <c r="S989" s="7">
        <f t="shared" si="62"/>
        <v>42852.208333333328</v>
      </c>
      <c r="T989" s="7">
        <f t="shared" si="63"/>
        <v>42866.208333333328</v>
      </c>
    </row>
    <row r="990" spans="1:20" x14ac:dyDescent="0.55000000000000004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1"/>
        <v>0.52</v>
      </c>
      <c r="G990" t="s">
        <v>14</v>
      </c>
      <c r="H990">
        <f t="shared" si="60"/>
        <v>77</v>
      </c>
      <c r="I990">
        <v>64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_xlfn.TEXTSPLIT(P990,"/")</f>
        <v>publishing</v>
      </c>
      <c r="R990" t="str">
        <v>radio &amp; podcasts</v>
      </c>
      <c r="S990" s="7">
        <f t="shared" si="62"/>
        <v>42686.25</v>
      </c>
      <c r="T990" s="7">
        <f t="shared" si="63"/>
        <v>42707.25</v>
      </c>
    </row>
    <row r="991" spans="1:20" x14ac:dyDescent="0.55000000000000004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1"/>
        <v>5</v>
      </c>
      <c r="G991" t="s">
        <v>20</v>
      </c>
      <c r="H991">
        <f t="shared" si="60"/>
        <v>53</v>
      </c>
      <c r="I991">
        <v>226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_xlfn.TEXTSPLIT(P991,"/")</f>
        <v>publishing</v>
      </c>
      <c r="R991" t="str">
        <v>translations</v>
      </c>
      <c r="S991" s="7">
        <f t="shared" si="62"/>
        <v>43571.208333333328</v>
      </c>
      <c r="T991" s="7">
        <f t="shared" si="63"/>
        <v>43576.208333333328</v>
      </c>
    </row>
    <row r="992" spans="1:20" x14ac:dyDescent="0.55000000000000004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1"/>
        <v>0.88</v>
      </c>
      <c r="G992" t="s">
        <v>14</v>
      </c>
      <c r="H992">
        <f t="shared" si="60"/>
        <v>107</v>
      </c>
      <c r="I992">
        <v>64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_xlfn.TEXTSPLIT(P992,"/")</f>
        <v>film &amp; video</v>
      </c>
      <c r="R992" t="str">
        <v>drama</v>
      </c>
      <c r="S992" s="7">
        <f t="shared" si="62"/>
        <v>42432.25</v>
      </c>
      <c r="T992" s="7">
        <f t="shared" si="63"/>
        <v>42454.208333333328</v>
      </c>
    </row>
    <row r="993" spans="1:20" x14ac:dyDescent="0.55000000000000004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1"/>
        <v>1.1299999999999999</v>
      </c>
      <c r="G993" t="s">
        <v>20</v>
      </c>
      <c r="H993">
        <f t="shared" si="60"/>
        <v>46</v>
      </c>
      <c r="I993">
        <v>241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_xlfn.TEXTSPLIT(P993,"/")</f>
        <v>music</v>
      </c>
      <c r="R993" t="str">
        <v>rock</v>
      </c>
      <c r="S993" s="7">
        <f t="shared" si="62"/>
        <v>41907.208333333336</v>
      </c>
      <c r="T993" s="7">
        <f t="shared" si="63"/>
        <v>41911.208333333336</v>
      </c>
    </row>
    <row r="994" spans="1:20" x14ac:dyDescent="0.55000000000000004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1"/>
        <v>4.2699999999999996</v>
      </c>
      <c r="G994" t="s">
        <v>20</v>
      </c>
      <c r="H994">
        <f t="shared" si="60"/>
        <v>100</v>
      </c>
      <c r="I994">
        <v>132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_xlfn.TEXTSPLIT(P994,"/")</f>
        <v>film &amp; video</v>
      </c>
      <c r="R994" t="str">
        <v>drama</v>
      </c>
      <c r="S994" s="7">
        <f t="shared" si="62"/>
        <v>43227.208333333328</v>
      </c>
      <c r="T994" s="7">
        <f t="shared" si="63"/>
        <v>43241.208333333328</v>
      </c>
    </row>
    <row r="995" spans="1:20" x14ac:dyDescent="0.55000000000000004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1"/>
        <v>0.78</v>
      </c>
      <c r="G995" t="s">
        <v>74</v>
      </c>
      <c r="H995">
        <f t="shared" si="60"/>
        <v>101</v>
      </c>
      <c r="I995">
        <v>75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_xlfn.TEXTSPLIT(P995,"/")</f>
        <v>photography</v>
      </c>
      <c r="R995" t="str">
        <v>photography books</v>
      </c>
      <c r="S995" s="7">
        <f t="shared" si="62"/>
        <v>42362.25</v>
      </c>
      <c r="T995" s="7">
        <f t="shared" si="63"/>
        <v>42379.25</v>
      </c>
    </row>
    <row r="996" spans="1:20" x14ac:dyDescent="0.55000000000000004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1"/>
        <v>0.52</v>
      </c>
      <c r="G996" t="s">
        <v>14</v>
      </c>
      <c r="H996">
        <f t="shared" si="60"/>
        <v>88</v>
      </c>
      <c r="I996">
        <v>842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_xlfn.TEXTSPLIT(P996,"/")</f>
        <v>publishing</v>
      </c>
      <c r="R996" t="str">
        <v>translations</v>
      </c>
      <c r="S996" s="7">
        <f t="shared" si="62"/>
        <v>41929.208333333336</v>
      </c>
      <c r="T996" s="7">
        <f t="shared" si="63"/>
        <v>41935.208333333336</v>
      </c>
    </row>
    <row r="997" spans="1:20" x14ac:dyDescent="0.55000000000000004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1"/>
        <v>1.57</v>
      </c>
      <c r="G997" t="s">
        <v>20</v>
      </c>
      <c r="H997">
        <f t="shared" si="60"/>
        <v>75</v>
      </c>
      <c r="I997">
        <v>2043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_xlfn.TEXTSPLIT(P997,"/")</f>
        <v>food</v>
      </c>
      <c r="R997" t="str">
        <v>food trucks</v>
      </c>
      <c r="S997" s="7">
        <f t="shared" si="62"/>
        <v>43408.208333333328</v>
      </c>
      <c r="T997" s="7">
        <f t="shared" si="63"/>
        <v>43437.25</v>
      </c>
    </row>
    <row r="998" spans="1:20" ht="31.35" x14ac:dyDescent="0.55000000000000004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1"/>
        <v>0.73</v>
      </c>
      <c r="G998" t="s">
        <v>14</v>
      </c>
      <c r="H998">
        <f t="shared" si="60"/>
        <v>43</v>
      </c>
      <c r="I998">
        <v>112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_xlfn.TEXTSPLIT(P998,"/")</f>
        <v>theater</v>
      </c>
      <c r="R998" t="str">
        <v>plays</v>
      </c>
      <c r="S998" s="7">
        <f t="shared" si="62"/>
        <v>41276.25</v>
      </c>
      <c r="T998" s="7">
        <f t="shared" si="63"/>
        <v>41306.25</v>
      </c>
    </row>
    <row r="999" spans="1:20" x14ac:dyDescent="0.55000000000000004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1"/>
        <v>0.61</v>
      </c>
      <c r="G999" t="s">
        <v>74</v>
      </c>
      <c r="H999">
        <f t="shared" si="60"/>
        <v>33</v>
      </c>
      <c r="I999">
        <v>139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_xlfn.TEXTSPLIT(P999,"/")</f>
        <v>theater</v>
      </c>
      <c r="R999" t="str">
        <v>plays</v>
      </c>
      <c r="S999" s="7">
        <f t="shared" si="62"/>
        <v>41659.25</v>
      </c>
      <c r="T999" s="7">
        <f t="shared" si="63"/>
        <v>41664.25</v>
      </c>
    </row>
    <row r="1000" spans="1:20" x14ac:dyDescent="0.55000000000000004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1"/>
        <v>0.56999999999999995</v>
      </c>
      <c r="G1000" t="s">
        <v>14</v>
      </c>
      <c r="H1000">
        <f t="shared" si="60"/>
        <v>101</v>
      </c>
      <c r="I1000">
        <v>374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_xlfn.TEXTSPLIT(P1000,"/")</f>
        <v>music</v>
      </c>
      <c r="R1000" t="str">
        <v>indie rock</v>
      </c>
      <c r="S1000" s="7">
        <f t="shared" si="62"/>
        <v>40220.25</v>
      </c>
      <c r="T1000" s="7">
        <f t="shared" si="63"/>
        <v>40234.25</v>
      </c>
    </row>
    <row r="1001" spans="1:20" x14ac:dyDescent="0.55000000000000004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1"/>
        <v>0.56999999999999995</v>
      </c>
      <c r="G1001" t="s">
        <v>74</v>
      </c>
      <c r="H1001">
        <f t="shared" si="60"/>
        <v>56</v>
      </c>
      <c r="I1001">
        <v>1122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_xlfn.TEXTSPLIT(P1001,"/")</f>
        <v>food</v>
      </c>
      <c r="R1001" t="str">
        <v>food trucks</v>
      </c>
      <c r="S1001" s="7">
        <f t="shared" si="62"/>
        <v>42550.208333333328</v>
      </c>
      <c r="T1001" s="7">
        <f t="shared" si="63"/>
        <v>42557.208333333328</v>
      </c>
    </row>
  </sheetData>
  <conditionalFormatting sqref="F1:F1048576">
    <cfRule type="colorScale" priority="1">
      <colorScale>
        <cfvo type="num" val="0"/>
        <cfvo type="num" val="1"/>
        <cfvo type="num" val="2"/>
        <color rgb="FFC00000"/>
        <color rgb="FF00B050"/>
        <color rgb="FF0070C0"/>
      </colorScale>
    </cfRule>
  </conditionalFormatting>
  <conditionalFormatting sqref="G1:H1048576 Q1:R1048576">
    <cfRule type="containsText" dxfId="3" priority="2" operator="containsText" text="live">
      <formula>NOT(ISERROR(SEARCH("live",G1)))</formula>
    </cfRule>
    <cfRule type="containsText" dxfId="2" priority="3" operator="containsText" text="canceled">
      <formula>NOT(ISERROR(SEARCH("canceled",G1)))</formula>
    </cfRule>
    <cfRule type="containsText" dxfId="1" priority="4" operator="containsText" text="failed">
      <formula>NOT(ISERROR(SEARCH("failed",G1)))</formula>
    </cfRule>
    <cfRule type="containsText" dxfId="0" priority="5" operator="containsText" text="successful">
      <formula>NOT(ISERROR(SEARCH("successful",G1)))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ByCategory</vt:lpstr>
      <vt:lpstr>BySubCategory</vt:lpstr>
      <vt:lpstr>ByDate</vt:lpstr>
      <vt:lpstr>Goal</vt:lpstr>
      <vt:lpstr>Stats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Jennifer Noga</cp:lastModifiedBy>
  <dcterms:created xsi:type="dcterms:W3CDTF">2021-09-29T18:52:28Z</dcterms:created>
  <dcterms:modified xsi:type="dcterms:W3CDTF">2023-09-21T22:50:17Z</dcterms:modified>
</cp:coreProperties>
</file>